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3235" windowHeight="9495"/>
  </bookViews>
  <sheets>
    <sheet name="Inicio" sheetId="1" r:id="rId1"/>
    <sheet name="Evolución Denuncias" sheetId="2" r:id="rId2"/>
    <sheet name="Evolución Renuncias" sheetId="3" r:id="rId3"/>
    <sheet name="Evolución Víctimas" sheetId="4" r:id="rId4"/>
    <sheet name="Evolución Órdenes y Medidas" sheetId="5" r:id="rId5"/>
    <sheet name="Personas Enjuiciadas" sheetId="6" r:id="rId6"/>
    <sheet name="Jdos Penal_Personas Enjuiciadas" sheetId="7" r:id="rId7"/>
    <sheet name="Jdos Penal_Sentencias" sheetId="8" r:id="rId8"/>
    <sheet name="Jdos Menores_Personas Enjuiciad" sheetId="9" r:id="rId9"/>
    <sheet name="Jdos Menores_Sentencias" sheetId="10" r:id="rId10"/>
    <sheet name="Jdos Guardia_Asuntos" sheetId="11" r:id="rId11"/>
    <sheet name="Jdos Guardia_Órdenes Protección" sheetId="12" r:id="rId12"/>
    <sheet name="Audiencias_Pers Enjuiciadas" sheetId="13" r:id="rId13"/>
    <sheet name="Audiencias_Pers Enjuic por Sexo" sheetId="14" r:id="rId14"/>
    <sheet name="Audiencias_Sentencias" sheetId="15" r:id="rId15"/>
  </sheets>
  <calcPr calcId="145621"/>
</workbook>
</file>

<file path=xl/calcChain.xml><?xml version="1.0" encoding="utf-8"?>
<calcChain xmlns="http://schemas.openxmlformats.org/spreadsheetml/2006/main">
  <c r="C37" i="15" l="1"/>
  <c r="D37" i="15"/>
  <c r="E37" i="15"/>
  <c r="F37" i="15"/>
  <c r="G37" i="15"/>
  <c r="H37" i="15"/>
  <c r="I37" i="15"/>
  <c r="J37" i="15"/>
  <c r="K37" i="15"/>
  <c r="L37" i="15"/>
  <c r="M37" i="15"/>
  <c r="N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Q52" i="14" l="1"/>
  <c r="P52" i="14"/>
  <c r="O52" i="14"/>
  <c r="N52" i="14"/>
  <c r="M52" i="14"/>
  <c r="Q51" i="14"/>
  <c r="P51" i="14"/>
  <c r="O51" i="14"/>
  <c r="N51" i="14"/>
  <c r="M51" i="14"/>
  <c r="Q50" i="14"/>
  <c r="P50" i="14"/>
  <c r="O50" i="14"/>
  <c r="N50" i="14"/>
  <c r="M50" i="14"/>
  <c r="Q49" i="14"/>
  <c r="P49" i="14"/>
  <c r="O49" i="14"/>
  <c r="N49" i="14"/>
  <c r="M49" i="14"/>
  <c r="Q48" i="14"/>
  <c r="P48" i="14"/>
  <c r="O48" i="14"/>
  <c r="N48" i="14"/>
  <c r="M48" i="14"/>
  <c r="Q47" i="14"/>
  <c r="P47" i="14"/>
  <c r="O47" i="14"/>
  <c r="N47" i="14"/>
  <c r="M47" i="14"/>
  <c r="Q46" i="14"/>
  <c r="P46" i="14"/>
  <c r="O46" i="14"/>
  <c r="N46" i="14"/>
  <c r="M46" i="14"/>
  <c r="Q45" i="14"/>
  <c r="P45" i="14"/>
  <c r="O45" i="14"/>
  <c r="N45" i="14"/>
  <c r="M45" i="14"/>
  <c r="Q44" i="14"/>
  <c r="P44" i="14"/>
  <c r="O44" i="14"/>
  <c r="N44" i="14"/>
  <c r="M44" i="14"/>
  <c r="Q43" i="14"/>
  <c r="P43" i="14"/>
  <c r="O43" i="14"/>
  <c r="N43" i="14"/>
  <c r="M43" i="14"/>
  <c r="Q42" i="14"/>
  <c r="P42" i="14"/>
  <c r="O42" i="14"/>
  <c r="N42" i="14"/>
  <c r="M42" i="14"/>
  <c r="Q41" i="14"/>
  <c r="P41" i="14"/>
  <c r="O41" i="14"/>
  <c r="N41" i="14"/>
  <c r="M41" i="14"/>
  <c r="Q40" i="14"/>
  <c r="P40" i="14"/>
  <c r="O40" i="14"/>
  <c r="N40" i="14"/>
  <c r="M40" i="14"/>
  <c r="Q39" i="14"/>
  <c r="P39" i="14"/>
  <c r="O39" i="14"/>
  <c r="N39" i="14"/>
  <c r="M39" i="14"/>
  <c r="Q38" i="14"/>
  <c r="P38" i="14"/>
  <c r="O38" i="14"/>
  <c r="N38" i="14"/>
  <c r="M38" i="14"/>
  <c r="Q37" i="14"/>
  <c r="P37" i="14"/>
  <c r="O37" i="14"/>
  <c r="N37" i="14"/>
  <c r="M37" i="14"/>
  <c r="Q36" i="14"/>
  <c r="P36" i="14"/>
  <c r="O36" i="14"/>
  <c r="N36" i="14"/>
  <c r="M36" i="14"/>
  <c r="Q35" i="14"/>
  <c r="P35" i="14"/>
  <c r="O35" i="14"/>
  <c r="N35" i="14"/>
  <c r="M35" i="14"/>
  <c r="Q28" i="14"/>
  <c r="P28" i="14"/>
  <c r="O28" i="14"/>
  <c r="N28" i="14"/>
  <c r="M28" i="14"/>
  <c r="Q27" i="14"/>
  <c r="P27" i="14"/>
  <c r="O27" i="14"/>
  <c r="N27" i="14"/>
  <c r="M27" i="14"/>
  <c r="Q26" i="14"/>
  <c r="P26" i="14"/>
  <c r="O26" i="14"/>
  <c r="N26" i="14"/>
  <c r="M26" i="14"/>
  <c r="Q25" i="14"/>
  <c r="P25" i="14"/>
  <c r="O25" i="14"/>
  <c r="N25" i="14"/>
  <c r="M25" i="14"/>
  <c r="Q24" i="14"/>
  <c r="P24" i="14"/>
  <c r="O24" i="14"/>
  <c r="N24" i="14"/>
  <c r="M24" i="14"/>
  <c r="Q23" i="14"/>
  <c r="P23" i="14"/>
  <c r="O23" i="14"/>
  <c r="N23" i="14"/>
  <c r="M23" i="14"/>
  <c r="Q22" i="14"/>
  <c r="P22" i="14"/>
  <c r="O22" i="14"/>
  <c r="N22" i="14"/>
  <c r="M22" i="14"/>
  <c r="Q21" i="14"/>
  <c r="P21" i="14"/>
  <c r="O21" i="14"/>
  <c r="N21" i="14"/>
  <c r="M21" i="14"/>
  <c r="Q20" i="14"/>
  <c r="P20" i="14"/>
  <c r="O20" i="14"/>
  <c r="N20" i="14"/>
  <c r="M20" i="14"/>
  <c r="Q19" i="14"/>
  <c r="P19" i="14"/>
  <c r="O19" i="14"/>
  <c r="N19" i="14"/>
  <c r="M19" i="14"/>
  <c r="Q18" i="14"/>
  <c r="P18" i="14"/>
  <c r="O18" i="14"/>
  <c r="N18" i="14"/>
  <c r="M18" i="14"/>
  <c r="Q17" i="14"/>
  <c r="P17" i="14"/>
  <c r="O17" i="14"/>
  <c r="N17" i="14"/>
  <c r="M17" i="14"/>
  <c r="Q16" i="14"/>
  <c r="P16" i="14"/>
  <c r="O16" i="14"/>
  <c r="N16" i="14"/>
  <c r="M16" i="14"/>
  <c r="Q15" i="14"/>
  <c r="P15" i="14"/>
  <c r="O15" i="14"/>
  <c r="N15" i="14"/>
  <c r="M15" i="14"/>
  <c r="Q14" i="14"/>
  <c r="P14" i="14"/>
  <c r="O14" i="14"/>
  <c r="N14" i="14"/>
  <c r="M14" i="14"/>
  <c r="Q13" i="14"/>
  <c r="P13" i="14"/>
  <c r="O13" i="14"/>
  <c r="N13" i="14"/>
  <c r="M13" i="14"/>
  <c r="Q12" i="14"/>
  <c r="P12" i="14"/>
  <c r="O12" i="14"/>
  <c r="N12" i="14"/>
  <c r="M12" i="14"/>
  <c r="Q11" i="14"/>
  <c r="P11" i="14"/>
  <c r="O11" i="14"/>
  <c r="N11" i="14"/>
  <c r="M11" i="14"/>
  <c r="Q28" i="13"/>
  <c r="P28" i="13"/>
  <c r="O28" i="13"/>
  <c r="N28" i="13"/>
  <c r="M28" i="13"/>
  <c r="Q27" i="13"/>
  <c r="P27" i="13"/>
  <c r="O27" i="13"/>
  <c r="N27" i="13"/>
  <c r="M27" i="13"/>
  <c r="Q26" i="13"/>
  <c r="P26" i="13"/>
  <c r="O26" i="13"/>
  <c r="N26" i="13"/>
  <c r="M26" i="13"/>
  <c r="Q25" i="13"/>
  <c r="P25" i="13"/>
  <c r="O25" i="13"/>
  <c r="N25" i="13"/>
  <c r="M25" i="13"/>
  <c r="Q24" i="13"/>
  <c r="P24" i="13"/>
  <c r="O24" i="13"/>
  <c r="N24" i="13"/>
  <c r="M24" i="13"/>
  <c r="Q23" i="13"/>
  <c r="P23" i="13"/>
  <c r="O23" i="13"/>
  <c r="N23" i="13"/>
  <c r="M23" i="13"/>
  <c r="Q22" i="13"/>
  <c r="P22" i="13"/>
  <c r="O22" i="13"/>
  <c r="N22" i="13"/>
  <c r="M22" i="13"/>
  <c r="Q21" i="13"/>
  <c r="P21" i="13"/>
  <c r="O21" i="13"/>
  <c r="N21" i="13"/>
  <c r="M21" i="13"/>
  <c r="Q20" i="13"/>
  <c r="P20" i="13"/>
  <c r="O20" i="13"/>
  <c r="N20" i="13"/>
  <c r="M20" i="13"/>
  <c r="Q19" i="13"/>
  <c r="P19" i="13"/>
  <c r="O19" i="13"/>
  <c r="N19" i="13"/>
  <c r="M19" i="13"/>
  <c r="Q18" i="13"/>
  <c r="P18" i="13"/>
  <c r="O18" i="13"/>
  <c r="N18" i="13"/>
  <c r="M18" i="13"/>
  <c r="Q17" i="13"/>
  <c r="P17" i="13"/>
  <c r="O17" i="13"/>
  <c r="N17" i="13"/>
  <c r="M17" i="13"/>
  <c r="Q16" i="13"/>
  <c r="P16" i="13"/>
  <c r="O16" i="13"/>
  <c r="N16" i="13"/>
  <c r="M16" i="13"/>
  <c r="Q15" i="13"/>
  <c r="P15" i="13"/>
  <c r="O15" i="13"/>
  <c r="N15" i="13"/>
  <c r="M15" i="13"/>
  <c r="Q14" i="13"/>
  <c r="P14" i="13"/>
  <c r="O14" i="13"/>
  <c r="N14" i="13"/>
  <c r="M14" i="13"/>
  <c r="Q13" i="13"/>
  <c r="P13" i="13"/>
  <c r="O13" i="13"/>
  <c r="N13" i="13"/>
  <c r="M13" i="13"/>
  <c r="Q12" i="13"/>
  <c r="P12" i="13"/>
  <c r="O12" i="13"/>
  <c r="N12" i="13"/>
  <c r="M12" i="13"/>
  <c r="Q11" i="13"/>
  <c r="P11" i="13"/>
  <c r="O11" i="13"/>
  <c r="N11" i="13"/>
  <c r="M11" i="13"/>
  <c r="I15" i="12"/>
  <c r="J15" i="12"/>
  <c r="K15" i="12"/>
  <c r="I16" i="12"/>
  <c r="J16" i="12"/>
  <c r="K16" i="12"/>
  <c r="I17" i="12"/>
  <c r="J17" i="12"/>
  <c r="K17" i="12"/>
  <c r="I18" i="12"/>
  <c r="J18" i="12"/>
  <c r="K18" i="12"/>
  <c r="I19" i="12"/>
  <c r="J19" i="12"/>
  <c r="K19" i="12"/>
  <c r="I20" i="12"/>
  <c r="J20" i="12"/>
  <c r="K20" i="12"/>
  <c r="I21" i="12"/>
  <c r="J21" i="12"/>
  <c r="K21" i="12"/>
  <c r="I22" i="12"/>
  <c r="J22" i="12"/>
  <c r="K22" i="12"/>
  <c r="I23" i="12"/>
  <c r="J23" i="12"/>
  <c r="K23" i="12"/>
  <c r="I24" i="12"/>
  <c r="J24" i="12"/>
  <c r="K24" i="12"/>
  <c r="I25" i="12"/>
  <c r="J25" i="12"/>
  <c r="K25" i="12"/>
  <c r="I26" i="12"/>
  <c r="J26" i="12"/>
  <c r="K26" i="12"/>
  <c r="I27" i="12"/>
  <c r="J27" i="12"/>
  <c r="K27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I32" i="12"/>
  <c r="J32" i="12"/>
  <c r="K32" i="12"/>
  <c r="T33" i="11"/>
  <c r="S33" i="11"/>
  <c r="R33" i="11"/>
  <c r="Q33" i="11"/>
  <c r="P33" i="11"/>
  <c r="O33" i="11"/>
  <c r="T32" i="11"/>
  <c r="S32" i="11"/>
  <c r="R32" i="11"/>
  <c r="Q32" i="11"/>
  <c r="P32" i="11"/>
  <c r="O32" i="11"/>
  <c r="T31" i="11"/>
  <c r="S31" i="11"/>
  <c r="R31" i="11"/>
  <c r="Q31" i="11"/>
  <c r="P31" i="11"/>
  <c r="O31" i="11"/>
  <c r="T30" i="11"/>
  <c r="S30" i="11"/>
  <c r="R30" i="11"/>
  <c r="Q30" i="11"/>
  <c r="P30" i="11"/>
  <c r="O30" i="11"/>
  <c r="T29" i="11"/>
  <c r="S29" i="11"/>
  <c r="R29" i="11"/>
  <c r="Q29" i="11"/>
  <c r="P29" i="11"/>
  <c r="O29" i="11"/>
  <c r="T28" i="11"/>
  <c r="S28" i="11"/>
  <c r="R28" i="11"/>
  <c r="Q28" i="11"/>
  <c r="P28" i="11"/>
  <c r="O28" i="11"/>
  <c r="T27" i="11"/>
  <c r="S27" i="11"/>
  <c r="R27" i="11"/>
  <c r="Q27" i="11"/>
  <c r="P27" i="11"/>
  <c r="O27" i="11"/>
  <c r="T26" i="11"/>
  <c r="S26" i="11"/>
  <c r="R26" i="11"/>
  <c r="Q26" i="11"/>
  <c r="P26" i="11"/>
  <c r="O26" i="11"/>
  <c r="T25" i="11"/>
  <c r="S25" i="11"/>
  <c r="R25" i="11"/>
  <c r="Q25" i="11"/>
  <c r="P25" i="11"/>
  <c r="O25" i="11"/>
  <c r="T24" i="11"/>
  <c r="S24" i="11"/>
  <c r="R24" i="11"/>
  <c r="Q24" i="11"/>
  <c r="P24" i="11"/>
  <c r="O24" i="11"/>
  <c r="T23" i="11"/>
  <c r="S23" i="11"/>
  <c r="R23" i="11"/>
  <c r="Q23" i="11"/>
  <c r="P23" i="11"/>
  <c r="O23" i="11"/>
  <c r="T22" i="11"/>
  <c r="S22" i="11"/>
  <c r="R22" i="11"/>
  <c r="Q22" i="11"/>
  <c r="P22" i="11"/>
  <c r="O22" i="11"/>
  <c r="T21" i="11"/>
  <c r="S21" i="11"/>
  <c r="R21" i="11"/>
  <c r="Q21" i="11"/>
  <c r="P21" i="11"/>
  <c r="O21" i="11"/>
  <c r="T20" i="11"/>
  <c r="S20" i="11"/>
  <c r="R20" i="11"/>
  <c r="Q20" i="11"/>
  <c r="P20" i="11"/>
  <c r="O20" i="11"/>
  <c r="T19" i="11"/>
  <c r="S19" i="11"/>
  <c r="R19" i="11"/>
  <c r="Q19" i="11"/>
  <c r="P19" i="11"/>
  <c r="O19" i="11"/>
  <c r="T18" i="11"/>
  <c r="S18" i="11"/>
  <c r="R18" i="11"/>
  <c r="Q18" i="11"/>
  <c r="P18" i="11"/>
  <c r="O18" i="11"/>
  <c r="T17" i="11"/>
  <c r="S17" i="11"/>
  <c r="R17" i="11"/>
  <c r="Q17" i="11"/>
  <c r="P17" i="11"/>
  <c r="O17" i="11"/>
  <c r="T16" i="11"/>
  <c r="S16" i="11"/>
  <c r="R16" i="11"/>
  <c r="Q16" i="11"/>
  <c r="P16" i="11"/>
  <c r="O16" i="11"/>
  <c r="C34" i="10"/>
  <c r="D34" i="10"/>
  <c r="E34" i="10"/>
  <c r="F34" i="10"/>
  <c r="C35" i="10"/>
  <c r="D35" i="10"/>
  <c r="E35" i="10"/>
  <c r="F35" i="10"/>
  <c r="F51" i="10"/>
  <c r="E51" i="10"/>
  <c r="D51" i="10"/>
  <c r="C51" i="10"/>
  <c r="F50" i="10"/>
  <c r="E50" i="10"/>
  <c r="D50" i="10"/>
  <c r="C50" i="10"/>
  <c r="F49" i="10"/>
  <c r="E49" i="10"/>
  <c r="D49" i="10"/>
  <c r="C49" i="10"/>
  <c r="F48" i="10"/>
  <c r="E48" i="10"/>
  <c r="D48" i="10"/>
  <c r="C48" i="10"/>
  <c r="F47" i="10"/>
  <c r="E47" i="10"/>
  <c r="D47" i="10"/>
  <c r="C47" i="10"/>
  <c r="F46" i="10"/>
  <c r="E46" i="10"/>
  <c r="D46" i="10"/>
  <c r="C46" i="10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C42" i="10"/>
  <c r="F41" i="10"/>
  <c r="E41" i="10"/>
  <c r="D41" i="10"/>
  <c r="C41" i="10"/>
  <c r="F40" i="10"/>
  <c r="E40" i="10"/>
  <c r="D40" i="10"/>
  <c r="C40" i="10"/>
  <c r="F39" i="10"/>
  <c r="E39" i="10"/>
  <c r="D39" i="10"/>
  <c r="C39" i="10"/>
  <c r="F38" i="10"/>
  <c r="E38" i="10"/>
  <c r="D38" i="10"/>
  <c r="C38" i="10"/>
  <c r="F37" i="10"/>
  <c r="E37" i="10"/>
  <c r="D37" i="10"/>
  <c r="C37" i="10"/>
  <c r="F36" i="10"/>
  <c r="E36" i="10"/>
  <c r="D36" i="10"/>
  <c r="C36" i="10"/>
  <c r="H51" i="9"/>
  <c r="G51" i="9"/>
  <c r="F51" i="9"/>
  <c r="E51" i="9"/>
  <c r="D51" i="9"/>
  <c r="C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N28" i="8"/>
  <c r="M28" i="8"/>
  <c r="L28" i="8"/>
  <c r="K28" i="8"/>
  <c r="N27" i="8"/>
  <c r="M27" i="8"/>
  <c r="L27" i="8"/>
  <c r="K27" i="8"/>
  <c r="N26" i="8"/>
  <c r="M26" i="8"/>
  <c r="L26" i="8"/>
  <c r="K26" i="8"/>
  <c r="N25" i="8"/>
  <c r="M25" i="8"/>
  <c r="L25" i="8"/>
  <c r="K25" i="8"/>
  <c r="N24" i="8"/>
  <c r="M24" i="8"/>
  <c r="L24" i="8"/>
  <c r="K24" i="8"/>
  <c r="N23" i="8"/>
  <c r="M23" i="8"/>
  <c r="L23" i="8"/>
  <c r="K23" i="8"/>
  <c r="N22" i="8"/>
  <c r="M22" i="8"/>
  <c r="L22" i="8"/>
  <c r="K22" i="8"/>
  <c r="N21" i="8"/>
  <c r="M21" i="8"/>
  <c r="L21" i="8"/>
  <c r="K21" i="8"/>
  <c r="N20" i="8"/>
  <c r="M20" i="8"/>
  <c r="L20" i="8"/>
  <c r="K20" i="8"/>
  <c r="N19" i="8"/>
  <c r="M19" i="8"/>
  <c r="L19" i="8"/>
  <c r="K19" i="8"/>
  <c r="N18" i="8"/>
  <c r="M18" i="8"/>
  <c r="L18" i="8"/>
  <c r="K18" i="8"/>
  <c r="N17" i="8"/>
  <c r="M17" i="8"/>
  <c r="L17" i="8"/>
  <c r="K17" i="8"/>
  <c r="N16" i="8"/>
  <c r="M16" i="8"/>
  <c r="L16" i="8"/>
  <c r="K16" i="8"/>
  <c r="N15" i="8"/>
  <c r="M15" i="8"/>
  <c r="L15" i="8"/>
  <c r="K15" i="8"/>
  <c r="N14" i="8"/>
  <c r="M14" i="8"/>
  <c r="L14" i="8"/>
  <c r="K14" i="8"/>
  <c r="N13" i="8"/>
  <c r="M13" i="8"/>
  <c r="L13" i="8"/>
  <c r="K13" i="8"/>
  <c r="N12" i="8"/>
  <c r="M12" i="8"/>
  <c r="L12" i="8"/>
  <c r="K12" i="8"/>
  <c r="N11" i="8"/>
  <c r="M11" i="8"/>
  <c r="L11" i="8"/>
  <c r="K11" i="8"/>
  <c r="Q28" i="7"/>
  <c r="P28" i="7"/>
  <c r="O28" i="7"/>
  <c r="N28" i="7"/>
  <c r="M28" i="7"/>
  <c r="Q27" i="7"/>
  <c r="P27" i="7"/>
  <c r="O27" i="7"/>
  <c r="N27" i="7"/>
  <c r="M27" i="7"/>
  <c r="Q26" i="7"/>
  <c r="P26" i="7"/>
  <c r="O26" i="7"/>
  <c r="N26" i="7"/>
  <c r="M26" i="7"/>
  <c r="Q25" i="7"/>
  <c r="P25" i="7"/>
  <c r="O25" i="7"/>
  <c r="N25" i="7"/>
  <c r="M25" i="7"/>
  <c r="Q24" i="7"/>
  <c r="P24" i="7"/>
  <c r="O24" i="7"/>
  <c r="N24" i="7"/>
  <c r="M24" i="7"/>
  <c r="Q23" i="7"/>
  <c r="P23" i="7"/>
  <c r="O23" i="7"/>
  <c r="N23" i="7"/>
  <c r="M23" i="7"/>
  <c r="Q22" i="7"/>
  <c r="P22" i="7"/>
  <c r="O22" i="7"/>
  <c r="N22" i="7"/>
  <c r="M22" i="7"/>
  <c r="Q21" i="7"/>
  <c r="P21" i="7"/>
  <c r="O21" i="7"/>
  <c r="N21" i="7"/>
  <c r="M21" i="7"/>
  <c r="Q20" i="7"/>
  <c r="P20" i="7"/>
  <c r="O20" i="7"/>
  <c r="N20" i="7"/>
  <c r="M20" i="7"/>
  <c r="Q19" i="7"/>
  <c r="P19" i="7"/>
  <c r="O19" i="7"/>
  <c r="N19" i="7"/>
  <c r="M19" i="7"/>
  <c r="Q18" i="7"/>
  <c r="P18" i="7"/>
  <c r="O18" i="7"/>
  <c r="N18" i="7"/>
  <c r="M18" i="7"/>
  <c r="Q17" i="7"/>
  <c r="P17" i="7"/>
  <c r="O17" i="7"/>
  <c r="N17" i="7"/>
  <c r="M17" i="7"/>
  <c r="Q16" i="7"/>
  <c r="P16" i="7"/>
  <c r="O16" i="7"/>
  <c r="N16" i="7"/>
  <c r="M16" i="7"/>
  <c r="Q15" i="7"/>
  <c r="P15" i="7"/>
  <c r="O15" i="7"/>
  <c r="N15" i="7"/>
  <c r="M15" i="7"/>
  <c r="Q14" i="7"/>
  <c r="P14" i="7"/>
  <c r="O14" i="7"/>
  <c r="N14" i="7"/>
  <c r="M14" i="7"/>
  <c r="Q13" i="7"/>
  <c r="P13" i="7"/>
  <c r="O13" i="7"/>
  <c r="N13" i="7"/>
  <c r="M13" i="7"/>
  <c r="Q12" i="7"/>
  <c r="P12" i="7"/>
  <c r="O12" i="7"/>
  <c r="N12" i="7"/>
  <c r="M12" i="7"/>
  <c r="Q11" i="7"/>
  <c r="P11" i="7"/>
  <c r="O11" i="7"/>
  <c r="N11" i="7"/>
  <c r="M11" i="7"/>
  <c r="Q28" i="6"/>
  <c r="P28" i="6"/>
  <c r="O28" i="6"/>
  <c r="N28" i="6"/>
  <c r="M28" i="6"/>
  <c r="Q27" i="6"/>
  <c r="P27" i="6"/>
  <c r="O27" i="6"/>
  <c r="N27" i="6"/>
  <c r="M27" i="6"/>
  <c r="Q26" i="6"/>
  <c r="P26" i="6"/>
  <c r="O26" i="6"/>
  <c r="N26" i="6"/>
  <c r="M26" i="6"/>
  <c r="Q25" i="6"/>
  <c r="P25" i="6"/>
  <c r="O25" i="6"/>
  <c r="N25" i="6"/>
  <c r="M25" i="6"/>
  <c r="Q24" i="6"/>
  <c r="P24" i="6"/>
  <c r="O24" i="6"/>
  <c r="N24" i="6"/>
  <c r="M24" i="6"/>
  <c r="Q23" i="6"/>
  <c r="P23" i="6"/>
  <c r="O23" i="6"/>
  <c r="N23" i="6"/>
  <c r="M23" i="6"/>
  <c r="Q22" i="6"/>
  <c r="P22" i="6"/>
  <c r="O22" i="6"/>
  <c r="N22" i="6"/>
  <c r="M22" i="6"/>
  <c r="Q21" i="6"/>
  <c r="P21" i="6"/>
  <c r="O21" i="6"/>
  <c r="N21" i="6"/>
  <c r="M21" i="6"/>
  <c r="Q20" i="6"/>
  <c r="P20" i="6"/>
  <c r="O20" i="6"/>
  <c r="N20" i="6"/>
  <c r="M20" i="6"/>
  <c r="Q19" i="6"/>
  <c r="P19" i="6"/>
  <c r="O19" i="6"/>
  <c r="N19" i="6"/>
  <c r="M19" i="6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Q12" i="6"/>
  <c r="P12" i="6"/>
  <c r="O12" i="6"/>
  <c r="N12" i="6"/>
  <c r="M12" i="6"/>
  <c r="Q11" i="6"/>
  <c r="P11" i="6"/>
  <c r="O11" i="6"/>
  <c r="N11" i="6"/>
  <c r="M11" i="6"/>
  <c r="N28" i="5"/>
  <c r="M28" i="5"/>
  <c r="L28" i="5"/>
  <c r="K28" i="5"/>
  <c r="N27" i="5"/>
  <c r="M27" i="5"/>
  <c r="L27" i="5"/>
  <c r="K27" i="5"/>
  <c r="N26" i="5"/>
  <c r="M26" i="5"/>
  <c r="L26" i="5"/>
  <c r="K26" i="5"/>
  <c r="N25" i="5"/>
  <c r="M25" i="5"/>
  <c r="L25" i="5"/>
  <c r="K25" i="5"/>
  <c r="N24" i="5"/>
  <c r="M24" i="5"/>
  <c r="L24" i="5"/>
  <c r="K24" i="5"/>
  <c r="N23" i="5"/>
  <c r="M23" i="5"/>
  <c r="L23" i="5"/>
  <c r="K23" i="5"/>
  <c r="N22" i="5"/>
  <c r="M22" i="5"/>
  <c r="L22" i="5"/>
  <c r="K22" i="5"/>
  <c r="N21" i="5"/>
  <c r="M21" i="5"/>
  <c r="L21" i="5"/>
  <c r="K21" i="5"/>
  <c r="N20" i="5"/>
  <c r="M20" i="5"/>
  <c r="L20" i="5"/>
  <c r="K20" i="5"/>
  <c r="N19" i="5"/>
  <c r="M19" i="5"/>
  <c r="L19" i="5"/>
  <c r="K19" i="5"/>
  <c r="N18" i="5"/>
  <c r="M18" i="5"/>
  <c r="L18" i="5"/>
  <c r="K18" i="5"/>
  <c r="N17" i="5"/>
  <c r="M17" i="5"/>
  <c r="L17" i="5"/>
  <c r="K17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K12" i="5"/>
  <c r="N11" i="5"/>
  <c r="M11" i="5"/>
  <c r="L11" i="5"/>
  <c r="K11" i="5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11" i="3"/>
  <c r="M28" i="3" l="1"/>
  <c r="L28" i="3"/>
  <c r="K28" i="3"/>
  <c r="M27" i="3"/>
  <c r="L27" i="3"/>
  <c r="K27" i="3"/>
  <c r="M26" i="3"/>
  <c r="L26" i="3"/>
  <c r="K26" i="3"/>
  <c r="N26" i="3"/>
  <c r="N25" i="3"/>
  <c r="M25" i="3"/>
  <c r="L25" i="3"/>
  <c r="K25" i="3"/>
  <c r="M24" i="3"/>
  <c r="L24" i="3"/>
  <c r="K24" i="3"/>
  <c r="N24" i="3"/>
  <c r="M23" i="3"/>
  <c r="L23" i="3"/>
  <c r="K23" i="3"/>
  <c r="M22" i="3"/>
  <c r="L22" i="3"/>
  <c r="K22" i="3"/>
  <c r="N22" i="3"/>
  <c r="M21" i="3"/>
  <c r="L21" i="3"/>
  <c r="K21" i="3"/>
  <c r="N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N14" i="3"/>
  <c r="N13" i="3"/>
  <c r="M13" i="3"/>
  <c r="L13" i="3"/>
  <c r="K13" i="3"/>
  <c r="M12" i="3"/>
  <c r="L12" i="3"/>
  <c r="K12" i="3"/>
  <c r="M11" i="3"/>
  <c r="L11" i="3"/>
  <c r="K11" i="3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J35" i="2"/>
  <c r="I35" i="2"/>
  <c r="H35" i="2"/>
  <c r="G35" i="2"/>
  <c r="F35" i="2"/>
  <c r="E35" i="2"/>
  <c r="D35" i="2"/>
  <c r="C35" i="2"/>
  <c r="N12" i="3" l="1"/>
  <c r="N15" i="3"/>
  <c r="N28" i="3"/>
  <c r="N17" i="3"/>
  <c r="N20" i="3"/>
  <c r="N23" i="3"/>
  <c r="N11" i="3"/>
  <c r="N16" i="3"/>
  <c r="N19" i="3"/>
  <c r="N18" i="3"/>
  <c r="N27" i="3"/>
</calcChain>
</file>

<file path=xl/sharedStrings.xml><?xml version="1.0" encoding="utf-8"?>
<sst xmlns="http://schemas.openxmlformats.org/spreadsheetml/2006/main" count="673" uniqueCount="123">
  <si>
    <t>Juzgados de Instrucción en funciones de Guardia/Procesos de Violencia de Género</t>
  </si>
  <si>
    <t>JUZGADOS DE VIOLENCIA SOBRE LA MUJER</t>
  </si>
  <si>
    <t>Andalucía</t>
  </si>
  <si>
    <t>Aragón</t>
  </si>
  <si>
    <t>Asturias</t>
  </si>
  <si>
    <t>Illes Balears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</si>
  <si>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</si>
  <si>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</si>
  <si>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</si>
  <si>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</si>
  <si>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</si>
  <si>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</si>
  <si>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</si>
  <si>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</si>
  <si>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</t>
  </si>
  <si>
    <t>Murcia</t>
  </si>
  <si>
    <t>Navarra</t>
  </si>
  <si>
    <t>País Vasco</t>
  </si>
  <si>
    <t>La Rioja</t>
  </si>
  <si>
    <t>España</t>
  </si>
  <si>
    <t>3º Trimestre 2017</t>
  </si>
  <si>
    <t>3º Trimestre 2018</t>
  </si>
  <si>
    <t>Denuncias 
recibidas</t>
  </si>
  <si>
    <t>Presentada directamente por familiares</t>
  </si>
  <si>
    <t xml:space="preserve">Atestados policiales </t>
  </si>
  <si>
    <t>Parte de lesiones recibido directamente en el juzgado</t>
  </si>
  <si>
    <t>Servicios asistencia-Terceros  en general</t>
  </si>
  <si>
    <t>con denuncia victima</t>
  </si>
  <si>
    <t>con denuncia familiar</t>
  </si>
  <si>
    <t>por intervención directa policial</t>
  </si>
  <si>
    <t>Presentada directamente por victima en el juzgado</t>
  </si>
  <si>
    <t>Evolución de las Denuncias Recibidas  
Tercer trimestre 2018/Tercer trimestre 2017</t>
  </si>
  <si>
    <t>Evolución 
3º Trimestre 2018/3º Trimestre 2017</t>
  </si>
  <si>
    <t>Casos en los que la victima  se acoge a la dispensa a la obligación de declarar como testigo</t>
  </si>
  <si>
    <t>Renuncias por españolas</t>
  </si>
  <si>
    <t>Renuncias por extranjeras</t>
  </si>
  <si>
    <t>Ratio Casos en los que la victima  se acoge a la dispensa a la obligación de declarar como testigo sobre denuncias</t>
  </si>
  <si>
    <t>Total</t>
  </si>
  <si>
    <t>Por españolas</t>
  </si>
  <si>
    <t>Por extranjeras</t>
  </si>
  <si>
    <t>Mujeres víctimas de violencia de género</t>
  </si>
  <si>
    <t>Víctimas
Españolas</t>
  </si>
  <si>
    <t>Víctimas 
Extranjeras</t>
  </si>
  <si>
    <t>Incoadas</t>
  </si>
  <si>
    <t>Inadmitidas</t>
  </si>
  <si>
    <t>Adoptadas</t>
  </si>
  <si>
    <t>Denegadas</t>
  </si>
  <si>
    <t>Número</t>
  </si>
  <si>
    <t>Condenado
 Español</t>
  </si>
  <si>
    <t>Condenado  
Extranjero</t>
  </si>
  <si>
    <t>Absuelto
Español</t>
  </si>
  <si>
    <t>Absuelto Extranjero</t>
  </si>
  <si>
    <t>Numero</t>
  </si>
  <si>
    <t>Condenado Español</t>
  </si>
  <si>
    <t>Condenado Extranjero</t>
  </si>
  <si>
    <t>Absuelto 
Español</t>
  </si>
  <si>
    <t>Absuelto 
Extranjero</t>
  </si>
  <si>
    <t>Condenado
Español</t>
  </si>
  <si>
    <t>Condenado
Extranjero</t>
  </si>
  <si>
    <t>Absuelto
Extranjero</t>
  </si>
  <si>
    <t>Juzgados de lo Penal/Procesos de Violencia de Género/Personas Enjuiciadas</t>
  </si>
  <si>
    <t>Total 
Condenatorias</t>
  </si>
  <si>
    <t>Previa 
Conformidad</t>
  </si>
  <si>
    <t>Restantes 
Condenatorias</t>
  </si>
  <si>
    <t>Absolutorias</t>
  </si>
  <si>
    <t>Juzgados de lo Penal/Procesos de Violencia de Género/Sentencias</t>
  </si>
  <si>
    <t>3º Trimestre 2017
Con Imposición de medidas</t>
  </si>
  <si>
    <t>3º Trimestre 2017
Sin Imposicion de Medidas</t>
  </si>
  <si>
    <t>3º Trimestre 2018
Con Imposición de medidas</t>
  </si>
  <si>
    <t>3º Trimestre 2018
Sin Imposicion de Medidas</t>
  </si>
  <si>
    <t>Total Menores Enjuiciados</t>
  </si>
  <si>
    <t>Españoles</t>
  </si>
  <si>
    <t>Extranjeros</t>
  </si>
  <si>
    <t>Total Menores 
Enjuiciados</t>
  </si>
  <si>
    <t>Evolución
3º Trimestre 2018/3º Trimestre 2017
Con Imposición de medidas</t>
  </si>
  <si>
    <t>Evolución
3º Trimestre 2018/3º Trimestre 2017
Sin Imposición de medidas</t>
  </si>
  <si>
    <t>Juzgados de Menores/Procesos de Violencia de Género/Personas Enjuiciadas</t>
  </si>
  <si>
    <t>Juzgados de Menores/Procesos de Violencia de Género/Sentencias</t>
  </si>
  <si>
    <t xml:space="preserve">TOTAL Sentencias Por delitos </t>
  </si>
  <si>
    <t>Sentencias Con imposicion de medidas</t>
  </si>
  <si>
    <t>Sentencias Sin imposicion de medidas</t>
  </si>
  <si>
    <t xml:space="preserve">Sentencias previa conformidad </t>
  </si>
  <si>
    <t>3º Trimestre  2017</t>
  </si>
  <si>
    <t>3º Trimestre  2018</t>
  </si>
  <si>
    <t>Total Sentencias por Delitos</t>
  </si>
  <si>
    <t>Sentencias  con Imposición de Medidas</t>
  </si>
  <si>
    <t>Sentencias sin Imposición de Medidas</t>
  </si>
  <si>
    <t>Sentencias previa conformidad</t>
  </si>
  <si>
    <t>Con medidas</t>
  </si>
  <si>
    <t>Sin medidas</t>
  </si>
  <si>
    <t>Remitidas
 al J.V.S.M</t>
  </si>
  <si>
    <t>Pendientes 
final trimestre</t>
  </si>
  <si>
    <t>Asuntos
 ingresados</t>
  </si>
  <si>
    <t>De O.P.</t>
  </si>
  <si>
    <t>De Resto</t>
  </si>
  <si>
    <t>Evolución 
3º Trimestre 2018/3ºTrimestre 2017</t>
  </si>
  <si>
    <t>Total 
Órdenes Protección</t>
  </si>
  <si>
    <t>Acordadas</t>
  </si>
  <si>
    <t>Varones</t>
  </si>
  <si>
    <t>Mujeres</t>
  </si>
  <si>
    <t>Condenada
Española</t>
  </si>
  <si>
    <t>Absuelta
Española</t>
  </si>
  <si>
    <t>Condenada
Extranjera</t>
  </si>
  <si>
    <t>Absuelta
Extranjera</t>
  </si>
  <si>
    <t>Audiencia Provincial/Procesos de Violencia de Género/Total Personas Enjuiciadas</t>
  </si>
  <si>
    <t>Audiencia Provincial/Procesos de Violencia de Género/Personas Enjuiciadas por Sexo</t>
  </si>
  <si>
    <t>Sumarios</t>
  </si>
  <si>
    <t>Procd.
Abreviados</t>
  </si>
  <si>
    <t>Procd.
Jurado</t>
  </si>
  <si>
    <t xml:space="preserve">3º Trimestre 2017
</t>
  </si>
  <si>
    <t>Sentencias Condenatorias</t>
  </si>
  <si>
    <t>Sentencias Absolutorias</t>
  </si>
  <si>
    <t xml:space="preserve">3º Trimestre 2018
</t>
  </si>
  <si>
    <t>Total Sentencias</t>
  </si>
  <si>
    <t>Setencias Condenatorias</t>
  </si>
  <si>
    <t xml:space="preserve">Total Setencias </t>
  </si>
  <si>
    <t>Setencias Absolutorias</t>
  </si>
  <si>
    <t>Audiencia Provincial/Procesos de Violencia de Género/Sentencias</t>
  </si>
  <si>
    <t xml:space="preserve">  Denuncias</t>
  </si>
  <si>
    <t xml:space="preserve">  Renuncias</t>
  </si>
  <si>
    <t xml:space="preserve">  Víctimas</t>
  </si>
  <si>
    <t xml:space="preserve">  Órdenes y Medidas</t>
  </si>
  <si>
    <t xml:space="preserve">  Personas Enjuiciadas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</si>
</sst>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4"/>
      <name val="Verdana"/>
      <family val="2"/>
    </font>
    <font>
      <b/>
      <sz val="11"/>
      <color theme="0"/>
      <name val="Verdana"/>
      <family val="2"/>
    </font>
    <font>
      <sz val="10"/>
      <name val="Arial"/>
      <family val="2"/>
    </font>
    <font>
      <b/>
      <sz val="11"/>
      <color rgb="FF4F81BD"/>
      <name val="Verdana"/>
      <family val="2"/>
    </font>
    <font>
      <sz val="11"/>
      <color theme="1"/>
      <name val="Verdana"/>
      <family val="2"/>
    </font>
    <font>
      <b/>
      <sz val="11"/>
      <color indexed="18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8168889431442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4" tint="0.79995117038483843"/>
      </bottom>
      <diagonal/>
    </border>
    <border>
      <left/>
      <right style="medium">
        <color theme="0"/>
      </right>
      <top/>
      <bottom style="medium">
        <color theme="4" tint="0.7999511703848384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4" tint="0.7999511703848384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5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0" fontId="2" fillId="2" borderId="0" xfId="1" applyFont="1" applyFill="1" applyAlignment="1">
      <alignment horizontal="left" vertical="center"/>
    </xf>
    <xf numFmtId="0" fontId="0" fillId="2" borderId="0" xfId="0" applyFill="1"/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3" fontId="6" fillId="0" borderId="2" xfId="0" applyNumberFormat="1" applyFont="1" applyBorder="1" applyAlignment="1">
      <alignment horizontal="right" vertical="center"/>
    </xf>
    <xf numFmtId="3" fontId="3" fillId="3" borderId="4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2"/>
    <xf numFmtId="164" fontId="6" fillId="0" borderId="2" xfId="0" applyNumberFormat="1" applyFont="1" applyBorder="1" applyAlignment="1">
      <alignment horizontal="right" vertical="center"/>
    </xf>
    <xf numFmtId="164" fontId="3" fillId="3" borderId="4" xfId="0" applyNumberFormat="1" applyFont="1" applyFill="1" applyBorder="1" applyAlignment="1" applyProtection="1">
      <alignment horizontal="right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/>
    </xf>
    <xf numFmtId="0" fontId="1" fillId="0" borderId="0" xfId="1"/>
    <xf numFmtId="0" fontId="8" fillId="0" borderId="0" xfId="0" applyFont="1"/>
    <xf numFmtId="0" fontId="2" fillId="0" borderId="0" xfId="1" applyFont="1" applyAlignment="1">
      <alignment horizontal="left" vertical="center"/>
    </xf>
    <xf numFmtId="0" fontId="2" fillId="5" borderId="26" xfId="0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left" vertical="center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3" fillId="4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2" fillId="5" borderId="17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15" xfId="0" applyFont="1" applyFill="1" applyBorder="1" applyAlignment="1" applyProtection="1">
      <alignment horizontal="center" vertical="center" wrapText="1"/>
      <protection locked="0"/>
    </xf>
    <xf numFmtId="0" fontId="2" fillId="5" borderId="16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horizontal="center" vertical="center" wrapText="1"/>
      <protection locked="0"/>
    </xf>
    <xf numFmtId="0" fontId="2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21" xfId="0" applyFont="1" applyFill="1" applyBorder="1" applyAlignment="1" applyProtection="1">
      <alignment horizontal="center" vertical="center" wrapText="1"/>
      <protection locked="0"/>
    </xf>
    <xf numFmtId="0" fontId="2" fillId="5" borderId="20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3" fillId="4" borderId="22" xfId="0" applyFont="1" applyFill="1" applyBorder="1" applyAlignment="1" applyProtection="1">
      <alignment horizontal="center" vertical="center" wrapText="1"/>
      <protection locked="0"/>
    </xf>
    <xf numFmtId="0" fontId="3" fillId="4" borderId="23" xfId="0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Border="1" applyAlignment="1">
      <alignment horizontal="center" vertical="center" wrapText="1"/>
    </xf>
    <xf numFmtId="0" fontId="2" fillId="5" borderId="24" xfId="0" applyFont="1" applyFill="1" applyBorder="1" applyAlignment="1" applyProtection="1">
      <alignment horizontal="center" vertical="center" wrapText="1"/>
      <protection locked="0"/>
    </xf>
    <xf numFmtId="0" fontId="2" fillId="5" borderId="25" xfId="0" applyFont="1" applyFill="1" applyBorder="1" applyAlignment="1" applyProtection="1">
      <alignment horizontal="center" vertical="center" wrapText="1"/>
      <protection locked="0"/>
    </xf>
    <xf numFmtId="0" fontId="3" fillId="4" borderId="6" xfId="0" applyFont="1" applyFill="1" applyBorder="1" applyAlignment="1" applyProtection="1">
      <alignment horizontal="center" wrapText="1"/>
      <protection locked="0"/>
    </xf>
    <xf numFmtId="0" fontId="3" fillId="4" borderId="5" xfId="0" applyFont="1" applyFill="1" applyBorder="1" applyAlignment="1" applyProtection="1">
      <alignment horizontal="center" wrapText="1"/>
      <protection locked="0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16</xdr:col>
      <xdr:colOff>342900</xdr:colOff>
      <xdr:row>9</xdr:row>
      <xdr:rowOff>114300</xdr:rowOff>
    </xdr:to>
    <xdr:grpSp>
      <xdr:nvGrpSpPr>
        <xdr:cNvPr id="2" name="1 Grupo"/>
        <xdr:cNvGrpSpPr/>
      </xdr:nvGrpSpPr>
      <xdr:grpSpPr>
        <a:xfrm>
          <a:off x="85725" y="85725"/>
          <a:ext cx="13668375" cy="1485900"/>
          <a:chOff x="762000" y="28575"/>
          <a:chExt cx="13668375" cy="1485900"/>
        </a:xfrm>
      </xdr:grpSpPr>
      <xdr:sp macro="" textlink="">
        <xdr:nvSpPr>
          <xdr:cNvPr id="3" name="2 Rectángulo redondeado"/>
          <xdr:cNvSpPr/>
        </xdr:nvSpPr>
        <xdr:spPr>
          <a:xfrm>
            <a:off x="762000" y="28575"/>
            <a:ext cx="13668375" cy="1485900"/>
          </a:xfrm>
          <a:prstGeom prst="roundRect">
            <a:avLst/>
          </a:prstGeom>
          <a:solidFill>
            <a:schemeClr val="tx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720000" algn="ctr"/>
            <a:r>
              <a:rPr lang="es-ES" sz="20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	DATOS Y EVOLUCIONES EN LOS PROCESOS DE VIOLENCIA DE GÉNERO</a:t>
            </a:r>
          </a:p>
          <a:p>
            <a:pPr marL="72000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600" b="1">
                <a:solidFill>
                  <a:schemeClr val="lt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SECCIÓN DE ESTADÍSTICA JUDICIAL</a:t>
            </a:r>
          </a:p>
          <a:p>
            <a:pPr marL="720000" algn="ctr"/>
            <a:endParaRPr lang="es-ES" sz="2000" b="1" cap="all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  <xdr:pic>
        <xdr:nvPicPr>
          <xdr:cNvPr id="4" name="3 Imagen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699" t="5882" r="8133" b="4411"/>
          <a:stretch/>
        </xdr:blipFill>
        <xdr:spPr bwMode="auto">
          <a:xfrm>
            <a:off x="923925" y="133350"/>
            <a:ext cx="910264" cy="1247776"/>
          </a:xfrm>
          <a:prstGeom prst="roundRect">
            <a:avLst>
              <a:gd name="adj" fmla="val 15919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/>
          <a:extLst/>
        </xdr:spPr>
      </xdr:pic>
    </xdr:grpSp>
    <xdr:clientData/>
  </xdr:twoCellAnchor>
  <xdr:twoCellAnchor>
    <xdr:from>
      <xdr:col>0</xdr:col>
      <xdr:colOff>171450</xdr:colOff>
      <xdr:row>10</xdr:row>
      <xdr:rowOff>57150</xdr:rowOff>
    </xdr:from>
    <xdr:to>
      <xdr:col>16</xdr:col>
      <xdr:colOff>314325</xdr:colOff>
      <xdr:row>12</xdr:row>
      <xdr:rowOff>123825</xdr:rowOff>
    </xdr:to>
    <xdr:sp macro="" textlink="">
      <xdr:nvSpPr>
        <xdr:cNvPr id="5" name="4 Rectángulo redondeado"/>
        <xdr:cNvSpPr/>
      </xdr:nvSpPr>
      <xdr:spPr>
        <a:xfrm>
          <a:off x="171450" y="1676400"/>
          <a:ext cx="13563600" cy="39052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720000"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3º Trimestre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2018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1447801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6" y="161925"/>
          <a:ext cx="1299210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MENORES/PROCESOS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9</xdr:col>
      <xdr:colOff>1462124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2996899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SENTENCIAS Y SU EVOLUCIÓN        3º TRIMESTRE DE 2018</a:t>
          </a:r>
        </a:p>
      </xdr:txBody>
    </xdr:sp>
    <xdr:clientData/>
  </xdr:twoCellAnchor>
  <xdr:twoCellAnchor>
    <xdr:from>
      <xdr:col>10</xdr:col>
      <xdr:colOff>161925</xdr:colOff>
      <xdr:row>2</xdr:row>
      <xdr:rowOff>28575</xdr:rowOff>
    </xdr:from>
    <xdr:to>
      <xdr:col>10</xdr:col>
      <xdr:colOff>857250</xdr:colOff>
      <xdr:row>5</xdr:row>
      <xdr:rowOff>85725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839825" y="35242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1181100</xdr:colOff>
      <xdr:row>6</xdr:row>
      <xdr:rowOff>142875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2715875" cy="9525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INSTRUCCIÓN SIN COMPETENCIA EN VIOLENCIA SOBRE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LA MUJER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EN FUNCIONES DE GUARDIA/PROCESOS DE VIOLENCIA DE GÉNERO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 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11</xdr:col>
      <xdr:colOff>0</xdr:colOff>
      <xdr:row>9</xdr:row>
      <xdr:rowOff>152400</xdr:rowOff>
    </xdr:to>
    <xdr:sp macro="" textlink="">
      <xdr:nvSpPr>
        <xdr:cNvPr id="3" name="2 Rectángulo redondeado"/>
        <xdr:cNvSpPr/>
      </xdr:nvSpPr>
      <xdr:spPr>
        <a:xfrm>
          <a:off x="676275" y="1333500"/>
          <a:ext cx="12706350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ASUNTOS INGRESADOS Y SU EVOLUCIÓN        3º TRIMESTRE DE 2018</a:t>
          </a:r>
        </a:p>
      </xdr:txBody>
    </xdr:sp>
    <xdr:clientData/>
  </xdr:twoCellAnchor>
  <xdr:twoCellAnchor>
    <xdr:from>
      <xdr:col>11</xdr:col>
      <xdr:colOff>276226</xdr:colOff>
      <xdr:row>4</xdr:row>
      <xdr:rowOff>152401</xdr:rowOff>
    </xdr:from>
    <xdr:to>
      <xdr:col>11</xdr:col>
      <xdr:colOff>1019175</xdr:colOff>
      <xdr:row>7</xdr:row>
      <xdr:rowOff>142876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0934701" y="800101"/>
          <a:ext cx="742949" cy="476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0</xdr:colOff>
      <xdr:row>6</xdr:row>
      <xdr:rowOff>142875</xdr:rowOff>
    </xdr:to>
    <xdr:sp macro="" textlink="">
      <xdr:nvSpPr>
        <xdr:cNvPr id="2" name="1 Rectángulo redondeado"/>
        <xdr:cNvSpPr/>
      </xdr:nvSpPr>
      <xdr:spPr>
        <a:xfrm>
          <a:off x="838200" y="161925"/>
          <a:ext cx="12725400" cy="9525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INSTRUCCIÓN SIN COMPETENCIA EN VIOLENCIA SOBRE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LA MUJER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EN FUNCIONES DE GUARDIA/PROCESOS DE VIOLENCIA DE GÉNERO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 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38100</xdr:rowOff>
    </xdr:from>
    <xdr:to>
      <xdr:col>11</xdr:col>
      <xdr:colOff>9525</xdr:colOff>
      <xdr:row>9</xdr:row>
      <xdr:rowOff>152400</xdr:rowOff>
    </xdr:to>
    <xdr:sp macro="" textlink="">
      <xdr:nvSpPr>
        <xdr:cNvPr id="3" name="2 Rectángulo redondeado"/>
        <xdr:cNvSpPr/>
      </xdr:nvSpPr>
      <xdr:spPr>
        <a:xfrm>
          <a:off x="838200" y="1333500"/>
          <a:ext cx="12734925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ÓRDENES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PROTECCIÓN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SU EVOLUCIÓN        3º TRIMESTRE DE 2018</a:t>
          </a:r>
        </a:p>
      </xdr:txBody>
    </xdr:sp>
    <xdr:clientData/>
  </xdr:twoCellAnchor>
  <xdr:twoCellAnchor>
    <xdr:from>
      <xdr:col>11</xdr:col>
      <xdr:colOff>190501</xdr:colOff>
      <xdr:row>5</xdr:row>
      <xdr:rowOff>123826</xdr:rowOff>
    </xdr:from>
    <xdr:to>
      <xdr:col>12</xdr:col>
      <xdr:colOff>47626</xdr:colOff>
      <xdr:row>8</xdr:row>
      <xdr:rowOff>114301</xdr:rowOff>
    </xdr:to>
    <xdr:sp macro="" textlink="">
      <xdr:nvSpPr>
        <xdr:cNvPr id="4" name="3 Flecha izquierda"/>
        <xdr:cNvSpPr/>
      </xdr:nvSpPr>
      <xdr:spPr>
        <a:xfrm>
          <a:off x="13573126" y="933451"/>
          <a:ext cx="695325" cy="4762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609600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26968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AUDIENCIAS PROVINCIALES/PROCESOS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14</xdr:col>
      <xdr:colOff>625151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270285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TOTAL PERSONAS ENJUICIADAS Y SU EVOLUCIÓN        3º TRIMESTRE DE 2018</a:t>
          </a:r>
        </a:p>
      </xdr:txBody>
    </xdr:sp>
    <xdr:clientData/>
  </xdr:twoCellAnchor>
  <xdr:twoCellAnchor>
    <xdr:from>
      <xdr:col>14</xdr:col>
      <xdr:colOff>876299</xdr:colOff>
      <xdr:row>2</xdr:row>
      <xdr:rowOff>19050</xdr:rowOff>
    </xdr:from>
    <xdr:to>
      <xdr:col>15</xdr:col>
      <xdr:colOff>638174</xdr:colOff>
      <xdr:row>5</xdr:row>
      <xdr:rowOff>76200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620749" y="342900"/>
          <a:ext cx="7143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666750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26968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AUDIENCIAS PROVINCIALES/PROCESOS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14</xdr:col>
      <xdr:colOff>682301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270285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ENJUICIADAS POR SEXO Y SU EVOLUCIÓN        3º TRIMESTRE DE 2018</a:t>
          </a:r>
        </a:p>
      </xdr:txBody>
    </xdr:sp>
    <xdr:clientData/>
  </xdr:twoCellAnchor>
  <xdr:twoCellAnchor>
    <xdr:from>
      <xdr:col>15</xdr:col>
      <xdr:colOff>180975</xdr:colOff>
      <xdr:row>2</xdr:row>
      <xdr:rowOff>9525</xdr:rowOff>
    </xdr:from>
    <xdr:to>
      <xdr:col>16</xdr:col>
      <xdr:colOff>114300</xdr:colOff>
      <xdr:row>5</xdr:row>
      <xdr:rowOff>66675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573125" y="333375"/>
          <a:ext cx="7143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15</xdr:col>
      <xdr:colOff>400051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6" y="161925"/>
          <a:ext cx="127063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AUDIENCIAS PROVINCIALES/PROCESOS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15</xdr:col>
      <xdr:colOff>415606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271238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SENTENCIAS Y SU EVOLUCIÓN        3º TRIMESTRE DE 2018</a:t>
          </a:r>
        </a:p>
      </xdr:txBody>
    </xdr:sp>
    <xdr:clientData/>
  </xdr:twoCellAnchor>
  <xdr:twoCellAnchor>
    <xdr:from>
      <xdr:col>16</xdr:col>
      <xdr:colOff>28574</xdr:colOff>
      <xdr:row>2</xdr:row>
      <xdr:rowOff>76201</xdr:rowOff>
    </xdr:from>
    <xdr:to>
      <xdr:col>16</xdr:col>
      <xdr:colOff>723899</xdr:colOff>
      <xdr:row>5</xdr:row>
      <xdr:rowOff>47626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515974" y="400051"/>
          <a:ext cx="695325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57150</xdr:rowOff>
    </xdr:from>
    <xdr:to>
      <xdr:col>10</xdr:col>
      <xdr:colOff>704850</xdr:colOff>
      <xdr:row>5</xdr:row>
      <xdr:rowOff>19050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668375" y="381000"/>
          <a:ext cx="6953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  <xdr:twoCellAnchor editAs="oneCell">
    <xdr:from>
      <xdr:col>1</xdr:col>
      <xdr:colOff>2</xdr:colOff>
      <xdr:row>1</xdr:row>
      <xdr:rowOff>0</xdr:rowOff>
    </xdr:from>
    <xdr:to>
      <xdr:col>9</xdr:col>
      <xdr:colOff>1266826</xdr:colOff>
      <xdr:row>3</xdr:row>
      <xdr:rowOff>95250</xdr:rowOff>
    </xdr:to>
    <xdr:sp macro="" textlink="">
      <xdr:nvSpPr>
        <xdr:cNvPr id="5" name="4 Rectángulo redondeado"/>
        <xdr:cNvSpPr/>
      </xdr:nvSpPr>
      <xdr:spPr>
        <a:xfrm>
          <a:off x="838202" y="0"/>
          <a:ext cx="1265872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9</xdr:col>
      <xdr:colOff>1285876</xdr:colOff>
      <xdr:row>6</xdr:row>
      <xdr:rowOff>152400</xdr:rowOff>
    </xdr:to>
    <xdr:sp macro="" textlink="">
      <xdr:nvSpPr>
        <xdr:cNvPr id="6" name="5 Rectángulo redondeado"/>
        <xdr:cNvSpPr/>
      </xdr:nvSpPr>
      <xdr:spPr>
        <a:xfrm>
          <a:off x="838200" y="485775"/>
          <a:ext cx="12677776" cy="47625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DENUNCIAS PRESENTADAS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SU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EVOLUCIÓN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</a:t>
          </a:r>
          <a:r>
            <a:rPr lang="es-ES" sz="14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3º TRIMESTRE DE 2018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28575</xdr:rowOff>
    </xdr:from>
    <xdr:to>
      <xdr:col>9</xdr:col>
      <xdr:colOff>1790700</xdr:colOff>
      <xdr:row>6</xdr:row>
      <xdr:rowOff>419100</xdr:rowOff>
    </xdr:to>
    <xdr:sp macro="" textlink="">
      <xdr:nvSpPr>
        <xdr:cNvPr id="3" name="2 Rectángulo redondeado"/>
        <xdr:cNvSpPr/>
      </xdr:nvSpPr>
      <xdr:spPr>
        <a:xfrm>
          <a:off x="847725" y="676275"/>
          <a:ext cx="12677775" cy="71437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RENUNCIAS (La victima se acoge a la dispensa a la  obligacion de declarar como testigo, Art. 416 L.E.CRIM)          3º TRIMESTRE DE 2018</a:t>
          </a:r>
        </a:p>
      </xdr:txBody>
    </xdr:sp>
    <xdr:clientData/>
  </xdr:twoCellAnchor>
  <xdr:twoCellAnchor>
    <xdr:from>
      <xdr:col>10</xdr:col>
      <xdr:colOff>409575</xdr:colOff>
      <xdr:row>3</xdr:row>
      <xdr:rowOff>0</xdr:rowOff>
    </xdr:from>
    <xdr:to>
      <xdr:col>11</xdr:col>
      <xdr:colOff>142875</xdr:colOff>
      <xdr:row>6</xdr:row>
      <xdr:rowOff>9525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916025" y="485775"/>
          <a:ext cx="695325" cy="4953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9</xdr:col>
      <xdr:colOff>1762124</xdr:colOff>
      <xdr:row>3</xdr:row>
      <xdr:rowOff>95250</xdr:rowOff>
    </xdr:to>
    <xdr:sp macro="" textlink="">
      <xdr:nvSpPr>
        <xdr:cNvPr id="5" name="4 Rectángulo redondeado"/>
        <xdr:cNvSpPr/>
      </xdr:nvSpPr>
      <xdr:spPr>
        <a:xfrm>
          <a:off x="838200" y="0"/>
          <a:ext cx="1265872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11</xdr:col>
      <xdr:colOff>438150</xdr:colOff>
      <xdr:row>3</xdr:row>
      <xdr:rowOff>95250</xdr:rowOff>
    </xdr:to>
    <xdr:sp macro="" textlink="">
      <xdr:nvSpPr>
        <xdr:cNvPr id="5" name="4 Rectángulo redondeado"/>
        <xdr:cNvSpPr/>
      </xdr:nvSpPr>
      <xdr:spPr>
        <a:xfrm>
          <a:off x="561976" y="161925"/>
          <a:ext cx="1265872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28575</xdr:colOff>
      <xdr:row>3</xdr:row>
      <xdr:rowOff>161924</xdr:rowOff>
    </xdr:from>
    <xdr:to>
      <xdr:col>11</xdr:col>
      <xdr:colOff>419099</xdr:colOff>
      <xdr:row>7</xdr:row>
      <xdr:rowOff>380999</xdr:rowOff>
    </xdr:to>
    <xdr:sp macro="" textlink="">
      <xdr:nvSpPr>
        <xdr:cNvPr id="6" name="5 Rectángulo redondeado"/>
        <xdr:cNvSpPr/>
      </xdr:nvSpPr>
      <xdr:spPr>
        <a:xfrm>
          <a:off x="685800" y="647699"/>
          <a:ext cx="12611099" cy="86677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NÚMERO DE MUJERES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QUE APARECEN COMO VÍCTIMAS EN LAS DENUNCIAS PRESENTADAS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SU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EVOLUCIÓN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</a:t>
          </a:r>
        </a:p>
        <a:p>
          <a:pPr algn="ctr"/>
          <a:r>
            <a:rPr lang="es-ES" sz="14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3º TRIMESTRE DE 2018</a:t>
          </a:r>
        </a:p>
      </xdr:txBody>
    </xdr:sp>
    <xdr:clientData/>
  </xdr:twoCellAnchor>
  <xdr:twoCellAnchor>
    <xdr:from>
      <xdr:col>11</xdr:col>
      <xdr:colOff>942975</xdr:colOff>
      <xdr:row>2</xdr:row>
      <xdr:rowOff>28575</xdr:rowOff>
    </xdr:from>
    <xdr:to>
      <xdr:col>12</xdr:col>
      <xdr:colOff>66675</xdr:colOff>
      <xdr:row>5</xdr:row>
      <xdr:rowOff>85725</xdr:rowOff>
    </xdr:to>
    <xdr:sp macro="" textlink="">
      <xdr:nvSpPr>
        <xdr:cNvPr id="7" name="6 Flecha izquierda">
          <a:hlinkClick xmlns:r="http://schemas.openxmlformats.org/officeDocument/2006/relationships" r:id="rId1"/>
        </xdr:cNvPr>
        <xdr:cNvSpPr/>
      </xdr:nvSpPr>
      <xdr:spPr>
        <a:xfrm>
          <a:off x="13725525" y="35242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28575</xdr:rowOff>
    </xdr:from>
    <xdr:to>
      <xdr:col>14</xdr:col>
      <xdr:colOff>57150</xdr:colOff>
      <xdr:row>7</xdr:row>
      <xdr:rowOff>314325</xdr:rowOff>
    </xdr:to>
    <xdr:sp macro="" textlink="">
      <xdr:nvSpPr>
        <xdr:cNvPr id="3" name="2 Rectángulo redondeado"/>
        <xdr:cNvSpPr/>
      </xdr:nvSpPr>
      <xdr:spPr>
        <a:xfrm>
          <a:off x="847725" y="676275"/>
          <a:ext cx="13144500" cy="7715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TOTAL ÓRDENES DE PROTECCIÓN Y MEDIDAS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PROTECCIÓN Y SEGURIDAD DE LAS VÍCTIMAS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(Art. 544 bis y ter)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Y SU EVOLUCIÓN        3º TRIMESTRE DE 2018</a:t>
          </a:r>
        </a:p>
      </xdr:txBody>
    </xdr:sp>
    <xdr:clientData/>
  </xdr:twoCellAnchor>
  <xdr:twoCellAnchor>
    <xdr:from>
      <xdr:col>14</xdr:col>
      <xdr:colOff>295275</xdr:colOff>
      <xdr:row>1</xdr:row>
      <xdr:rowOff>133350</xdr:rowOff>
    </xdr:from>
    <xdr:to>
      <xdr:col>14</xdr:col>
      <xdr:colOff>990600</xdr:colOff>
      <xdr:row>5</xdr:row>
      <xdr:rowOff>28575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4049375" y="29527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  <xdr:twoCellAnchor editAs="oneCell">
    <xdr:from>
      <xdr:col>0</xdr:col>
      <xdr:colOff>838199</xdr:colOff>
      <xdr:row>1</xdr:row>
      <xdr:rowOff>0</xdr:rowOff>
    </xdr:from>
    <xdr:to>
      <xdr:col>13</xdr:col>
      <xdr:colOff>923925</xdr:colOff>
      <xdr:row>3</xdr:row>
      <xdr:rowOff>95250</xdr:rowOff>
    </xdr:to>
    <xdr:sp macro="" textlink="">
      <xdr:nvSpPr>
        <xdr:cNvPr id="5" name="4 Rectángulo redondeado"/>
        <xdr:cNvSpPr/>
      </xdr:nvSpPr>
      <xdr:spPr>
        <a:xfrm>
          <a:off x="838199" y="161925"/>
          <a:ext cx="13068301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19050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838200" y="161925"/>
          <a:ext cx="970597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VIOLENCIA SOBRE LA MUJER 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9526</xdr:colOff>
      <xdr:row>4</xdr:row>
      <xdr:rowOff>28575</xdr:rowOff>
    </xdr:from>
    <xdr:to>
      <xdr:col>11</xdr:col>
      <xdr:colOff>38101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847726" y="676275"/>
          <a:ext cx="9715500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 ENJUICIADAS Y SU EVOLUCIÓN        3º TRIMESTRE DE 2018</a:t>
          </a:r>
        </a:p>
      </xdr:txBody>
    </xdr:sp>
    <xdr:clientData/>
  </xdr:twoCellAnchor>
  <xdr:twoCellAnchor>
    <xdr:from>
      <xdr:col>12</xdr:col>
      <xdr:colOff>47625</xdr:colOff>
      <xdr:row>1</xdr:row>
      <xdr:rowOff>123825</xdr:rowOff>
    </xdr:from>
    <xdr:to>
      <xdr:col>13</xdr:col>
      <xdr:colOff>38100</xdr:colOff>
      <xdr:row>5</xdr:row>
      <xdr:rowOff>19050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1487150" y="285750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14</xdr:col>
      <xdr:colOff>819151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838201" y="161925"/>
          <a:ext cx="127063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LO PENAL/PROCESOS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14</xdr:col>
      <xdr:colOff>834706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847725" y="676275"/>
          <a:ext cx="1271238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 ENJUICIADAS Y SU EVOLUCIÓN        3º TRIMESTRE DE 2018</a:t>
          </a:r>
        </a:p>
      </xdr:txBody>
    </xdr:sp>
    <xdr:clientData/>
  </xdr:twoCellAnchor>
  <xdr:twoCellAnchor>
    <xdr:from>
      <xdr:col>15</xdr:col>
      <xdr:colOff>161925</xdr:colOff>
      <xdr:row>1</xdr:row>
      <xdr:rowOff>85725</xdr:rowOff>
    </xdr:from>
    <xdr:to>
      <xdr:col>16</xdr:col>
      <xdr:colOff>142875</xdr:colOff>
      <xdr:row>4</xdr:row>
      <xdr:rowOff>142875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658850" y="247650"/>
          <a:ext cx="7524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714375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18967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LO PENAL/PROCESOS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10</xdr:col>
      <xdr:colOff>729242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1902067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SENTENCIAS Y SU EVOLUCIÓN        3º TRIMESTRE DE 2018</a:t>
          </a:r>
        </a:p>
      </xdr:txBody>
    </xdr:sp>
    <xdr:clientData/>
  </xdr:twoCellAnchor>
  <xdr:twoCellAnchor>
    <xdr:from>
      <xdr:col>11</xdr:col>
      <xdr:colOff>276225</xdr:colOff>
      <xdr:row>2</xdr:row>
      <xdr:rowOff>28575</xdr:rowOff>
    </xdr:from>
    <xdr:to>
      <xdr:col>11</xdr:col>
      <xdr:colOff>971550</xdr:colOff>
      <xdr:row>5</xdr:row>
      <xdr:rowOff>85725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830175" y="35242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12</xdr:col>
      <xdr:colOff>295276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6" y="161925"/>
          <a:ext cx="126682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JUZGADOS DE MENORES/PROCESOS</a:t>
          </a:r>
          <a:r>
            <a:rPr lang="es-ES" sz="20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VIOLENCIA DE GÉNERO </a:t>
          </a:r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 TSJ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12</xdr:col>
      <xdr:colOff>310488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2673938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MENORES ENJUICIADOS POR DELITO Y SU EVOLUCIÓN        3º TRIMESTRE DE 2018</a:t>
          </a:r>
        </a:p>
      </xdr:txBody>
    </xdr:sp>
    <xdr:clientData/>
  </xdr:twoCellAnchor>
  <xdr:twoCellAnchor>
    <xdr:from>
      <xdr:col>12</xdr:col>
      <xdr:colOff>485775</xdr:colOff>
      <xdr:row>1</xdr:row>
      <xdr:rowOff>142875</xdr:rowOff>
    </xdr:from>
    <xdr:to>
      <xdr:col>13</xdr:col>
      <xdr:colOff>314325</xdr:colOff>
      <xdr:row>5</xdr:row>
      <xdr:rowOff>38100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515975" y="304800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I31"/>
  <sheetViews>
    <sheetView tabSelected="1" workbookViewId="0"/>
  </sheetViews>
  <sheetFormatPr baseColWidth="10" defaultRowHeight="12.75" x14ac:dyDescent="0.2"/>
  <sheetData>
    <row r="16" spans="2:6" ht="14.25" x14ac:dyDescent="0.2">
      <c r="B16" s="23" t="s">
        <v>1</v>
      </c>
      <c r="C16" s="23"/>
      <c r="D16" s="23"/>
      <c r="E16" s="23"/>
      <c r="F16" s="23"/>
    </row>
    <row r="17" spans="2:9" ht="14.25" x14ac:dyDescent="0.2">
      <c r="B17" s="23" t="s">
        <v>118</v>
      </c>
      <c r="C17" s="23"/>
      <c r="D17" s="23"/>
      <c r="E17" s="23"/>
      <c r="F17" s="1"/>
    </row>
    <row r="18" spans="2:9" ht="14.25" x14ac:dyDescent="0.2">
      <c r="B18" s="23" t="s">
        <v>119</v>
      </c>
      <c r="C18" s="23"/>
      <c r="D18" s="23"/>
      <c r="E18" s="23"/>
      <c r="F18" s="1"/>
    </row>
    <row r="19" spans="2:9" ht="14.25" x14ac:dyDescent="0.2">
      <c r="B19" s="23" t="s">
        <v>120</v>
      </c>
      <c r="C19" s="23"/>
      <c r="D19" s="23"/>
      <c r="E19" s="23"/>
      <c r="F19" s="1"/>
    </row>
    <row r="20" spans="2:9" ht="14.25" x14ac:dyDescent="0.2">
      <c r="B20" s="23" t="s">
        <v>121</v>
      </c>
      <c r="C20" s="23"/>
      <c r="D20" s="23"/>
      <c r="E20" s="23"/>
      <c r="F20" s="1"/>
    </row>
    <row r="21" spans="2:9" ht="14.25" x14ac:dyDescent="0.2">
      <c r="B21" s="21" t="s">
        <v>122</v>
      </c>
      <c r="C21" s="21"/>
      <c r="D21" s="21"/>
      <c r="E21" s="21"/>
      <c r="F21" s="1"/>
    </row>
    <row r="22" spans="2:9" ht="14.25" x14ac:dyDescent="0.2">
      <c r="B22" s="3"/>
      <c r="C22" s="3"/>
      <c r="D22" s="3"/>
      <c r="E22" s="3"/>
      <c r="F22" s="3"/>
      <c r="G22" s="4"/>
      <c r="H22" s="4"/>
      <c r="I22" s="4"/>
    </row>
    <row r="23" spans="2:9" ht="15" x14ac:dyDescent="0.25">
      <c r="B23" s="2" t="s">
        <v>60</v>
      </c>
      <c r="C23" s="2"/>
      <c r="D23" s="18"/>
      <c r="E23" s="18"/>
      <c r="F23" s="18"/>
      <c r="G23" s="18"/>
      <c r="H23" s="19"/>
      <c r="I23" s="19"/>
    </row>
    <row r="24" spans="2:9" ht="15" customHeight="1" x14ac:dyDescent="0.2">
      <c r="B24" s="23" t="s">
        <v>65</v>
      </c>
      <c r="C24" s="23"/>
      <c r="D24" s="23"/>
      <c r="E24" s="23"/>
      <c r="F24" s="23"/>
      <c r="G24" s="23"/>
      <c r="H24" s="23"/>
      <c r="I24" s="23"/>
    </row>
    <row r="25" spans="2:9" ht="14.25" x14ac:dyDescent="0.2">
      <c r="B25" s="23" t="s">
        <v>76</v>
      </c>
      <c r="C25" s="23"/>
      <c r="D25" s="23"/>
      <c r="E25" s="23"/>
      <c r="F25" s="23"/>
      <c r="G25" s="23"/>
      <c r="H25" s="23"/>
      <c r="I25" s="23"/>
    </row>
    <row r="26" spans="2:9" ht="14.25" x14ac:dyDescent="0.2">
      <c r="B26" s="23" t="s">
        <v>77</v>
      </c>
      <c r="C26" s="23"/>
      <c r="D26" s="23"/>
      <c r="E26" s="23"/>
      <c r="F26" s="23"/>
      <c r="G26" s="23"/>
      <c r="H26" s="23"/>
      <c r="I26" s="23"/>
    </row>
    <row r="27" spans="2:9" ht="14.25" x14ac:dyDescent="0.2">
      <c r="B27" s="23" t="s">
        <v>0</v>
      </c>
      <c r="C27" s="23"/>
      <c r="D27" s="23"/>
      <c r="E27" s="23"/>
      <c r="F27" s="23"/>
      <c r="G27" s="23"/>
      <c r="H27" s="23"/>
      <c r="I27" s="23"/>
    </row>
    <row r="28" spans="2:9" ht="14.25" x14ac:dyDescent="0.2">
      <c r="B28" s="23" t="s">
        <v>0</v>
      </c>
      <c r="C28" s="23"/>
      <c r="D28" s="23"/>
      <c r="E28" s="23"/>
      <c r="F28" s="23"/>
      <c r="G28" s="23"/>
      <c r="H28" s="23"/>
      <c r="I28" s="23"/>
    </row>
    <row r="29" spans="2:9" ht="14.25" x14ac:dyDescent="0.2">
      <c r="B29" s="23" t="s">
        <v>104</v>
      </c>
      <c r="C29" s="23"/>
      <c r="D29" s="23"/>
      <c r="E29" s="23"/>
      <c r="F29" s="23"/>
      <c r="G29" s="23"/>
      <c r="H29" s="23"/>
      <c r="I29" s="23"/>
    </row>
    <row r="30" spans="2:9" ht="14.25" x14ac:dyDescent="0.2">
      <c r="B30" s="23" t="s">
        <v>105</v>
      </c>
      <c r="C30" s="23"/>
      <c r="D30" s="23"/>
      <c r="E30" s="23"/>
      <c r="F30" s="23"/>
      <c r="G30" s="23"/>
      <c r="H30" s="23"/>
      <c r="I30" s="23"/>
    </row>
    <row r="31" spans="2:9" ht="14.25" x14ac:dyDescent="0.2">
      <c r="B31" s="23" t="s">
        <v>117</v>
      </c>
      <c r="C31" s="23"/>
      <c r="D31" s="23"/>
      <c r="E31" s="23"/>
      <c r="F31" s="23"/>
      <c r="G31" s="23"/>
      <c r="H31" s="23"/>
      <c r="I31" s="23"/>
    </row>
  </sheetData>
  <mergeCells count="17">
    <mergeCell ref="B16:F16"/>
    <mergeCell ref="B27:I27"/>
    <mergeCell ref="B29:I29"/>
    <mergeCell ref="B17:C17"/>
    <mergeCell ref="D17:E17"/>
    <mergeCell ref="B18:C18"/>
    <mergeCell ref="D18:E18"/>
    <mergeCell ref="B19:C19"/>
    <mergeCell ref="D19:E19"/>
    <mergeCell ref="B20:C20"/>
    <mergeCell ref="D20:E20"/>
    <mergeCell ref="B25:I25"/>
    <mergeCell ref="B31:I31"/>
    <mergeCell ref="B24:I24"/>
    <mergeCell ref="B26:I26"/>
    <mergeCell ref="B28:I28"/>
    <mergeCell ref="B30:I30"/>
  </mergeCells>
  <hyperlinks>
    <hyperlink ref="B17" location="'Evolución Denuncias'!A1" display="Denuncias"/>
    <hyperlink ref="B18" location="'Evolución Renuncias'!A1" display="Renuncias"/>
    <hyperlink ref="B19" location="'Evolución Víctimas'!A1" display="Víctimas"/>
    <hyperlink ref="B20" location="'Total Órdenes y Medidas'!A1" display="Órdenes y Medidas"/>
    <hyperlink ref="B21" location="'Personas Enjuiciadas'!A1" display="Personas Enjuiciadas"/>
    <hyperlink ref="B29" location="Aud.Prov.!A1" display="Audiencia Provincial"/>
    <hyperlink ref="B23" location="Penal!A1" display="Juzgado de lo Penal"/>
    <hyperlink ref="B25" location="'Jdos Menores_Personas Enjuiciad'!A1" display="Juzgados de Menores/Procesos de Violencia de Género/Personas Enjuiciadas"/>
    <hyperlink ref="B27" location="Guardia!A1" display="Juzgado de Instrucción en funciones de Guardia"/>
    <hyperlink ref="B19:C19" location="'Evolución Víctimas'!A1" display="Víctimas"/>
    <hyperlink ref="B20:C20" location="'Evolución Órdenes y Medidas'!A1" display="Órdenes y Medidas"/>
    <hyperlink ref="B21:C21" location="'Personas Enjuiciadas'!A1" display="Personas Enjuiciadas"/>
    <hyperlink ref="B23:I23" location="'Jdos Penal_Personas Enjuiciadas'!A1" display="Juzgados de lo Penal/Procesos de Violencia de Género/Personas Enjuiciadas"/>
    <hyperlink ref="B24" location="'Jdos Penal_Sentencias'!A1" display="Juzgados de lo Penal/Procesos de Violencia de Género/Sentencias"/>
    <hyperlink ref="B26" location="'Jdos Menores_Personas Enjuiciad'!A1" display="Juzgados de Menores/Procesos de Violencia de Género/Personas Enjuiciadas"/>
    <hyperlink ref="B26:I26" location="'Jdos Menores_Sentencias'!A1" display="Juzgados de Menores/Procesos de Violencia de Género/Sentencias"/>
    <hyperlink ref="B27:I27" location="'Jdos Guardia_Asuntos'!A1" display="Juzgados de Instrucción en funciones de Guardia/Procesos de Violencia de Género"/>
    <hyperlink ref="B28" location="Guardia!A1" display="Juzgado de Instrucción en funciones de Guardia"/>
    <hyperlink ref="B28:I28" location="'Jdos Guardia_Órdenes Protección'!A1" display="Juzgados de Instrucción en funciones de Guardia/Procesos de Violencia de Género"/>
    <hyperlink ref="B29:I29" location="'Audiencias_Pers Enjuiciadas'!A1" display="Audiencia Provincial/Procesos de Violencia de Género/Total Personas Enjuiciadas"/>
    <hyperlink ref="B30:I30" location="'Audiencias_Pers Enjuic por Sexo'!A1" display="Audiencia Provincial/Procesos de Violencia de Género/Personas Enjuiciadas por Sexo"/>
    <hyperlink ref="B31:I31" location="Audiencias_Sentencias!A1" display="Audiencia Provincial/Procesos de Violencia de Género/Sentencias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51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19.875" bestFit="1" customWidth="1"/>
    <col min="4" max="4" width="17.125" bestFit="1" customWidth="1"/>
    <col min="5" max="5" width="16" bestFit="1" customWidth="1"/>
    <col min="6" max="6" width="19.375" bestFit="1" customWidth="1"/>
    <col min="7" max="7" width="19.875" bestFit="1" customWidth="1"/>
    <col min="8" max="8" width="16.875" bestFit="1" customWidth="1"/>
    <col min="9" max="9" width="16" bestFit="1" customWidth="1"/>
    <col min="10" max="10" width="19.375" bestFit="1" customWidth="1"/>
    <col min="11" max="18" width="20.625" customWidth="1"/>
    <col min="19" max="19" width="11.875" customWidth="1"/>
  </cols>
  <sheetData>
    <row r="9" spans="2:10" ht="44.25" customHeight="1" thickBot="1" x14ac:dyDescent="0.25">
      <c r="C9" s="24" t="s">
        <v>82</v>
      </c>
      <c r="D9" s="25"/>
      <c r="E9" s="25"/>
      <c r="F9" s="25"/>
      <c r="G9" s="24" t="s">
        <v>83</v>
      </c>
      <c r="H9" s="25"/>
      <c r="I9" s="25"/>
      <c r="J9" s="25"/>
    </row>
    <row r="10" spans="2:10" ht="44.25" customHeight="1" thickBot="1" x14ac:dyDescent="0.25">
      <c r="C10" s="11" t="s">
        <v>78</v>
      </c>
      <c r="D10" s="11" t="s">
        <v>79</v>
      </c>
      <c r="E10" s="11" t="s">
        <v>80</v>
      </c>
      <c r="F10" s="11" t="s">
        <v>81</v>
      </c>
      <c r="G10" s="11" t="s">
        <v>78</v>
      </c>
      <c r="H10" s="11" t="s">
        <v>79</v>
      </c>
      <c r="I10" s="11" t="s">
        <v>80</v>
      </c>
      <c r="J10" s="11" t="s">
        <v>81</v>
      </c>
    </row>
    <row r="11" spans="2:10" ht="20.100000000000001" customHeight="1" thickBot="1" x14ac:dyDescent="0.25">
      <c r="B11" s="5" t="s">
        <v>2</v>
      </c>
      <c r="C11" s="12">
        <v>6</v>
      </c>
      <c r="D11" s="12">
        <v>6</v>
      </c>
      <c r="E11" s="12">
        <v>0</v>
      </c>
      <c r="F11" s="12">
        <v>6</v>
      </c>
      <c r="G11" s="12">
        <v>13</v>
      </c>
      <c r="H11" s="12">
        <v>10</v>
      </c>
      <c r="I11" s="12">
        <v>3</v>
      </c>
      <c r="J11" s="12">
        <v>9</v>
      </c>
    </row>
    <row r="12" spans="2:10" ht="20.100000000000001" customHeight="1" thickBot="1" x14ac:dyDescent="0.25">
      <c r="B12" s="6" t="s">
        <v>3</v>
      </c>
      <c r="C12" s="12">
        <v>1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</row>
    <row r="13" spans="2:10" ht="20.100000000000001" customHeight="1" thickBot="1" x14ac:dyDescent="0.25">
      <c r="B13" s="6" t="s">
        <v>4</v>
      </c>
      <c r="C13" s="12">
        <v>1</v>
      </c>
      <c r="D13" s="12">
        <v>1</v>
      </c>
      <c r="E13" s="12">
        <v>0</v>
      </c>
      <c r="F13" s="12">
        <v>0</v>
      </c>
      <c r="G13" s="12">
        <v>1</v>
      </c>
      <c r="H13" s="12">
        <v>0</v>
      </c>
      <c r="I13" s="12">
        <v>1</v>
      </c>
      <c r="J13" s="12">
        <v>0</v>
      </c>
    </row>
    <row r="14" spans="2:10" ht="20.100000000000001" customHeight="1" thickBot="1" x14ac:dyDescent="0.25">
      <c r="B14" s="6" t="s">
        <v>5</v>
      </c>
      <c r="C14" s="12">
        <v>1</v>
      </c>
      <c r="D14" s="12">
        <v>1</v>
      </c>
      <c r="E14" s="12">
        <v>0</v>
      </c>
      <c r="F14" s="12">
        <v>1</v>
      </c>
      <c r="G14" s="12">
        <v>2</v>
      </c>
      <c r="H14" s="12">
        <v>2</v>
      </c>
      <c r="I14" s="12">
        <v>0</v>
      </c>
      <c r="J14" s="12">
        <v>2</v>
      </c>
    </row>
    <row r="15" spans="2:10" ht="20.100000000000001" customHeight="1" thickBot="1" x14ac:dyDescent="0.25">
      <c r="B15" s="6" t="s">
        <v>6</v>
      </c>
      <c r="C15" s="12">
        <v>4</v>
      </c>
      <c r="D15" s="12">
        <v>4</v>
      </c>
      <c r="E15" s="12">
        <v>0</v>
      </c>
      <c r="F15" s="12">
        <v>4</v>
      </c>
      <c r="G15" s="12">
        <v>5</v>
      </c>
      <c r="H15" s="12">
        <v>5</v>
      </c>
      <c r="I15" s="12">
        <v>0</v>
      </c>
      <c r="J15" s="12">
        <v>5</v>
      </c>
    </row>
    <row r="16" spans="2:10" ht="20.100000000000001" customHeight="1" thickBot="1" x14ac:dyDescent="0.25">
      <c r="B16" s="6" t="s">
        <v>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</row>
    <row r="17" spans="2:10" ht="20.100000000000001" customHeight="1" thickBot="1" x14ac:dyDescent="0.25">
      <c r="B17" s="6" t="s">
        <v>8</v>
      </c>
      <c r="C17" s="12">
        <v>2</v>
      </c>
      <c r="D17" s="12">
        <v>2</v>
      </c>
      <c r="E17" s="12">
        <v>0</v>
      </c>
      <c r="F17" s="12">
        <v>2</v>
      </c>
      <c r="G17" s="12">
        <v>0</v>
      </c>
      <c r="H17" s="12">
        <v>0</v>
      </c>
      <c r="I17" s="12">
        <v>0</v>
      </c>
      <c r="J17" s="12">
        <v>0</v>
      </c>
    </row>
    <row r="18" spans="2:10" ht="20.100000000000001" customHeight="1" thickBot="1" x14ac:dyDescent="0.25">
      <c r="B18" s="6" t="s">
        <v>9</v>
      </c>
      <c r="C18" s="12">
        <v>1</v>
      </c>
      <c r="D18" s="12">
        <v>1</v>
      </c>
      <c r="E18" s="12">
        <v>0</v>
      </c>
      <c r="F18" s="12">
        <v>1</v>
      </c>
      <c r="G18" s="12">
        <v>1</v>
      </c>
      <c r="H18" s="12">
        <v>1</v>
      </c>
      <c r="I18" s="12">
        <v>0</v>
      </c>
      <c r="J18" s="12">
        <v>1</v>
      </c>
    </row>
    <row r="19" spans="2:10" ht="20.100000000000001" customHeight="1" thickBot="1" x14ac:dyDescent="0.25">
      <c r="B19" s="6" t="s">
        <v>10</v>
      </c>
      <c r="C19" s="12">
        <v>3</v>
      </c>
      <c r="D19" s="12">
        <v>3</v>
      </c>
      <c r="E19" s="12">
        <v>0</v>
      </c>
      <c r="F19" s="12">
        <v>2</v>
      </c>
      <c r="G19" s="12">
        <v>5</v>
      </c>
      <c r="H19" s="12">
        <v>5</v>
      </c>
      <c r="I19" s="12">
        <v>0</v>
      </c>
      <c r="J19" s="12">
        <v>5</v>
      </c>
    </row>
    <row r="20" spans="2:10" ht="20.100000000000001" customHeight="1" thickBot="1" x14ac:dyDescent="0.25">
      <c r="B20" s="6" t="s">
        <v>11</v>
      </c>
      <c r="C20" s="12">
        <v>3</v>
      </c>
      <c r="D20" s="12">
        <v>3</v>
      </c>
      <c r="E20" s="12">
        <v>0</v>
      </c>
      <c r="F20" s="12">
        <v>3</v>
      </c>
      <c r="G20" s="12">
        <v>9</v>
      </c>
      <c r="H20" s="12">
        <v>8</v>
      </c>
      <c r="I20" s="12">
        <v>1</v>
      </c>
      <c r="J20" s="12">
        <v>5</v>
      </c>
    </row>
    <row r="21" spans="2:10" ht="20.100000000000001" customHeight="1" thickBot="1" x14ac:dyDescent="0.25">
      <c r="B21" s="6" t="s">
        <v>12</v>
      </c>
      <c r="C21" s="12">
        <v>1</v>
      </c>
      <c r="D21" s="12">
        <v>0</v>
      </c>
      <c r="E21" s="12">
        <v>1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</row>
    <row r="22" spans="2:10" ht="20.100000000000001" customHeight="1" thickBot="1" x14ac:dyDescent="0.25">
      <c r="B22" s="6" t="s">
        <v>13</v>
      </c>
      <c r="C22" s="12">
        <v>0</v>
      </c>
      <c r="D22" s="12">
        <v>0</v>
      </c>
      <c r="E22" s="12">
        <v>0</v>
      </c>
      <c r="F22" s="12">
        <v>0</v>
      </c>
      <c r="G22" s="12">
        <v>1</v>
      </c>
      <c r="H22" s="12">
        <v>1</v>
      </c>
      <c r="I22" s="12">
        <v>0</v>
      </c>
      <c r="J22" s="12">
        <v>0</v>
      </c>
    </row>
    <row r="23" spans="2:10" ht="20.100000000000001" customHeight="1" thickBot="1" x14ac:dyDescent="0.25">
      <c r="B23" s="6" t="s">
        <v>14</v>
      </c>
      <c r="C23" s="12">
        <v>6</v>
      </c>
      <c r="D23" s="12">
        <v>6</v>
      </c>
      <c r="E23" s="12">
        <v>0</v>
      </c>
      <c r="F23" s="12">
        <v>4</v>
      </c>
      <c r="G23" s="12">
        <v>2</v>
      </c>
      <c r="H23" s="12">
        <v>2</v>
      </c>
      <c r="I23" s="12">
        <v>0</v>
      </c>
      <c r="J23" s="12">
        <v>2</v>
      </c>
    </row>
    <row r="24" spans="2:10" ht="20.100000000000001" customHeight="1" thickBot="1" x14ac:dyDescent="0.25">
      <c r="B24" s="6" t="s">
        <v>15</v>
      </c>
      <c r="C24" s="12">
        <v>5</v>
      </c>
      <c r="D24" s="12">
        <v>5</v>
      </c>
      <c r="E24" s="12">
        <v>0</v>
      </c>
      <c r="F24" s="12">
        <v>5</v>
      </c>
      <c r="G24" s="12">
        <v>3</v>
      </c>
      <c r="H24" s="12">
        <v>3</v>
      </c>
      <c r="I24" s="12">
        <v>0</v>
      </c>
      <c r="J24" s="12">
        <v>3</v>
      </c>
    </row>
    <row r="25" spans="2:10" ht="20.100000000000001" customHeight="1" thickBot="1" x14ac:dyDescent="0.25">
      <c r="B25" s="6" t="s">
        <v>16</v>
      </c>
      <c r="C25" s="12">
        <v>1</v>
      </c>
      <c r="D25" s="12">
        <v>1</v>
      </c>
      <c r="E25" s="12">
        <v>0</v>
      </c>
      <c r="F25" s="12">
        <v>1</v>
      </c>
      <c r="G25" s="12">
        <v>1</v>
      </c>
      <c r="H25" s="12">
        <v>1</v>
      </c>
      <c r="I25" s="12">
        <v>0</v>
      </c>
      <c r="J25" s="12">
        <v>1</v>
      </c>
    </row>
    <row r="26" spans="2:10" ht="20.100000000000001" customHeight="1" thickBot="1" x14ac:dyDescent="0.25">
      <c r="B26" s="7" t="s">
        <v>17</v>
      </c>
      <c r="C26" s="12">
        <v>2</v>
      </c>
      <c r="D26" s="12">
        <v>2</v>
      </c>
      <c r="E26" s="12">
        <v>0</v>
      </c>
      <c r="F26" s="12">
        <v>2</v>
      </c>
      <c r="G26" s="12">
        <v>1</v>
      </c>
      <c r="H26" s="12">
        <v>1</v>
      </c>
      <c r="I26" s="12">
        <v>0</v>
      </c>
      <c r="J26" s="12">
        <v>1</v>
      </c>
    </row>
    <row r="27" spans="2:10" ht="20.100000000000001" customHeight="1" thickBot="1" x14ac:dyDescent="0.25">
      <c r="B27" s="8" t="s">
        <v>18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</row>
    <row r="28" spans="2:10" ht="20.100000000000001" customHeight="1" thickBot="1" x14ac:dyDescent="0.25">
      <c r="B28" s="9" t="s">
        <v>19</v>
      </c>
      <c r="C28" s="13">
        <v>37</v>
      </c>
      <c r="D28" s="13">
        <v>36</v>
      </c>
      <c r="E28" s="13">
        <v>1</v>
      </c>
      <c r="F28" s="13">
        <v>32</v>
      </c>
      <c r="G28" s="13">
        <v>44</v>
      </c>
      <c r="H28" s="13">
        <v>39</v>
      </c>
      <c r="I28" s="13">
        <v>5</v>
      </c>
      <c r="J28" s="13">
        <v>34</v>
      </c>
    </row>
    <row r="32" spans="2:10" ht="44.25" customHeight="1" thickBot="1" x14ac:dyDescent="0.25">
      <c r="C32" s="24" t="s">
        <v>32</v>
      </c>
      <c r="D32" s="25"/>
      <c r="E32" s="25"/>
      <c r="F32" s="25"/>
    </row>
    <row r="33" spans="2:6" ht="44.25" customHeight="1" thickBot="1" x14ac:dyDescent="0.25">
      <c r="C33" s="11" t="s">
        <v>84</v>
      </c>
      <c r="D33" s="11" t="s">
        <v>85</v>
      </c>
      <c r="E33" s="11" t="s">
        <v>86</v>
      </c>
      <c r="F33" s="11" t="s">
        <v>87</v>
      </c>
    </row>
    <row r="34" spans="2:6" ht="20.100000000000001" customHeight="1" thickBot="1" x14ac:dyDescent="0.25">
      <c r="B34" s="5" t="s">
        <v>2</v>
      </c>
      <c r="C34" s="15">
        <f>IF(C11=0,"-",IF(G11=0,"-",(G11-C11)/C11))</f>
        <v>1.1666666666666667</v>
      </c>
      <c r="D34" s="15">
        <f>IF(D11=0,"-",IF(H11=0,"-",(H11-D11)/D11))</f>
        <v>0.66666666666666663</v>
      </c>
      <c r="E34" s="15" t="str">
        <f>IF(E11=0,"-",IF(I11=0,"-",(I11-E11)/E11))</f>
        <v>-</v>
      </c>
      <c r="F34" s="15">
        <f>IF(F11=0,"-",IF(J11=0,"-",(J11-F11)/F11))</f>
        <v>0.5</v>
      </c>
    </row>
    <row r="35" spans="2:6" ht="20.100000000000001" customHeight="1" thickBot="1" x14ac:dyDescent="0.25">
      <c r="B35" s="6" t="s">
        <v>3</v>
      </c>
      <c r="C35" s="15" t="str">
        <f t="shared" ref="C35:F50" si="0">IF(C12=0,"-",IF(G12=0,"-",(G12-C12)/C12))</f>
        <v>-</v>
      </c>
      <c r="D35" s="15" t="str">
        <f t="shared" si="0"/>
        <v>-</v>
      </c>
      <c r="E35" s="15" t="str">
        <f t="shared" si="0"/>
        <v>-</v>
      </c>
      <c r="F35" s="15" t="str">
        <f t="shared" si="0"/>
        <v>-</v>
      </c>
    </row>
    <row r="36" spans="2:6" ht="20.100000000000001" customHeight="1" thickBot="1" x14ac:dyDescent="0.25">
      <c r="B36" s="6" t="s">
        <v>4</v>
      </c>
      <c r="C36" s="15">
        <f t="shared" si="0"/>
        <v>0</v>
      </c>
      <c r="D36" s="15" t="str">
        <f t="shared" si="0"/>
        <v>-</v>
      </c>
      <c r="E36" s="15" t="str">
        <f t="shared" si="0"/>
        <v>-</v>
      </c>
      <c r="F36" s="15" t="str">
        <f t="shared" si="0"/>
        <v>-</v>
      </c>
    </row>
    <row r="37" spans="2:6" ht="20.100000000000001" customHeight="1" thickBot="1" x14ac:dyDescent="0.25">
      <c r="B37" s="6" t="s">
        <v>5</v>
      </c>
      <c r="C37" s="15">
        <f t="shared" si="0"/>
        <v>1</v>
      </c>
      <c r="D37" s="15">
        <f t="shared" si="0"/>
        <v>1</v>
      </c>
      <c r="E37" s="15" t="str">
        <f t="shared" si="0"/>
        <v>-</v>
      </c>
      <c r="F37" s="15">
        <f t="shared" si="0"/>
        <v>1</v>
      </c>
    </row>
    <row r="38" spans="2:6" ht="20.100000000000001" customHeight="1" thickBot="1" x14ac:dyDescent="0.25">
      <c r="B38" s="6" t="s">
        <v>6</v>
      </c>
      <c r="C38" s="15">
        <f t="shared" si="0"/>
        <v>0.25</v>
      </c>
      <c r="D38" s="15">
        <f t="shared" si="0"/>
        <v>0.25</v>
      </c>
      <c r="E38" s="15" t="str">
        <f t="shared" si="0"/>
        <v>-</v>
      </c>
      <c r="F38" s="15">
        <f t="shared" si="0"/>
        <v>0.25</v>
      </c>
    </row>
    <row r="39" spans="2:6" ht="20.100000000000001" customHeight="1" thickBot="1" x14ac:dyDescent="0.25">
      <c r="B39" s="6" t="s">
        <v>7</v>
      </c>
      <c r="C39" s="15" t="str">
        <f t="shared" si="0"/>
        <v>-</v>
      </c>
      <c r="D39" s="15" t="str">
        <f t="shared" si="0"/>
        <v>-</v>
      </c>
      <c r="E39" s="15" t="str">
        <f t="shared" si="0"/>
        <v>-</v>
      </c>
      <c r="F39" s="15" t="str">
        <f t="shared" si="0"/>
        <v>-</v>
      </c>
    </row>
    <row r="40" spans="2:6" ht="20.100000000000001" customHeight="1" thickBot="1" x14ac:dyDescent="0.25">
      <c r="B40" s="6" t="s">
        <v>8</v>
      </c>
      <c r="C40" s="15" t="str">
        <f t="shared" si="0"/>
        <v>-</v>
      </c>
      <c r="D40" s="15" t="str">
        <f t="shared" si="0"/>
        <v>-</v>
      </c>
      <c r="E40" s="15" t="str">
        <f t="shared" si="0"/>
        <v>-</v>
      </c>
      <c r="F40" s="15" t="str">
        <f t="shared" si="0"/>
        <v>-</v>
      </c>
    </row>
    <row r="41" spans="2:6" ht="20.100000000000001" customHeight="1" thickBot="1" x14ac:dyDescent="0.25">
      <c r="B41" s="6" t="s">
        <v>9</v>
      </c>
      <c r="C41" s="15">
        <f t="shared" si="0"/>
        <v>0</v>
      </c>
      <c r="D41" s="15">
        <f t="shared" si="0"/>
        <v>0</v>
      </c>
      <c r="E41" s="15" t="str">
        <f t="shared" si="0"/>
        <v>-</v>
      </c>
      <c r="F41" s="15">
        <f t="shared" si="0"/>
        <v>0</v>
      </c>
    </row>
    <row r="42" spans="2:6" ht="20.100000000000001" customHeight="1" thickBot="1" x14ac:dyDescent="0.25">
      <c r="B42" s="6" t="s">
        <v>10</v>
      </c>
      <c r="C42" s="15">
        <f t="shared" si="0"/>
        <v>0.66666666666666663</v>
      </c>
      <c r="D42" s="15">
        <f t="shared" si="0"/>
        <v>0.66666666666666663</v>
      </c>
      <c r="E42" s="15" t="str">
        <f t="shared" si="0"/>
        <v>-</v>
      </c>
      <c r="F42" s="15">
        <f t="shared" si="0"/>
        <v>1.5</v>
      </c>
    </row>
    <row r="43" spans="2:6" ht="20.100000000000001" customHeight="1" thickBot="1" x14ac:dyDescent="0.25">
      <c r="B43" s="6" t="s">
        <v>11</v>
      </c>
      <c r="C43" s="15">
        <f t="shared" si="0"/>
        <v>2</v>
      </c>
      <c r="D43" s="15">
        <f t="shared" si="0"/>
        <v>1.6666666666666667</v>
      </c>
      <c r="E43" s="15" t="str">
        <f t="shared" si="0"/>
        <v>-</v>
      </c>
      <c r="F43" s="15">
        <f t="shared" si="0"/>
        <v>0.66666666666666663</v>
      </c>
    </row>
    <row r="44" spans="2:6" ht="20.100000000000001" customHeight="1" thickBot="1" x14ac:dyDescent="0.25">
      <c r="B44" s="6" t="s">
        <v>12</v>
      </c>
      <c r="C44" s="15" t="str">
        <f t="shared" si="0"/>
        <v>-</v>
      </c>
      <c r="D44" s="15" t="str">
        <f t="shared" si="0"/>
        <v>-</v>
      </c>
      <c r="E44" s="15" t="str">
        <f t="shared" si="0"/>
        <v>-</v>
      </c>
      <c r="F44" s="15" t="str">
        <f t="shared" si="0"/>
        <v>-</v>
      </c>
    </row>
    <row r="45" spans="2:6" ht="20.100000000000001" customHeight="1" thickBot="1" x14ac:dyDescent="0.25">
      <c r="B45" s="6" t="s">
        <v>13</v>
      </c>
      <c r="C45" s="15" t="str">
        <f t="shared" si="0"/>
        <v>-</v>
      </c>
      <c r="D45" s="15" t="str">
        <f t="shared" si="0"/>
        <v>-</v>
      </c>
      <c r="E45" s="15" t="str">
        <f t="shared" si="0"/>
        <v>-</v>
      </c>
      <c r="F45" s="15" t="str">
        <f t="shared" si="0"/>
        <v>-</v>
      </c>
    </row>
    <row r="46" spans="2:6" ht="20.100000000000001" customHeight="1" thickBot="1" x14ac:dyDescent="0.25">
      <c r="B46" s="6" t="s">
        <v>14</v>
      </c>
      <c r="C46" s="15">
        <f t="shared" si="0"/>
        <v>-0.66666666666666663</v>
      </c>
      <c r="D46" s="15">
        <f t="shared" si="0"/>
        <v>-0.66666666666666663</v>
      </c>
      <c r="E46" s="15" t="str">
        <f t="shared" si="0"/>
        <v>-</v>
      </c>
      <c r="F46" s="15">
        <f t="shared" si="0"/>
        <v>-0.5</v>
      </c>
    </row>
    <row r="47" spans="2:6" ht="20.100000000000001" customHeight="1" thickBot="1" x14ac:dyDescent="0.25">
      <c r="B47" s="6" t="s">
        <v>15</v>
      </c>
      <c r="C47" s="15">
        <f t="shared" si="0"/>
        <v>-0.4</v>
      </c>
      <c r="D47" s="15">
        <f t="shared" si="0"/>
        <v>-0.4</v>
      </c>
      <c r="E47" s="15" t="str">
        <f t="shared" si="0"/>
        <v>-</v>
      </c>
      <c r="F47" s="15">
        <f t="shared" si="0"/>
        <v>-0.4</v>
      </c>
    </row>
    <row r="48" spans="2:6" ht="20.100000000000001" customHeight="1" thickBot="1" x14ac:dyDescent="0.25">
      <c r="B48" s="6" t="s">
        <v>16</v>
      </c>
      <c r="C48" s="15">
        <f t="shared" si="0"/>
        <v>0</v>
      </c>
      <c r="D48" s="15">
        <f t="shared" si="0"/>
        <v>0</v>
      </c>
      <c r="E48" s="15" t="str">
        <f t="shared" si="0"/>
        <v>-</v>
      </c>
      <c r="F48" s="15">
        <f t="shared" si="0"/>
        <v>0</v>
      </c>
    </row>
    <row r="49" spans="2:6" ht="20.100000000000001" customHeight="1" thickBot="1" x14ac:dyDescent="0.25">
      <c r="B49" s="7" t="s">
        <v>17</v>
      </c>
      <c r="C49" s="15">
        <f t="shared" si="0"/>
        <v>-0.5</v>
      </c>
      <c r="D49" s="15">
        <f t="shared" si="0"/>
        <v>-0.5</v>
      </c>
      <c r="E49" s="15" t="str">
        <f t="shared" si="0"/>
        <v>-</v>
      </c>
      <c r="F49" s="15">
        <f t="shared" si="0"/>
        <v>-0.5</v>
      </c>
    </row>
    <row r="50" spans="2:6" ht="20.100000000000001" customHeight="1" thickBot="1" x14ac:dyDescent="0.25">
      <c r="B50" s="8" t="s">
        <v>18</v>
      </c>
      <c r="C50" s="15" t="str">
        <f t="shared" si="0"/>
        <v>-</v>
      </c>
      <c r="D50" s="15" t="str">
        <f t="shared" si="0"/>
        <v>-</v>
      </c>
      <c r="E50" s="15" t="str">
        <f t="shared" si="0"/>
        <v>-</v>
      </c>
      <c r="F50" s="15" t="str">
        <f t="shared" si="0"/>
        <v>-</v>
      </c>
    </row>
    <row r="51" spans="2:6" ht="20.100000000000001" customHeight="1" thickBot="1" x14ac:dyDescent="0.25">
      <c r="B51" s="9" t="s">
        <v>19</v>
      </c>
      <c r="C51" s="16">
        <f t="shared" ref="C51:F51" si="1">IF(C28=0,"-",IF(G28=0,"-",(G28-C28)/C28))</f>
        <v>0.1891891891891892</v>
      </c>
      <c r="D51" s="16">
        <f t="shared" si="1"/>
        <v>8.3333333333333329E-2</v>
      </c>
      <c r="E51" s="16">
        <f t="shared" si="1"/>
        <v>4</v>
      </c>
      <c r="F51" s="16">
        <f t="shared" si="1"/>
        <v>6.25E-2</v>
      </c>
    </row>
  </sheetData>
  <mergeCells count="3">
    <mergeCell ref="C32:F32"/>
    <mergeCell ref="C9:F9"/>
    <mergeCell ref="G9:J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3:T33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12.875" bestFit="1" customWidth="1"/>
    <col min="4" max="4" width="8.75" bestFit="1" customWidth="1"/>
    <col min="5" max="5" width="10.5" bestFit="1" customWidth="1"/>
    <col min="6" max="6" width="13.5" bestFit="1" customWidth="1"/>
    <col min="7" max="7" width="11.5" bestFit="1" customWidth="1"/>
    <col min="8" max="8" width="15.625" customWidth="1"/>
    <col min="9" max="9" width="12.875" bestFit="1" customWidth="1"/>
    <col min="10" max="10" width="8.75" bestFit="1" customWidth="1"/>
    <col min="11" max="11" width="10.5" bestFit="1" customWidth="1"/>
    <col min="12" max="12" width="13.5" bestFit="1" customWidth="1"/>
    <col min="13" max="13" width="11.5" bestFit="1" customWidth="1"/>
    <col min="14" max="14" width="15.625" customWidth="1"/>
    <col min="15" max="15" width="12.875" bestFit="1" customWidth="1"/>
    <col min="16" max="16" width="8.75" bestFit="1" customWidth="1"/>
    <col min="17" max="17" width="10.5" bestFit="1" customWidth="1"/>
    <col min="18" max="18" width="13.5" bestFit="1" customWidth="1"/>
    <col min="19" max="19" width="11.5" bestFit="1" customWidth="1"/>
    <col min="20" max="20" width="15.625" customWidth="1"/>
  </cols>
  <sheetData>
    <row r="13" spans="2:20" ht="44.25" customHeight="1" thickBot="1" x14ac:dyDescent="0.25">
      <c r="C13" s="24" t="s">
        <v>20</v>
      </c>
      <c r="D13" s="25"/>
      <c r="E13" s="25"/>
      <c r="F13" s="25"/>
      <c r="G13" s="25"/>
      <c r="H13" s="25"/>
      <c r="I13" s="25" t="s">
        <v>21</v>
      </c>
      <c r="J13" s="25"/>
      <c r="K13" s="25"/>
      <c r="L13" s="25"/>
      <c r="M13" s="25"/>
      <c r="N13" s="25"/>
      <c r="O13" s="25" t="s">
        <v>32</v>
      </c>
      <c r="P13" s="25"/>
      <c r="Q13" s="25"/>
      <c r="R13" s="25"/>
      <c r="S13" s="25"/>
      <c r="T13" s="25"/>
    </row>
    <row r="14" spans="2:20" ht="44.25" customHeight="1" thickBot="1" x14ac:dyDescent="0.25">
      <c r="C14" s="26" t="s">
        <v>92</v>
      </c>
      <c r="D14" s="36" t="s">
        <v>88</v>
      </c>
      <c r="E14" s="38"/>
      <c r="F14" s="26" t="s">
        <v>89</v>
      </c>
      <c r="G14" s="26" t="s">
        <v>90</v>
      </c>
      <c r="H14" s="26" t="s">
        <v>91</v>
      </c>
      <c r="I14" s="30" t="s">
        <v>92</v>
      </c>
      <c r="J14" s="36" t="s">
        <v>88</v>
      </c>
      <c r="K14" s="38"/>
      <c r="L14" s="26" t="s">
        <v>89</v>
      </c>
      <c r="M14" s="26" t="s">
        <v>90</v>
      </c>
      <c r="N14" s="26" t="s">
        <v>91</v>
      </c>
      <c r="O14" s="30" t="s">
        <v>92</v>
      </c>
      <c r="P14" s="36" t="s">
        <v>88</v>
      </c>
      <c r="Q14" s="38"/>
      <c r="R14" s="26" t="s">
        <v>89</v>
      </c>
      <c r="S14" s="26" t="s">
        <v>90</v>
      </c>
      <c r="T14" s="26" t="s">
        <v>91</v>
      </c>
    </row>
    <row r="15" spans="2:20" ht="44.25" customHeight="1" thickBot="1" x14ac:dyDescent="0.25">
      <c r="C15" s="39"/>
      <c r="D15" s="11" t="s">
        <v>93</v>
      </c>
      <c r="E15" s="11" t="s">
        <v>94</v>
      </c>
      <c r="F15" s="39"/>
      <c r="G15" s="39"/>
      <c r="H15" s="39"/>
      <c r="I15" s="46"/>
      <c r="J15" s="11" t="s">
        <v>93</v>
      </c>
      <c r="K15" s="11" t="s">
        <v>94</v>
      </c>
      <c r="L15" s="39"/>
      <c r="M15" s="39"/>
      <c r="N15" s="39"/>
      <c r="O15" s="46"/>
      <c r="P15" s="11" t="s">
        <v>93</v>
      </c>
      <c r="Q15" s="11" t="s">
        <v>94</v>
      </c>
      <c r="R15" s="39"/>
      <c r="S15" s="39"/>
      <c r="T15" s="39"/>
    </row>
    <row r="16" spans="2:20" ht="20.100000000000001" customHeight="1" thickBot="1" x14ac:dyDescent="0.25">
      <c r="B16" s="5" t="s">
        <v>2</v>
      </c>
      <c r="C16" s="12">
        <v>583</v>
      </c>
      <c r="D16" s="12">
        <v>249</v>
      </c>
      <c r="E16" s="12">
        <v>119</v>
      </c>
      <c r="F16" s="12">
        <v>215</v>
      </c>
      <c r="G16" s="12">
        <v>583</v>
      </c>
      <c r="H16" s="12">
        <v>0</v>
      </c>
      <c r="I16" s="12">
        <v>598</v>
      </c>
      <c r="J16" s="12">
        <v>193</v>
      </c>
      <c r="K16" s="12">
        <v>121</v>
      </c>
      <c r="L16" s="12">
        <v>284</v>
      </c>
      <c r="M16" s="12">
        <v>598</v>
      </c>
      <c r="N16" s="12">
        <v>0</v>
      </c>
      <c r="O16" s="15">
        <f t="shared" ref="O16:T31" si="0">IF(C16=0,"-",(I16-C16)/C16)</f>
        <v>2.5728987993138937E-2</v>
      </c>
      <c r="P16" s="15">
        <f t="shared" si="0"/>
        <v>-0.22489959839357429</v>
      </c>
      <c r="Q16" s="15">
        <f t="shared" si="0"/>
        <v>1.680672268907563E-2</v>
      </c>
      <c r="R16" s="15">
        <f t="shared" si="0"/>
        <v>0.32093023255813952</v>
      </c>
      <c r="S16" s="15">
        <f t="shared" si="0"/>
        <v>2.5728987993138937E-2</v>
      </c>
      <c r="T16" s="15" t="str">
        <f t="shared" si="0"/>
        <v>-</v>
      </c>
    </row>
    <row r="17" spans="2:20" ht="20.100000000000001" customHeight="1" thickBot="1" x14ac:dyDescent="0.25">
      <c r="B17" s="6" t="s">
        <v>3</v>
      </c>
      <c r="C17" s="12">
        <v>128</v>
      </c>
      <c r="D17" s="12">
        <v>27</v>
      </c>
      <c r="E17" s="12">
        <v>9</v>
      </c>
      <c r="F17" s="12">
        <v>92</v>
      </c>
      <c r="G17" s="12">
        <v>128</v>
      </c>
      <c r="H17" s="12">
        <v>0</v>
      </c>
      <c r="I17" s="12">
        <v>154</v>
      </c>
      <c r="J17" s="12">
        <v>47</v>
      </c>
      <c r="K17" s="12">
        <v>17</v>
      </c>
      <c r="L17" s="12">
        <v>90</v>
      </c>
      <c r="M17" s="12">
        <v>154</v>
      </c>
      <c r="N17" s="12">
        <v>0</v>
      </c>
      <c r="O17" s="15">
        <f t="shared" si="0"/>
        <v>0.203125</v>
      </c>
      <c r="P17" s="15">
        <f t="shared" si="0"/>
        <v>0.7407407407407407</v>
      </c>
      <c r="Q17" s="15">
        <f t="shared" si="0"/>
        <v>0.88888888888888884</v>
      </c>
      <c r="R17" s="15">
        <f t="shared" si="0"/>
        <v>-2.1739130434782608E-2</v>
      </c>
      <c r="S17" s="15">
        <f t="shared" si="0"/>
        <v>0.203125</v>
      </c>
      <c r="T17" s="15" t="str">
        <f t="shared" si="0"/>
        <v>-</v>
      </c>
    </row>
    <row r="18" spans="2:20" ht="20.100000000000001" customHeight="1" thickBot="1" x14ac:dyDescent="0.25">
      <c r="B18" s="6" t="s">
        <v>4</v>
      </c>
      <c r="C18" s="12">
        <v>72</v>
      </c>
      <c r="D18" s="12">
        <v>38</v>
      </c>
      <c r="E18" s="12">
        <v>6</v>
      </c>
      <c r="F18" s="12">
        <v>28</v>
      </c>
      <c r="G18" s="12">
        <v>72</v>
      </c>
      <c r="H18" s="12">
        <v>0</v>
      </c>
      <c r="I18" s="12">
        <v>87</v>
      </c>
      <c r="J18" s="12">
        <v>41</v>
      </c>
      <c r="K18" s="12">
        <v>6</v>
      </c>
      <c r="L18" s="12">
        <v>40</v>
      </c>
      <c r="M18" s="12">
        <v>87</v>
      </c>
      <c r="N18" s="12">
        <v>0</v>
      </c>
      <c r="O18" s="15">
        <f t="shared" si="0"/>
        <v>0.20833333333333334</v>
      </c>
      <c r="P18" s="15">
        <f t="shared" si="0"/>
        <v>7.8947368421052627E-2</v>
      </c>
      <c r="Q18" s="15">
        <f t="shared" si="0"/>
        <v>0</v>
      </c>
      <c r="R18" s="15">
        <f t="shared" si="0"/>
        <v>0.42857142857142855</v>
      </c>
      <c r="S18" s="15">
        <f t="shared" si="0"/>
        <v>0.20833333333333334</v>
      </c>
      <c r="T18" s="15" t="str">
        <f t="shared" si="0"/>
        <v>-</v>
      </c>
    </row>
    <row r="19" spans="2:20" ht="20.100000000000001" customHeight="1" thickBot="1" x14ac:dyDescent="0.25">
      <c r="B19" s="6" t="s">
        <v>5</v>
      </c>
      <c r="C19" s="12">
        <v>418</v>
      </c>
      <c r="D19" s="12">
        <v>100</v>
      </c>
      <c r="E19" s="12">
        <v>75</v>
      </c>
      <c r="F19" s="12">
        <v>243</v>
      </c>
      <c r="G19" s="12">
        <v>418</v>
      </c>
      <c r="H19" s="12">
        <v>0</v>
      </c>
      <c r="I19" s="12">
        <v>430</v>
      </c>
      <c r="J19" s="12">
        <v>132</v>
      </c>
      <c r="K19" s="12">
        <v>18</v>
      </c>
      <c r="L19" s="12">
        <v>280</v>
      </c>
      <c r="M19" s="12">
        <v>430</v>
      </c>
      <c r="N19" s="12">
        <v>0</v>
      </c>
      <c r="O19" s="15">
        <f t="shared" si="0"/>
        <v>2.8708133971291867E-2</v>
      </c>
      <c r="P19" s="15">
        <f t="shared" si="0"/>
        <v>0.32</v>
      </c>
      <c r="Q19" s="15">
        <f t="shared" si="0"/>
        <v>-0.76</v>
      </c>
      <c r="R19" s="15">
        <f t="shared" si="0"/>
        <v>0.15226337448559671</v>
      </c>
      <c r="S19" s="15">
        <f t="shared" si="0"/>
        <v>2.8708133971291867E-2</v>
      </c>
      <c r="T19" s="15" t="str">
        <f t="shared" si="0"/>
        <v>-</v>
      </c>
    </row>
    <row r="20" spans="2:20" ht="20.100000000000001" customHeight="1" thickBot="1" x14ac:dyDescent="0.25">
      <c r="B20" s="6" t="s">
        <v>6</v>
      </c>
      <c r="C20" s="12">
        <v>159</v>
      </c>
      <c r="D20" s="12">
        <v>66</v>
      </c>
      <c r="E20" s="12">
        <v>13</v>
      </c>
      <c r="F20" s="12">
        <v>80</v>
      </c>
      <c r="G20" s="12">
        <v>159</v>
      </c>
      <c r="H20" s="12">
        <v>0</v>
      </c>
      <c r="I20" s="12">
        <v>155</v>
      </c>
      <c r="J20" s="12">
        <v>69</v>
      </c>
      <c r="K20" s="12">
        <v>29</v>
      </c>
      <c r="L20" s="12">
        <v>57</v>
      </c>
      <c r="M20" s="12">
        <v>152</v>
      </c>
      <c r="N20" s="12">
        <v>3</v>
      </c>
      <c r="O20" s="15">
        <f t="shared" si="0"/>
        <v>-2.5157232704402517E-2</v>
      </c>
      <c r="P20" s="15">
        <f t="shared" si="0"/>
        <v>4.5454545454545456E-2</v>
      </c>
      <c r="Q20" s="15">
        <f t="shared" si="0"/>
        <v>1.2307692307692308</v>
      </c>
      <c r="R20" s="15">
        <f t="shared" si="0"/>
        <v>-0.28749999999999998</v>
      </c>
      <c r="S20" s="15">
        <f t="shared" si="0"/>
        <v>-4.40251572327044E-2</v>
      </c>
      <c r="T20" s="15" t="str">
        <f t="shared" si="0"/>
        <v>-</v>
      </c>
    </row>
    <row r="21" spans="2:20" ht="20.100000000000001" customHeight="1" thickBot="1" x14ac:dyDescent="0.25">
      <c r="B21" s="6" t="s">
        <v>7</v>
      </c>
      <c r="C21" s="12">
        <v>49</v>
      </c>
      <c r="D21" s="12">
        <v>29</v>
      </c>
      <c r="E21" s="12">
        <v>7</v>
      </c>
      <c r="F21" s="12">
        <v>13</v>
      </c>
      <c r="G21" s="12">
        <v>49</v>
      </c>
      <c r="H21" s="12">
        <v>0</v>
      </c>
      <c r="I21" s="12">
        <v>38</v>
      </c>
      <c r="J21" s="12">
        <v>26</v>
      </c>
      <c r="K21" s="12">
        <v>3</v>
      </c>
      <c r="L21" s="12">
        <v>9</v>
      </c>
      <c r="M21" s="12">
        <v>38</v>
      </c>
      <c r="N21" s="12">
        <v>0</v>
      </c>
      <c r="O21" s="15">
        <f t="shared" si="0"/>
        <v>-0.22448979591836735</v>
      </c>
      <c r="P21" s="15">
        <f t="shared" si="0"/>
        <v>-0.10344827586206896</v>
      </c>
      <c r="Q21" s="15">
        <f t="shared" si="0"/>
        <v>-0.5714285714285714</v>
      </c>
      <c r="R21" s="15">
        <f t="shared" si="0"/>
        <v>-0.30769230769230771</v>
      </c>
      <c r="S21" s="15">
        <f t="shared" si="0"/>
        <v>-0.22448979591836735</v>
      </c>
      <c r="T21" s="15" t="str">
        <f t="shared" si="0"/>
        <v>-</v>
      </c>
    </row>
    <row r="22" spans="2:20" ht="20.100000000000001" customHeight="1" thickBot="1" x14ac:dyDescent="0.25">
      <c r="B22" s="6" t="s">
        <v>8</v>
      </c>
      <c r="C22" s="12">
        <v>127</v>
      </c>
      <c r="D22" s="12">
        <v>49</v>
      </c>
      <c r="E22" s="12">
        <v>31</v>
      </c>
      <c r="F22" s="12">
        <v>47</v>
      </c>
      <c r="G22" s="12">
        <v>127</v>
      </c>
      <c r="H22" s="12">
        <v>0</v>
      </c>
      <c r="I22" s="12">
        <v>143</v>
      </c>
      <c r="J22" s="12">
        <v>58</v>
      </c>
      <c r="K22" s="12">
        <v>39</v>
      </c>
      <c r="L22" s="12">
        <v>46</v>
      </c>
      <c r="M22" s="12">
        <v>143</v>
      </c>
      <c r="N22" s="12">
        <v>0</v>
      </c>
      <c r="O22" s="15">
        <f t="shared" si="0"/>
        <v>0.12598425196850394</v>
      </c>
      <c r="P22" s="15">
        <f t="shared" si="0"/>
        <v>0.18367346938775511</v>
      </c>
      <c r="Q22" s="15">
        <f t="shared" si="0"/>
        <v>0.25806451612903225</v>
      </c>
      <c r="R22" s="15">
        <f t="shared" si="0"/>
        <v>-2.1276595744680851E-2</v>
      </c>
      <c r="S22" s="15">
        <f t="shared" si="0"/>
        <v>0.12598425196850394</v>
      </c>
      <c r="T22" s="15" t="str">
        <f t="shared" si="0"/>
        <v>-</v>
      </c>
    </row>
    <row r="23" spans="2:20" ht="20.100000000000001" customHeight="1" thickBot="1" x14ac:dyDescent="0.25">
      <c r="B23" s="6" t="s">
        <v>9</v>
      </c>
      <c r="C23" s="12">
        <v>83</v>
      </c>
      <c r="D23" s="12">
        <v>49</v>
      </c>
      <c r="E23" s="12">
        <v>16</v>
      </c>
      <c r="F23" s="12">
        <v>18</v>
      </c>
      <c r="G23" s="12">
        <v>83</v>
      </c>
      <c r="H23" s="12">
        <v>0</v>
      </c>
      <c r="I23" s="12">
        <v>112</v>
      </c>
      <c r="J23" s="12">
        <v>52</v>
      </c>
      <c r="K23" s="12">
        <v>19</v>
      </c>
      <c r="L23" s="12">
        <v>41</v>
      </c>
      <c r="M23" s="12">
        <v>112</v>
      </c>
      <c r="N23" s="12">
        <v>0</v>
      </c>
      <c r="O23" s="15">
        <f t="shared" si="0"/>
        <v>0.3493975903614458</v>
      </c>
      <c r="P23" s="15">
        <f t="shared" si="0"/>
        <v>6.1224489795918366E-2</v>
      </c>
      <c r="Q23" s="15">
        <f t="shared" si="0"/>
        <v>0.1875</v>
      </c>
      <c r="R23" s="15">
        <f t="shared" si="0"/>
        <v>1.2777777777777777</v>
      </c>
      <c r="S23" s="15">
        <f t="shared" si="0"/>
        <v>0.3493975903614458</v>
      </c>
      <c r="T23" s="15" t="str">
        <f t="shared" si="0"/>
        <v>-</v>
      </c>
    </row>
    <row r="24" spans="2:20" ht="20.100000000000001" customHeight="1" thickBot="1" x14ac:dyDescent="0.25">
      <c r="B24" s="6" t="s">
        <v>10</v>
      </c>
      <c r="C24" s="12">
        <v>330</v>
      </c>
      <c r="D24" s="12">
        <v>225</v>
      </c>
      <c r="E24" s="12">
        <v>19</v>
      </c>
      <c r="F24" s="12">
        <v>86</v>
      </c>
      <c r="G24" s="12">
        <v>327</v>
      </c>
      <c r="H24" s="12">
        <v>3</v>
      </c>
      <c r="I24" s="12">
        <v>404</v>
      </c>
      <c r="J24" s="12">
        <v>281</v>
      </c>
      <c r="K24" s="12">
        <v>15</v>
      </c>
      <c r="L24" s="12">
        <v>108</v>
      </c>
      <c r="M24" s="12">
        <v>400</v>
      </c>
      <c r="N24" s="12">
        <v>4</v>
      </c>
      <c r="O24" s="15">
        <f t="shared" si="0"/>
        <v>0.22424242424242424</v>
      </c>
      <c r="P24" s="15">
        <f t="shared" si="0"/>
        <v>0.24888888888888888</v>
      </c>
      <c r="Q24" s="15">
        <f t="shared" si="0"/>
        <v>-0.21052631578947367</v>
      </c>
      <c r="R24" s="15">
        <f t="shared" si="0"/>
        <v>0.2558139534883721</v>
      </c>
      <c r="S24" s="15">
        <f t="shared" si="0"/>
        <v>0.22324159021406728</v>
      </c>
      <c r="T24" s="15">
        <f t="shared" si="0"/>
        <v>0.33333333333333331</v>
      </c>
    </row>
    <row r="25" spans="2:20" ht="20.100000000000001" customHeight="1" thickBot="1" x14ac:dyDescent="0.25">
      <c r="B25" s="6" t="s">
        <v>11</v>
      </c>
      <c r="C25" s="12">
        <v>345</v>
      </c>
      <c r="D25" s="12">
        <v>134</v>
      </c>
      <c r="E25" s="12">
        <v>70</v>
      </c>
      <c r="F25" s="12">
        <v>141</v>
      </c>
      <c r="G25" s="12">
        <v>345</v>
      </c>
      <c r="H25" s="12">
        <v>0</v>
      </c>
      <c r="I25" s="12">
        <v>392</v>
      </c>
      <c r="J25" s="12">
        <v>145</v>
      </c>
      <c r="K25" s="12">
        <v>116</v>
      </c>
      <c r="L25" s="12">
        <v>131</v>
      </c>
      <c r="M25" s="12">
        <v>392</v>
      </c>
      <c r="N25" s="12">
        <v>0</v>
      </c>
      <c r="O25" s="15">
        <f t="shared" si="0"/>
        <v>0.13623188405797101</v>
      </c>
      <c r="P25" s="15">
        <f t="shared" si="0"/>
        <v>8.2089552238805971E-2</v>
      </c>
      <c r="Q25" s="15">
        <f t="shared" si="0"/>
        <v>0.65714285714285714</v>
      </c>
      <c r="R25" s="15">
        <f t="shared" si="0"/>
        <v>-7.0921985815602842E-2</v>
      </c>
      <c r="S25" s="15">
        <f t="shared" si="0"/>
        <v>0.13623188405797101</v>
      </c>
      <c r="T25" s="15" t="str">
        <f t="shared" si="0"/>
        <v>-</v>
      </c>
    </row>
    <row r="26" spans="2:20" ht="20.100000000000001" customHeight="1" thickBot="1" x14ac:dyDescent="0.25">
      <c r="B26" s="6" t="s">
        <v>12</v>
      </c>
      <c r="C26" s="12">
        <v>34</v>
      </c>
      <c r="D26" s="12">
        <v>22</v>
      </c>
      <c r="E26" s="12">
        <v>7</v>
      </c>
      <c r="F26" s="12">
        <v>5</v>
      </c>
      <c r="G26" s="12">
        <v>33</v>
      </c>
      <c r="H26" s="12">
        <v>1</v>
      </c>
      <c r="I26" s="12">
        <v>69</v>
      </c>
      <c r="J26" s="12">
        <v>49</v>
      </c>
      <c r="K26" s="12">
        <v>6</v>
      </c>
      <c r="L26" s="12">
        <v>14</v>
      </c>
      <c r="M26" s="12">
        <v>66</v>
      </c>
      <c r="N26" s="12">
        <v>3</v>
      </c>
      <c r="O26" s="15">
        <f t="shared" si="0"/>
        <v>1.0294117647058822</v>
      </c>
      <c r="P26" s="15">
        <f t="shared" si="0"/>
        <v>1.2272727272727273</v>
      </c>
      <c r="Q26" s="15">
        <f t="shared" si="0"/>
        <v>-0.14285714285714285</v>
      </c>
      <c r="R26" s="15">
        <f t="shared" si="0"/>
        <v>1.8</v>
      </c>
      <c r="S26" s="15">
        <f t="shared" si="0"/>
        <v>1</v>
      </c>
      <c r="T26" s="15">
        <f t="shared" si="0"/>
        <v>2</v>
      </c>
    </row>
    <row r="27" spans="2:20" ht="20.100000000000001" customHeight="1" thickBot="1" x14ac:dyDescent="0.25">
      <c r="B27" s="6" t="s">
        <v>13</v>
      </c>
      <c r="C27" s="12">
        <v>226</v>
      </c>
      <c r="D27" s="12">
        <v>87</v>
      </c>
      <c r="E27" s="12">
        <v>32</v>
      </c>
      <c r="F27" s="12">
        <v>107</v>
      </c>
      <c r="G27" s="12">
        <v>223</v>
      </c>
      <c r="H27" s="12">
        <v>3</v>
      </c>
      <c r="I27" s="12">
        <v>283</v>
      </c>
      <c r="J27" s="12">
        <v>115</v>
      </c>
      <c r="K27" s="12">
        <v>40</v>
      </c>
      <c r="L27" s="12">
        <v>128</v>
      </c>
      <c r="M27" s="12">
        <v>277</v>
      </c>
      <c r="N27" s="12">
        <v>6</v>
      </c>
      <c r="O27" s="15">
        <f t="shared" si="0"/>
        <v>0.25221238938053098</v>
      </c>
      <c r="P27" s="15">
        <f t="shared" si="0"/>
        <v>0.32183908045977011</v>
      </c>
      <c r="Q27" s="15">
        <f t="shared" si="0"/>
        <v>0.25</v>
      </c>
      <c r="R27" s="15">
        <f t="shared" si="0"/>
        <v>0.19626168224299065</v>
      </c>
      <c r="S27" s="15">
        <f t="shared" si="0"/>
        <v>0.24215246636771301</v>
      </c>
      <c r="T27" s="15">
        <f t="shared" si="0"/>
        <v>1</v>
      </c>
    </row>
    <row r="28" spans="2:20" ht="20.100000000000001" customHeight="1" thickBot="1" x14ac:dyDescent="0.25">
      <c r="B28" s="6" t="s">
        <v>14</v>
      </c>
      <c r="C28" s="12">
        <v>278</v>
      </c>
      <c r="D28" s="12">
        <v>133</v>
      </c>
      <c r="E28" s="12">
        <v>58</v>
      </c>
      <c r="F28" s="12">
        <v>87</v>
      </c>
      <c r="G28" s="12">
        <v>278</v>
      </c>
      <c r="H28" s="12">
        <v>0</v>
      </c>
      <c r="I28" s="12">
        <v>318</v>
      </c>
      <c r="J28" s="12">
        <v>148</v>
      </c>
      <c r="K28" s="12">
        <v>50</v>
      </c>
      <c r="L28" s="12">
        <v>120</v>
      </c>
      <c r="M28" s="12">
        <v>314</v>
      </c>
      <c r="N28" s="12">
        <v>4</v>
      </c>
      <c r="O28" s="15">
        <f t="shared" si="0"/>
        <v>0.14388489208633093</v>
      </c>
      <c r="P28" s="15">
        <f t="shared" si="0"/>
        <v>0.11278195488721804</v>
      </c>
      <c r="Q28" s="15">
        <f t="shared" si="0"/>
        <v>-0.13793103448275862</v>
      </c>
      <c r="R28" s="15">
        <f t="shared" si="0"/>
        <v>0.37931034482758619</v>
      </c>
      <c r="S28" s="15">
        <f t="shared" si="0"/>
        <v>0.12949640287769784</v>
      </c>
      <c r="T28" s="15" t="str">
        <f t="shared" si="0"/>
        <v>-</v>
      </c>
    </row>
    <row r="29" spans="2:20" ht="20.100000000000001" customHeight="1" thickBot="1" x14ac:dyDescent="0.25">
      <c r="B29" s="6" t="s">
        <v>15</v>
      </c>
      <c r="C29" s="12">
        <v>153</v>
      </c>
      <c r="D29" s="12">
        <v>67</v>
      </c>
      <c r="E29" s="12">
        <v>16</v>
      </c>
      <c r="F29" s="12">
        <v>70</v>
      </c>
      <c r="G29" s="12">
        <v>153</v>
      </c>
      <c r="H29" s="12">
        <v>0</v>
      </c>
      <c r="I29" s="12">
        <v>160</v>
      </c>
      <c r="J29" s="12">
        <v>79</v>
      </c>
      <c r="K29" s="12">
        <v>13</v>
      </c>
      <c r="L29" s="12">
        <v>68</v>
      </c>
      <c r="M29" s="12">
        <v>160</v>
      </c>
      <c r="N29" s="12">
        <v>0</v>
      </c>
      <c r="O29" s="15">
        <f t="shared" si="0"/>
        <v>4.5751633986928102E-2</v>
      </c>
      <c r="P29" s="15">
        <f t="shared" si="0"/>
        <v>0.17910447761194029</v>
      </c>
      <c r="Q29" s="15">
        <f t="shared" si="0"/>
        <v>-0.1875</v>
      </c>
      <c r="R29" s="15">
        <f t="shared" si="0"/>
        <v>-2.8571428571428571E-2</v>
      </c>
      <c r="S29" s="15">
        <f t="shared" si="0"/>
        <v>4.5751633986928102E-2</v>
      </c>
      <c r="T29" s="15" t="str">
        <f t="shared" si="0"/>
        <v>-</v>
      </c>
    </row>
    <row r="30" spans="2:20" ht="20.100000000000001" customHeight="1" thickBot="1" x14ac:dyDescent="0.25">
      <c r="B30" s="6" t="s">
        <v>16</v>
      </c>
      <c r="C30" s="12">
        <v>56</v>
      </c>
      <c r="D30" s="12">
        <v>19</v>
      </c>
      <c r="E30" s="12">
        <v>2</v>
      </c>
      <c r="F30" s="12">
        <v>35</v>
      </c>
      <c r="G30" s="12">
        <v>56</v>
      </c>
      <c r="H30" s="12">
        <v>0</v>
      </c>
      <c r="I30" s="12">
        <v>63</v>
      </c>
      <c r="J30" s="12">
        <v>12</v>
      </c>
      <c r="K30" s="12">
        <v>4</v>
      </c>
      <c r="L30" s="12">
        <v>47</v>
      </c>
      <c r="M30" s="12">
        <v>63</v>
      </c>
      <c r="N30" s="12">
        <v>0</v>
      </c>
      <c r="O30" s="15">
        <f t="shared" si="0"/>
        <v>0.125</v>
      </c>
      <c r="P30" s="15">
        <f t="shared" si="0"/>
        <v>-0.36842105263157893</v>
      </c>
      <c r="Q30" s="15">
        <f t="shared" si="0"/>
        <v>1</v>
      </c>
      <c r="R30" s="15">
        <f t="shared" si="0"/>
        <v>0.34285714285714286</v>
      </c>
      <c r="S30" s="15">
        <f t="shared" si="0"/>
        <v>0.125</v>
      </c>
      <c r="T30" s="15" t="str">
        <f t="shared" si="0"/>
        <v>-</v>
      </c>
    </row>
    <row r="31" spans="2:20" ht="20.100000000000001" customHeight="1" thickBot="1" x14ac:dyDescent="0.25">
      <c r="B31" s="7" t="s">
        <v>17</v>
      </c>
      <c r="C31" s="12">
        <v>215</v>
      </c>
      <c r="D31" s="12">
        <v>101</v>
      </c>
      <c r="E31" s="12">
        <v>18</v>
      </c>
      <c r="F31" s="12">
        <v>96</v>
      </c>
      <c r="G31" s="12">
        <v>215</v>
      </c>
      <c r="H31" s="12">
        <v>0</v>
      </c>
      <c r="I31" s="12">
        <v>229</v>
      </c>
      <c r="J31" s="12">
        <v>101</v>
      </c>
      <c r="K31" s="12">
        <v>3</v>
      </c>
      <c r="L31" s="12">
        <v>125</v>
      </c>
      <c r="M31" s="12">
        <v>229</v>
      </c>
      <c r="N31" s="12">
        <v>0</v>
      </c>
      <c r="O31" s="15">
        <f t="shared" si="0"/>
        <v>6.5116279069767441E-2</v>
      </c>
      <c r="P31" s="15">
        <f t="shared" si="0"/>
        <v>0</v>
      </c>
      <c r="Q31" s="15">
        <f t="shared" si="0"/>
        <v>-0.83333333333333337</v>
      </c>
      <c r="R31" s="15">
        <f t="shared" si="0"/>
        <v>0.30208333333333331</v>
      </c>
      <c r="S31" s="15">
        <f t="shared" si="0"/>
        <v>6.5116279069767441E-2</v>
      </c>
      <c r="T31" s="15" t="str">
        <f t="shared" si="0"/>
        <v>-</v>
      </c>
    </row>
    <row r="32" spans="2:20" ht="20.100000000000001" customHeight="1" thickBot="1" x14ac:dyDescent="0.25">
      <c r="B32" s="8" t="s">
        <v>18</v>
      </c>
      <c r="C32" s="12">
        <v>33</v>
      </c>
      <c r="D32" s="12">
        <v>15</v>
      </c>
      <c r="E32" s="12">
        <v>0</v>
      </c>
      <c r="F32" s="12">
        <v>18</v>
      </c>
      <c r="G32" s="12">
        <v>33</v>
      </c>
      <c r="H32" s="12">
        <v>0</v>
      </c>
      <c r="I32" s="12">
        <v>39</v>
      </c>
      <c r="J32" s="12">
        <v>22</v>
      </c>
      <c r="K32" s="12">
        <v>3</v>
      </c>
      <c r="L32" s="12">
        <v>14</v>
      </c>
      <c r="M32" s="12">
        <v>39</v>
      </c>
      <c r="N32" s="12">
        <v>0</v>
      </c>
      <c r="O32" s="15">
        <f t="shared" ref="O32:T33" si="1">IF(C32=0,"-",(I32-C32)/C32)</f>
        <v>0.18181818181818182</v>
      </c>
      <c r="P32" s="15">
        <f t="shared" si="1"/>
        <v>0.46666666666666667</v>
      </c>
      <c r="Q32" s="15" t="str">
        <f t="shared" si="1"/>
        <v>-</v>
      </c>
      <c r="R32" s="15">
        <f t="shared" si="1"/>
        <v>-0.22222222222222221</v>
      </c>
      <c r="S32" s="15">
        <f t="shared" si="1"/>
        <v>0.18181818181818182</v>
      </c>
      <c r="T32" s="15" t="str">
        <f t="shared" si="1"/>
        <v>-</v>
      </c>
    </row>
    <row r="33" spans="2:20" ht="20.100000000000001" customHeight="1" thickBot="1" x14ac:dyDescent="0.25">
      <c r="B33" s="9" t="s">
        <v>19</v>
      </c>
      <c r="C33" s="13">
        <v>3289</v>
      </c>
      <c r="D33" s="13">
        <v>1410</v>
      </c>
      <c r="E33" s="13">
        <v>498</v>
      </c>
      <c r="F33" s="13">
        <v>1381</v>
      </c>
      <c r="G33" s="13">
        <v>3282</v>
      </c>
      <c r="H33" s="13">
        <v>7</v>
      </c>
      <c r="I33" s="13">
        <v>3674</v>
      </c>
      <c r="J33" s="13">
        <v>1570</v>
      </c>
      <c r="K33" s="13">
        <v>502</v>
      </c>
      <c r="L33" s="13">
        <v>1602</v>
      </c>
      <c r="M33" s="13">
        <v>3654</v>
      </c>
      <c r="N33" s="13">
        <v>20</v>
      </c>
      <c r="O33" s="16">
        <f t="shared" si="1"/>
        <v>0.11705685618729098</v>
      </c>
      <c r="P33" s="16">
        <f t="shared" si="1"/>
        <v>0.11347517730496454</v>
      </c>
      <c r="Q33" s="16">
        <f t="shared" si="1"/>
        <v>8.0321285140562242E-3</v>
      </c>
      <c r="R33" s="16">
        <f t="shared" si="1"/>
        <v>0.16002896451846488</v>
      </c>
      <c r="S33" s="16">
        <f t="shared" si="1"/>
        <v>0.11334552102376599</v>
      </c>
      <c r="T33" s="16">
        <f t="shared" si="1"/>
        <v>1.8571428571428572</v>
      </c>
    </row>
  </sheetData>
  <mergeCells count="18">
    <mergeCell ref="R14:R15"/>
    <mergeCell ref="S14:S15"/>
    <mergeCell ref="T14:T15"/>
    <mergeCell ref="C13:H13"/>
    <mergeCell ref="I13:N13"/>
    <mergeCell ref="O13:T13"/>
    <mergeCell ref="D14:E14"/>
    <mergeCell ref="F14:F15"/>
    <mergeCell ref="G14:G15"/>
    <mergeCell ref="H14:H15"/>
    <mergeCell ref="J14:K14"/>
    <mergeCell ref="L14:L15"/>
    <mergeCell ref="M14:M15"/>
    <mergeCell ref="C14:C15"/>
    <mergeCell ref="I14:I15"/>
    <mergeCell ref="O14:O15"/>
    <mergeCell ref="N14:N15"/>
    <mergeCell ref="P14:Q14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K32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11" width="15.625" customWidth="1"/>
    <col min="19" max="19" width="11.875" customWidth="1"/>
  </cols>
  <sheetData>
    <row r="13" spans="2:11" ht="44.25" customHeight="1" thickBot="1" x14ac:dyDescent="0.25">
      <c r="C13" s="24" t="s">
        <v>20</v>
      </c>
      <c r="D13" s="25"/>
      <c r="E13" s="25"/>
      <c r="F13" s="24" t="s">
        <v>21</v>
      </c>
      <c r="G13" s="25"/>
      <c r="H13" s="25"/>
      <c r="I13" s="24" t="s">
        <v>95</v>
      </c>
      <c r="J13" s="25"/>
      <c r="K13" s="25"/>
    </row>
    <row r="14" spans="2:11" ht="44.25" customHeight="1" thickBot="1" x14ac:dyDescent="0.25">
      <c r="C14" s="11" t="s">
        <v>96</v>
      </c>
      <c r="D14" s="11" t="s">
        <v>97</v>
      </c>
      <c r="E14" s="11" t="s">
        <v>46</v>
      </c>
      <c r="F14" s="11" t="s">
        <v>96</v>
      </c>
      <c r="G14" s="11" t="s">
        <v>97</v>
      </c>
      <c r="H14" s="11" t="s">
        <v>46</v>
      </c>
      <c r="I14" s="11" t="s">
        <v>96</v>
      </c>
      <c r="J14" s="11" t="s">
        <v>97</v>
      </c>
      <c r="K14" s="11" t="s">
        <v>46</v>
      </c>
    </row>
    <row r="15" spans="2:11" ht="20.100000000000001" customHeight="1" thickBot="1" x14ac:dyDescent="0.25">
      <c r="B15" s="5" t="s">
        <v>2</v>
      </c>
      <c r="C15" s="12">
        <v>249</v>
      </c>
      <c r="D15" s="12">
        <v>200</v>
      </c>
      <c r="E15" s="12">
        <v>49</v>
      </c>
      <c r="F15" s="12">
        <v>193</v>
      </c>
      <c r="G15" s="12">
        <v>157</v>
      </c>
      <c r="H15" s="12">
        <v>36</v>
      </c>
      <c r="I15" s="15">
        <f>IF(C15=0,"-",(F15-C15)/C15)</f>
        <v>-0.22489959839357429</v>
      </c>
      <c r="J15" s="15">
        <f>IF(D15=0,"-",(G15-D15)/D15)</f>
        <v>-0.215</v>
      </c>
      <c r="K15" s="15">
        <f>IF(E15=0,"-",(H15-E15)/E15)</f>
        <v>-0.26530612244897961</v>
      </c>
    </row>
    <row r="16" spans="2:11" ht="20.100000000000001" customHeight="1" thickBot="1" x14ac:dyDescent="0.25">
      <c r="B16" s="6" t="s">
        <v>3</v>
      </c>
      <c r="C16" s="12">
        <v>27</v>
      </c>
      <c r="D16" s="12">
        <v>21</v>
      </c>
      <c r="E16" s="12">
        <v>6</v>
      </c>
      <c r="F16" s="12">
        <v>47</v>
      </c>
      <c r="G16" s="12">
        <v>33</v>
      </c>
      <c r="H16" s="12">
        <v>14</v>
      </c>
      <c r="I16" s="15">
        <f t="shared" ref="I16:K32" si="0">IF(C16=0,"-",(F16-C16)/C16)</f>
        <v>0.7407407407407407</v>
      </c>
      <c r="J16" s="15">
        <f t="shared" si="0"/>
        <v>0.5714285714285714</v>
      </c>
      <c r="K16" s="15">
        <f t="shared" si="0"/>
        <v>1.3333333333333333</v>
      </c>
    </row>
    <row r="17" spans="2:11" ht="20.100000000000001" customHeight="1" thickBot="1" x14ac:dyDescent="0.25">
      <c r="B17" s="6" t="s">
        <v>4</v>
      </c>
      <c r="C17" s="12">
        <v>38</v>
      </c>
      <c r="D17" s="12">
        <v>25</v>
      </c>
      <c r="E17" s="12">
        <v>13</v>
      </c>
      <c r="F17" s="12">
        <v>41</v>
      </c>
      <c r="G17" s="12">
        <v>31</v>
      </c>
      <c r="H17" s="12">
        <v>10</v>
      </c>
      <c r="I17" s="15">
        <f t="shared" si="0"/>
        <v>7.8947368421052627E-2</v>
      </c>
      <c r="J17" s="15">
        <f t="shared" si="0"/>
        <v>0.24</v>
      </c>
      <c r="K17" s="15">
        <f t="shared" si="0"/>
        <v>-0.23076923076923078</v>
      </c>
    </row>
    <row r="18" spans="2:11" ht="20.100000000000001" customHeight="1" thickBot="1" x14ac:dyDescent="0.25">
      <c r="B18" s="6" t="s">
        <v>5</v>
      </c>
      <c r="C18" s="12">
        <v>100</v>
      </c>
      <c r="D18" s="12">
        <v>80</v>
      </c>
      <c r="E18" s="12">
        <v>20</v>
      </c>
      <c r="F18" s="12">
        <v>132</v>
      </c>
      <c r="G18" s="12">
        <v>110</v>
      </c>
      <c r="H18" s="12">
        <v>22</v>
      </c>
      <c r="I18" s="15">
        <f t="shared" si="0"/>
        <v>0.32</v>
      </c>
      <c r="J18" s="15">
        <f t="shared" si="0"/>
        <v>0.375</v>
      </c>
      <c r="K18" s="15">
        <f t="shared" si="0"/>
        <v>0.1</v>
      </c>
    </row>
    <row r="19" spans="2:11" ht="20.100000000000001" customHeight="1" thickBot="1" x14ac:dyDescent="0.25">
      <c r="B19" s="6" t="s">
        <v>6</v>
      </c>
      <c r="C19" s="12">
        <v>66</v>
      </c>
      <c r="D19" s="12">
        <v>56</v>
      </c>
      <c r="E19" s="12">
        <v>10</v>
      </c>
      <c r="F19" s="12">
        <v>69</v>
      </c>
      <c r="G19" s="12">
        <v>51</v>
      </c>
      <c r="H19" s="12">
        <v>18</v>
      </c>
      <c r="I19" s="15">
        <f t="shared" si="0"/>
        <v>4.5454545454545456E-2</v>
      </c>
      <c r="J19" s="15">
        <f t="shared" si="0"/>
        <v>-8.9285714285714288E-2</v>
      </c>
      <c r="K19" s="15">
        <f t="shared" si="0"/>
        <v>0.8</v>
      </c>
    </row>
    <row r="20" spans="2:11" ht="20.100000000000001" customHeight="1" thickBot="1" x14ac:dyDescent="0.25">
      <c r="B20" s="6" t="s">
        <v>7</v>
      </c>
      <c r="C20" s="12">
        <v>29</v>
      </c>
      <c r="D20" s="12">
        <v>16</v>
      </c>
      <c r="E20" s="12">
        <v>13</v>
      </c>
      <c r="F20" s="12">
        <v>26</v>
      </c>
      <c r="G20" s="12">
        <v>17</v>
      </c>
      <c r="H20" s="12">
        <v>9</v>
      </c>
      <c r="I20" s="15">
        <f t="shared" si="0"/>
        <v>-0.10344827586206896</v>
      </c>
      <c r="J20" s="15">
        <f t="shared" si="0"/>
        <v>6.25E-2</v>
      </c>
      <c r="K20" s="15">
        <f t="shared" si="0"/>
        <v>-0.30769230769230771</v>
      </c>
    </row>
    <row r="21" spans="2:11" ht="20.100000000000001" customHeight="1" thickBot="1" x14ac:dyDescent="0.25">
      <c r="B21" s="6" t="s">
        <v>8</v>
      </c>
      <c r="C21" s="12">
        <v>49</v>
      </c>
      <c r="D21" s="12">
        <v>38</v>
      </c>
      <c r="E21" s="12">
        <v>11</v>
      </c>
      <c r="F21" s="12">
        <v>58</v>
      </c>
      <c r="G21" s="12">
        <v>49</v>
      </c>
      <c r="H21" s="12">
        <v>9</v>
      </c>
      <c r="I21" s="15">
        <f t="shared" si="0"/>
        <v>0.18367346938775511</v>
      </c>
      <c r="J21" s="15">
        <f t="shared" si="0"/>
        <v>0.28947368421052633</v>
      </c>
      <c r="K21" s="15">
        <f t="shared" si="0"/>
        <v>-0.18181818181818182</v>
      </c>
    </row>
    <row r="22" spans="2:11" ht="20.100000000000001" customHeight="1" thickBot="1" x14ac:dyDescent="0.25">
      <c r="B22" s="6" t="s">
        <v>9</v>
      </c>
      <c r="C22" s="12">
        <v>49</v>
      </c>
      <c r="D22" s="12">
        <v>41</v>
      </c>
      <c r="E22" s="12">
        <v>8</v>
      </c>
      <c r="F22" s="12">
        <v>52</v>
      </c>
      <c r="G22" s="12">
        <v>39</v>
      </c>
      <c r="H22" s="12">
        <v>13</v>
      </c>
      <c r="I22" s="15">
        <f t="shared" si="0"/>
        <v>6.1224489795918366E-2</v>
      </c>
      <c r="J22" s="15">
        <f t="shared" si="0"/>
        <v>-4.878048780487805E-2</v>
      </c>
      <c r="K22" s="15">
        <f t="shared" si="0"/>
        <v>0.625</v>
      </c>
    </row>
    <row r="23" spans="2:11" ht="20.100000000000001" customHeight="1" thickBot="1" x14ac:dyDescent="0.25">
      <c r="B23" s="6" t="s">
        <v>10</v>
      </c>
      <c r="C23" s="12">
        <v>225</v>
      </c>
      <c r="D23" s="12">
        <v>142</v>
      </c>
      <c r="E23" s="12">
        <v>83</v>
      </c>
      <c r="F23" s="12">
        <v>281</v>
      </c>
      <c r="G23" s="12">
        <v>170</v>
      </c>
      <c r="H23" s="12">
        <v>111</v>
      </c>
      <c r="I23" s="15">
        <f t="shared" si="0"/>
        <v>0.24888888888888888</v>
      </c>
      <c r="J23" s="15">
        <f t="shared" si="0"/>
        <v>0.19718309859154928</v>
      </c>
      <c r="K23" s="15">
        <f t="shared" si="0"/>
        <v>0.33734939759036142</v>
      </c>
    </row>
    <row r="24" spans="2:11" ht="20.100000000000001" customHeight="1" thickBot="1" x14ac:dyDescent="0.25">
      <c r="B24" s="6" t="s">
        <v>11</v>
      </c>
      <c r="C24" s="12">
        <v>134</v>
      </c>
      <c r="D24" s="12">
        <v>123</v>
      </c>
      <c r="E24" s="12">
        <v>11</v>
      </c>
      <c r="F24" s="12">
        <v>145</v>
      </c>
      <c r="G24" s="12">
        <v>129</v>
      </c>
      <c r="H24" s="12">
        <v>16</v>
      </c>
      <c r="I24" s="15">
        <f t="shared" si="0"/>
        <v>8.2089552238805971E-2</v>
      </c>
      <c r="J24" s="15">
        <f t="shared" si="0"/>
        <v>4.878048780487805E-2</v>
      </c>
      <c r="K24" s="15">
        <f t="shared" si="0"/>
        <v>0.45454545454545453</v>
      </c>
    </row>
    <row r="25" spans="2:11" ht="20.100000000000001" customHeight="1" thickBot="1" x14ac:dyDescent="0.25">
      <c r="B25" s="6" t="s">
        <v>12</v>
      </c>
      <c r="C25" s="12">
        <v>22</v>
      </c>
      <c r="D25" s="12">
        <v>20</v>
      </c>
      <c r="E25" s="12">
        <v>2</v>
      </c>
      <c r="F25" s="12">
        <v>49</v>
      </c>
      <c r="G25" s="12">
        <v>39</v>
      </c>
      <c r="H25" s="12">
        <v>10</v>
      </c>
      <c r="I25" s="15">
        <f t="shared" si="0"/>
        <v>1.2272727272727273</v>
      </c>
      <c r="J25" s="15">
        <f t="shared" si="0"/>
        <v>0.95</v>
      </c>
      <c r="K25" s="15">
        <f t="shared" si="0"/>
        <v>4</v>
      </c>
    </row>
    <row r="26" spans="2:11" ht="20.100000000000001" customHeight="1" thickBot="1" x14ac:dyDescent="0.25">
      <c r="B26" s="6" t="s">
        <v>13</v>
      </c>
      <c r="C26" s="12">
        <v>87</v>
      </c>
      <c r="D26" s="12">
        <v>48</v>
      </c>
      <c r="E26" s="12">
        <v>39</v>
      </c>
      <c r="F26" s="12">
        <v>115</v>
      </c>
      <c r="G26" s="12">
        <v>71</v>
      </c>
      <c r="H26" s="12">
        <v>44</v>
      </c>
      <c r="I26" s="15">
        <f t="shared" si="0"/>
        <v>0.32183908045977011</v>
      </c>
      <c r="J26" s="15">
        <f t="shared" si="0"/>
        <v>0.47916666666666669</v>
      </c>
      <c r="K26" s="15">
        <f t="shared" si="0"/>
        <v>0.12820512820512819</v>
      </c>
    </row>
    <row r="27" spans="2:11" ht="20.100000000000001" customHeight="1" thickBot="1" x14ac:dyDescent="0.25">
      <c r="B27" s="6" t="s">
        <v>14</v>
      </c>
      <c r="C27" s="12">
        <v>133</v>
      </c>
      <c r="D27" s="12">
        <v>98</v>
      </c>
      <c r="E27" s="12">
        <v>35</v>
      </c>
      <c r="F27" s="12">
        <v>148</v>
      </c>
      <c r="G27" s="12">
        <v>107</v>
      </c>
      <c r="H27" s="12">
        <v>41</v>
      </c>
      <c r="I27" s="15">
        <f t="shared" si="0"/>
        <v>0.11278195488721804</v>
      </c>
      <c r="J27" s="15">
        <f t="shared" si="0"/>
        <v>9.1836734693877556E-2</v>
      </c>
      <c r="K27" s="15">
        <f t="shared" si="0"/>
        <v>0.17142857142857143</v>
      </c>
    </row>
    <row r="28" spans="2:11" ht="20.100000000000001" customHeight="1" thickBot="1" x14ac:dyDescent="0.25">
      <c r="B28" s="6" t="s">
        <v>15</v>
      </c>
      <c r="C28" s="12">
        <v>67</v>
      </c>
      <c r="D28" s="12">
        <v>58</v>
      </c>
      <c r="E28" s="12">
        <v>9</v>
      </c>
      <c r="F28" s="12">
        <v>79</v>
      </c>
      <c r="G28" s="12">
        <v>77</v>
      </c>
      <c r="H28" s="12">
        <v>2</v>
      </c>
      <c r="I28" s="15">
        <f t="shared" si="0"/>
        <v>0.17910447761194029</v>
      </c>
      <c r="J28" s="15">
        <f t="shared" si="0"/>
        <v>0.32758620689655171</v>
      </c>
      <c r="K28" s="15">
        <f t="shared" si="0"/>
        <v>-0.77777777777777779</v>
      </c>
    </row>
    <row r="29" spans="2:11" ht="20.100000000000001" customHeight="1" thickBot="1" x14ac:dyDescent="0.25">
      <c r="B29" s="6" t="s">
        <v>16</v>
      </c>
      <c r="C29" s="12">
        <v>19</v>
      </c>
      <c r="D29" s="12">
        <v>13</v>
      </c>
      <c r="E29" s="12">
        <v>5</v>
      </c>
      <c r="F29" s="12">
        <v>12</v>
      </c>
      <c r="G29" s="12">
        <v>10</v>
      </c>
      <c r="H29" s="12">
        <v>2</v>
      </c>
      <c r="I29" s="15">
        <f t="shared" si="0"/>
        <v>-0.36842105263157893</v>
      </c>
      <c r="J29" s="15">
        <f t="shared" si="0"/>
        <v>-0.23076923076923078</v>
      </c>
      <c r="K29" s="15">
        <f t="shared" si="0"/>
        <v>-0.6</v>
      </c>
    </row>
    <row r="30" spans="2:11" ht="20.100000000000001" customHeight="1" thickBot="1" x14ac:dyDescent="0.25">
      <c r="B30" s="7" t="s">
        <v>17</v>
      </c>
      <c r="C30" s="12">
        <v>101</v>
      </c>
      <c r="D30" s="12">
        <v>58</v>
      </c>
      <c r="E30" s="12">
        <v>43</v>
      </c>
      <c r="F30" s="12">
        <v>101</v>
      </c>
      <c r="G30" s="12">
        <v>61</v>
      </c>
      <c r="H30" s="12">
        <v>40</v>
      </c>
      <c r="I30" s="15">
        <f t="shared" si="0"/>
        <v>0</v>
      </c>
      <c r="J30" s="15">
        <f t="shared" si="0"/>
        <v>5.1724137931034482E-2</v>
      </c>
      <c r="K30" s="15">
        <f t="shared" si="0"/>
        <v>-6.9767441860465115E-2</v>
      </c>
    </row>
    <row r="31" spans="2:11" ht="20.100000000000001" customHeight="1" thickBot="1" x14ac:dyDescent="0.25">
      <c r="B31" s="8" t="s">
        <v>18</v>
      </c>
      <c r="C31" s="12">
        <v>17</v>
      </c>
      <c r="D31" s="12">
        <v>14</v>
      </c>
      <c r="E31" s="12">
        <v>3</v>
      </c>
      <c r="F31" s="12">
        <v>22</v>
      </c>
      <c r="G31" s="12">
        <v>20</v>
      </c>
      <c r="H31" s="12">
        <v>2</v>
      </c>
      <c r="I31" s="15">
        <f t="shared" si="0"/>
        <v>0.29411764705882354</v>
      </c>
      <c r="J31" s="15">
        <f t="shared" si="0"/>
        <v>0.42857142857142855</v>
      </c>
      <c r="K31" s="15">
        <f t="shared" si="0"/>
        <v>-0.33333333333333331</v>
      </c>
    </row>
    <row r="32" spans="2:11" ht="20.100000000000001" customHeight="1" thickBot="1" x14ac:dyDescent="0.25">
      <c r="B32" s="9" t="s">
        <v>19</v>
      </c>
      <c r="C32" s="13">
        <v>1412</v>
      </c>
      <c r="D32" s="13">
        <v>1051</v>
      </c>
      <c r="E32" s="13">
        <v>360</v>
      </c>
      <c r="F32" s="13">
        <v>1570</v>
      </c>
      <c r="G32" s="13">
        <v>1171</v>
      </c>
      <c r="H32" s="13">
        <v>399</v>
      </c>
      <c r="I32" s="16">
        <f t="shared" si="0"/>
        <v>0.11189801699716714</v>
      </c>
      <c r="J32" s="16">
        <f t="shared" si="0"/>
        <v>0.11417697431018078</v>
      </c>
      <c r="K32" s="16">
        <f t="shared" si="0"/>
        <v>0.10833333333333334</v>
      </c>
    </row>
  </sheetData>
  <mergeCells count="3">
    <mergeCell ref="C13:E13"/>
    <mergeCell ref="F13:H13"/>
    <mergeCell ref="I13:K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28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8.375" customWidth="1"/>
    <col min="4" max="5" width="12.5" bestFit="1" customWidth="1"/>
    <col min="6" max="6" width="10.125" bestFit="1" customWidth="1"/>
    <col min="7" max="7" width="12" bestFit="1" customWidth="1"/>
    <col min="8" max="8" width="8.375" customWidth="1"/>
    <col min="9" max="10" width="12.5" bestFit="1" customWidth="1"/>
    <col min="11" max="11" width="10.125" bestFit="1" customWidth="1"/>
    <col min="12" max="12" width="12" bestFit="1" customWidth="1"/>
    <col min="13" max="13" width="8.75" bestFit="1" customWidth="1"/>
    <col min="14" max="15" width="12.5" bestFit="1" customWidth="1"/>
    <col min="16" max="16" width="10.125" bestFit="1" customWidth="1"/>
    <col min="17" max="17" width="12" bestFit="1" customWidth="1"/>
  </cols>
  <sheetData>
    <row r="9" spans="2:17" ht="44.25" customHeight="1" thickBot="1" x14ac:dyDescent="0.25">
      <c r="C9" s="47" t="s">
        <v>20</v>
      </c>
      <c r="D9" s="47"/>
      <c r="E9" s="47"/>
      <c r="F9" s="47"/>
      <c r="G9" s="47"/>
      <c r="H9" s="25" t="s">
        <v>21</v>
      </c>
      <c r="I9" s="25"/>
      <c r="J9" s="25"/>
      <c r="K9" s="25"/>
      <c r="L9" s="25"/>
      <c r="M9" s="25" t="s">
        <v>32</v>
      </c>
      <c r="N9" s="25"/>
      <c r="O9" s="25"/>
      <c r="P9" s="25"/>
      <c r="Q9" s="25"/>
    </row>
    <row r="10" spans="2:17" ht="44.25" customHeight="1" thickBot="1" x14ac:dyDescent="0.25">
      <c r="C10" s="11" t="s">
        <v>37</v>
      </c>
      <c r="D10" s="11" t="s">
        <v>57</v>
      </c>
      <c r="E10" s="11" t="s">
        <v>58</v>
      </c>
      <c r="F10" s="11" t="s">
        <v>50</v>
      </c>
      <c r="G10" s="11" t="s">
        <v>59</v>
      </c>
      <c r="H10" s="11" t="s">
        <v>37</v>
      </c>
      <c r="I10" s="11" t="s">
        <v>57</v>
      </c>
      <c r="J10" s="11" t="s">
        <v>58</v>
      </c>
      <c r="K10" s="11" t="s">
        <v>50</v>
      </c>
      <c r="L10" s="11" t="s">
        <v>59</v>
      </c>
      <c r="M10" s="11" t="s">
        <v>37</v>
      </c>
      <c r="N10" s="11" t="s">
        <v>57</v>
      </c>
      <c r="O10" s="11" t="s">
        <v>58</v>
      </c>
      <c r="P10" s="11" t="s">
        <v>50</v>
      </c>
      <c r="Q10" s="11" t="s">
        <v>59</v>
      </c>
    </row>
    <row r="11" spans="2:17" ht="20.100000000000001" customHeight="1" thickBot="1" x14ac:dyDescent="0.25">
      <c r="B11" s="5" t="s">
        <v>2</v>
      </c>
      <c r="C11" s="12">
        <v>5</v>
      </c>
      <c r="D11" s="12">
        <v>4</v>
      </c>
      <c r="E11" s="12">
        <v>0</v>
      </c>
      <c r="F11" s="12">
        <v>1</v>
      </c>
      <c r="G11" s="12">
        <v>0</v>
      </c>
      <c r="H11" s="12">
        <v>12</v>
      </c>
      <c r="I11" s="12">
        <v>8</v>
      </c>
      <c r="J11" s="12">
        <v>4</v>
      </c>
      <c r="K11" s="12">
        <v>0</v>
      </c>
      <c r="L11" s="12">
        <v>0</v>
      </c>
      <c r="M11" s="15">
        <f>IF(C11=0,"-",IF(H11=0,"-",(H11-C11)/C11))</f>
        <v>1.4</v>
      </c>
      <c r="N11" s="15">
        <f t="shared" ref="N11:Q28" si="0">IF(D11=0,"-",IF(I11=0,"-",(I11-D11)/D11))</f>
        <v>1</v>
      </c>
      <c r="O11" s="15" t="str">
        <f t="shared" si="0"/>
        <v>-</v>
      </c>
      <c r="P11" s="15" t="str">
        <f t="shared" si="0"/>
        <v>-</v>
      </c>
      <c r="Q11" s="15" t="str">
        <f t="shared" si="0"/>
        <v>-</v>
      </c>
    </row>
    <row r="12" spans="2:17" ht="20.100000000000001" customHeight="1" thickBot="1" x14ac:dyDescent="0.25">
      <c r="B12" s="6" t="s">
        <v>3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</v>
      </c>
      <c r="I12" s="12">
        <v>2</v>
      </c>
      <c r="J12" s="12">
        <v>0</v>
      </c>
      <c r="K12" s="12">
        <v>0</v>
      </c>
      <c r="L12" s="12">
        <v>0</v>
      </c>
      <c r="M12" s="15" t="str">
        <f t="shared" ref="M12:M28" si="1">IF(C12=0,"-",IF(H12=0,"-",(H12-C12)/C12))</f>
        <v>-</v>
      </c>
      <c r="N12" s="15" t="str">
        <f t="shared" si="0"/>
        <v>-</v>
      </c>
      <c r="O12" s="15" t="str">
        <f t="shared" si="0"/>
        <v>-</v>
      </c>
      <c r="P12" s="15" t="str">
        <f t="shared" si="0"/>
        <v>-</v>
      </c>
      <c r="Q12" s="15" t="str">
        <f t="shared" si="0"/>
        <v>-</v>
      </c>
    </row>
    <row r="13" spans="2:17" ht="20.100000000000001" customHeight="1" thickBot="1" x14ac:dyDescent="0.25">
      <c r="B13" s="6" t="s">
        <v>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2</v>
      </c>
      <c r="I13" s="12">
        <v>2</v>
      </c>
      <c r="J13" s="12">
        <v>0</v>
      </c>
      <c r="K13" s="12">
        <v>0</v>
      </c>
      <c r="L13" s="12">
        <v>0</v>
      </c>
      <c r="M13" s="15" t="str">
        <f t="shared" si="1"/>
        <v>-</v>
      </c>
      <c r="N13" s="15" t="str">
        <f t="shared" si="0"/>
        <v>-</v>
      </c>
      <c r="O13" s="15" t="str">
        <f t="shared" si="0"/>
        <v>-</v>
      </c>
      <c r="P13" s="15" t="str">
        <f t="shared" si="0"/>
        <v>-</v>
      </c>
      <c r="Q13" s="15" t="str">
        <f t="shared" si="0"/>
        <v>-</v>
      </c>
    </row>
    <row r="14" spans="2:17" ht="20.100000000000001" customHeight="1" thickBot="1" x14ac:dyDescent="0.25">
      <c r="B14" s="6" t="s">
        <v>5</v>
      </c>
      <c r="C14" s="12">
        <v>1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5" t="str">
        <f t="shared" si="1"/>
        <v>-</v>
      </c>
      <c r="N14" s="15" t="str">
        <f t="shared" si="0"/>
        <v>-</v>
      </c>
      <c r="O14" s="15" t="str">
        <f t="shared" si="0"/>
        <v>-</v>
      </c>
      <c r="P14" s="15" t="str">
        <f t="shared" si="0"/>
        <v>-</v>
      </c>
      <c r="Q14" s="15" t="str">
        <f t="shared" si="0"/>
        <v>-</v>
      </c>
    </row>
    <row r="15" spans="2:17" ht="20.100000000000001" customHeight="1" thickBot="1" x14ac:dyDescent="0.25">
      <c r="B15" s="6" t="s">
        <v>6</v>
      </c>
      <c r="C15" s="12">
        <v>1</v>
      </c>
      <c r="D15" s="12">
        <v>0</v>
      </c>
      <c r="E15" s="12">
        <v>1</v>
      </c>
      <c r="F15" s="12">
        <v>0</v>
      </c>
      <c r="G15" s="12">
        <v>0</v>
      </c>
      <c r="H15" s="12">
        <v>2</v>
      </c>
      <c r="I15" s="12">
        <v>2</v>
      </c>
      <c r="J15" s="12">
        <v>0</v>
      </c>
      <c r="K15" s="12">
        <v>0</v>
      </c>
      <c r="L15" s="12">
        <v>0</v>
      </c>
      <c r="M15" s="15">
        <f t="shared" si="1"/>
        <v>1</v>
      </c>
      <c r="N15" s="15" t="str">
        <f t="shared" si="0"/>
        <v>-</v>
      </c>
      <c r="O15" s="15" t="str">
        <f t="shared" si="0"/>
        <v>-</v>
      </c>
      <c r="P15" s="15" t="str">
        <f t="shared" si="0"/>
        <v>-</v>
      </c>
      <c r="Q15" s="15" t="str">
        <f t="shared" si="0"/>
        <v>-</v>
      </c>
    </row>
    <row r="16" spans="2:17" ht="20.100000000000001" customHeight="1" thickBot="1" x14ac:dyDescent="0.25">
      <c r="B16" s="6" t="s">
        <v>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5" t="str">
        <f t="shared" si="1"/>
        <v>-</v>
      </c>
      <c r="N16" s="15" t="str">
        <f t="shared" si="0"/>
        <v>-</v>
      </c>
      <c r="O16" s="15" t="str">
        <f t="shared" si="0"/>
        <v>-</v>
      </c>
      <c r="P16" s="15" t="str">
        <f t="shared" si="0"/>
        <v>-</v>
      </c>
      <c r="Q16" s="15" t="str">
        <f t="shared" si="0"/>
        <v>-</v>
      </c>
    </row>
    <row r="17" spans="2:17" ht="20.100000000000001" customHeight="1" thickBot="1" x14ac:dyDescent="0.25">
      <c r="B17" s="6" t="s">
        <v>8</v>
      </c>
      <c r="C17" s="12">
        <v>2</v>
      </c>
      <c r="D17" s="12">
        <v>1</v>
      </c>
      <c r="E17" s="12">
        <v>1</v>
      </c>
      <c r="F17" s="12">
        <v>0</v>
      </c>
      <c r="G17" s="12">
        <v>0</v>
      </c>
      <c r="H17" s="12">
        <v>4</v>
      </c>
      <c r="I17" s="12">
        <v>2</v>
      </c>
      <c r="J17" s="12">
        <v>2</v>
      </c>
      <c r="K17" s="12">
        <v>0</v>
      </c>
      <c r="L17" s="12">
        <v>0</v>
      </c>
      <c r="M17" s="15">
        <f t="shared" si="1"/>
        <v>1</v>
      </c>
      <c r="N17" s="15">
        <f t="shared" si="0"/>
        <v>1</v>
      </c>
      <c r="O17" s="15">
        <f t="shared" si="0"/>
        <v>1</v>
      </c>
      <c r="P17" s="15" t="str">
        <f t="shared" si="0"/>
        <v>-</v>
      </c>
      <c r="Q17" s="15" t="str">
        <f t="shared" si="0"/>
        <v>-</v>
      </c>
    </row>
    <row r="18" spans="2:17" ht="20.100000000000001" customHeight="1" thickBot="1" x14ac:dyDescent="0.25">
      <c r="B18" s="6" t="s">
        <v>9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1</v>
      </c>
      <c r="K18" s="12">
        <v>0</v>
      </c>
      <c r="L18" s="12">
        <v>0</v>
      </c>
      <c r="M18" s="15" t="str">
        <f t="shared" si="1"/>
        <v>-</v>
      </c>
      <c r="N18" s="15" t="str">
        <f t="shared" si="0"/>
        <v>-</v>
      </c>
      <c r="O18" s="15" t="str">
        <f t="shared" si="0"/>
        <v>-</v>
      </c>
      <c r="P18" s="15" t="str">
        <f t="shared" si="0"/>
        <v>-</v>
      </c>
      <c r="Q18" s="15" t="str">
        <f t="shared" si="0"/>
        <v>-</v>
      </c>
    </row>
    <row r="19" spans="2:17" ht="20.100000000000001" customHeight="1" thickBot="1" x14ac:dyDescent="0.25">
      <c r="B19" s="6" t="s">
        <v>10</v>
      </c>
      <c r="C19" s="12">
        <v>10</v>
      </c>
      <c r="D19" s="12">
        <v>3</v>
      </c>
      <c r="E19" s="12">
        <v>2</v>
      </c>
      <c r="F19" s="12">
        <v>3</v>
      </c>
      <c r="G19" s="12">
        <v>2</v>
      </c>
      <c r="H19" s="12">
        <v>15</v>
      </c>
      <c r="I19" s="12">
        <v>8</v>
      </c>
      <c r="J19" s="12">
        <v>2</v>
      </c>
      <c r="K19" s="12">
        <v>2</v>
      </c>
      <c r="L19" s="12">
        <v>3</v>
      </c>
      <c r="M19" s="15">
        <f t="shared" si="1"/>
        <v>0.5</v>
      </c>
      <c r="N19" s="15">
        <f t="shared" si="0"/>
        <v>1.6666666666666667</v>
      </c>
      <c r="O19" s="15">
        <f t="shared" si="0"/>
        <v>0</v>
      </c>
      <c r="P19" s="15">
        <f t="shared" si="0"/>
        <v>-0.33333333333333331</v>
      </c>
      <c r="Q19" s="15">
        <f t="shared" si="0"/>
        <v>0.5</v>
      </c>
    </row>
    <row r="20" spans="2:17" ht="20.100000000000001" customHeight="1" thickBot="1" x14ac:dyDescent="0.25">
      <c r="B20" s="6" t="s">
        <v>11</v>
      </c>
      <c r="C20" s="12">
        <v>7</v>
      </c>
      <c r="D20" s="12">
        <v>3</v>
      </c>
      <c r="E20" s="12">
        <v>3</v>
      </c>
      <c r="F20" s="12">
        <v>1</v>
      </c>
      <c r="G20" s="12">
        <v>0</v>
      </c>
      <c r="H20" s="12">
        <v>5</v>
      </c>
      <c r="I20" s="12">
        <v>3</v>
      </c>
      <c r="J20" s="12">
        <v>1</v>
      </c>
      <c r="K20" s="12">
        <v>1</v>
      </c>
      <c r="L20" s="12">
        <v>0</v>
      </c>
      <c r="M20" s="15">
        <f t="shared" si="1"/>
        <v>-0.2857142857142857</v>
      </c>
      <c r="N20" s="15">
        <f t="shared" si="0"/>
        <v>0</v>
      </c>
      <c r="O20" s="15">
        <f t="shared" si="0"/>
        <v>-0.66666666666666663</v>
      </c>
      <c r="P20" s="15">
        <f t="shared" si="0"/>
        <v>0</v>
      </c>
      <c r="Q20" s="15" t="str">
        <f t="shared" si="0"/>
        <v>-</v>
      </c>
    </row>
    <row r="21" spans="2:17" ht="20.100000000000001" customHeight="1" thickBot="1" x14ac:dyDescent="0.25">
      <c r="B21" s="6" t="s">
        <v>12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5" t="str">
        <f t="shared" si="1"/>
        <v>-</v>
      </c>
      <c r="N21" s="15" t="str">
        <f t="shared" si="0"/>
        <v>-</v>
      </c>
      <c r="O21" s="15" t="str">
        <f t="shared" si="0"/>
        <v>-</v>
      </c>
      <c r="P21" s="15" t="str">
        <f t="shared" si="0"/>
        <v>-</v>
      </c>
      <c r="Q21" s="15" t="str">
        <f t="shared" si="0"/>
        <v>-</v>
      </c>
    </row>
    <row r="22" spans="2:17" ht="20.100000000000001" customHeight="1" thickBot="1" x14ac:dyDescent="0.25">
      <c r="B22" s="6" t="s">
        <v>13</v>
      </c>
      <c r="C22" s="12">
        <v>2</v>
      </c>
      <c r="D22" s="12">
        <v>1</v>
      </c>
      <c r="E22" s="12">
        <v>0</v>
      </c>
      <c r="F22" s="12">
        <v>1</v>
      </c>
      <c r="G22" s="12">
        <v>0</v>
      </c>
      <c r="H22" s="12">
        <v>2</v>
      </c>
      <c r="I22" s="12">
        <v>1</v>
      </c>
      <c r="J22" s="12">
        <v>0</v>
      </c>
      <c r="K22" s="12">
        <v>1</v>
      </c>
      <c r="L22" s="12">
        <v>0</v>
      </c>
      <c r="M22" s="15">
        <f t="shared" si="1"/>
        <v>0</v>
      </c>
      <c r="N22" s="15">
        <f t="shared" si="0"/>
        <v>0</v>
      </c>
      <c r="O22" s="15" t="str">
        <f t="shared" si="0"/>
        <v>-</v>
      </c>
      <c r="P22" s="15">
        <f t="shared" si="0"/>
        <v>0</v>
      </c>
      <c r="Q22" s="15" t="str">
        <f t="shared" si="0"/>
        <v>-</v>
      </c>
    </row>
    <row r="23" spans="2:17" ht="20.100000000000001" customHeight="1" thickBot="1" x14ac:dyDescent="0.25">
      <c r="B23" s="6" t="s">
        <v>14</v>
      </c>
      <c r="C23" s="12">
        <v>9</v>
      </c>
      <c r="D23" s="12">
        <v>2</v>
      </c>
      <c r="E23" s="12">
        <v>4</v>
      </c>
      <c r="F23" s="12">
        <v>3</v>
      </c>
      <c r="G23" s="12">
        <v>0</v>
      </c>
      <c r="H23" s="12">
        <v>10</v>
      </c>
      <c r="I23" s="12">
        <v>3</v>
      </c>
      <c r="J23" s="12">
        <v>4</v>
      </c>
      <c r="K23" s="12">
        <v>3</v>
      </c>
      <c r="L23" s="12">
        <v>0</v>
      </c>
      <c r="M23" s="15">
        <f t="shared" si="1"/>
        <v>0.1111111111111111</v>
      </c>
      <c r="N23" s="15">
        <f t="shared" si="0"/>
        <v>0.5</v>
      </c>
      <c r="O23" s="15">
        <f t="shared" si="0"/>
        <v>0</v>
      </c>
      <c r="P23" s="15">
        <f t="shared" si="0"/>
        <v>0</v>
      </c>
      <c r="Q23" s="15" t="str">
        <f t="shared" si="0"/>
        <v>-</v>
      </c>
    </row>
    <row r="24" spans="2:17" ht="20.100000000000001" customHeight="1" thickBot="1" x14ac:dyDescent="0.25">
      <c r="B24" s="6" t="s">
        <v>15</v>
      </c>
      <c r="C24" s="12">
        <v>1</v>
      </c>
      <c r="D24" s="12">
        <v>1</v>
      </c>
      <c r="E24" s="12">
        <v>0</v>
      </c>
      <c r="F24" s="12">
        <v>0</v>
      </c>
      <c r="G24" s="12">
        <v>0</v>
      </c>
      <c r="H24" s="12">
        <v>1</v>
      </c>
      <c r="I24" s="12">
        <v>1</v>
      </c>
      <c r="J24" s="12">
        <v>0</v>
      </c>
      <c r="K24" s="12">
        <v>0</v>
      </c>
      <c r="L24" s="12">
        <v>0</v>
      </c>
      <c r="M24" s="15">
        <f t="shared" si="1"/>
        <v>0</v>
      </c>
      <c r="N24" s="15">
        <f t="shared" si="0"/>
        <v>0</v>
      </c>
      <c r="O24" s="15" t="str">
        <f t="shared" si="0"/>
        <v>-</v>
      </c>
      <c r="P24" s="15" t="str">
        <f t="shared" si="0"/>
        <v>-</v>
      </c>
      <c r="Q24" s="15" t="str">
        <f t="shared" si="0"/>
        <v>-</v>
      </c>
    </row>
    <row r="25" spans="2:17" ht="20.100000000000001" customHeight="1" thickBot="1" x14ac:dyDescent="0.25">
      <c r="B25" s="6" t="s">
        <v>16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1</v>
      </c>
      <c r="I25" s="12">
        <v>0</v>
      </c>
      <c r="J25" s="12">
        <v>1</v>
      </c>
      <c r="K25" s="12">
        <v>0</v>
      </c>
      <c r="L25" s="12">
        <v>0</v>
      </c>
      <c r="M25" s="15" t="str">
        <f t="shared" si="1"/>
        <v>-</v>
      </c>
      <c r="N25" s="15" t="str">
        <f t="shared" si="0"/>
        <v>-</v>
      </c>
      <c r="O25" s="15" t="str">
        <f t="shared" si="0"/>
        <v>-</v>
      </c>
      <c r="P25" s="15" t="str">
        <f t="shared" si="0"/>
        <v>-</v>
      </c>
      <c r="Q25" s="15" t="str">
        <f t="shared" si="0"/>
        <v>-</v>
      </c>
    </row>
    <row r="26" spans="2:17" ht="20.100000000000001" customHeight="1" thickBot="1" x14ac:dyDescent="0.25">
      <c r="B26" s="7" t="s">
        <v>17</v>
      </c>
      <c r="C26" s="12">
        <v>2</v>
      </c>
      <c r="D26" s="12">
        <v>2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5" t="str">
        <f t="shared" si="1"/>
        <v>-</v>
      </c>
      <c r="N26" s="15" t="str">
        <f t="shared" si="0"/>
        <v>-</v>
      </c>
      <c r="O26" s="15" t="str">
        <f t="shared" si="0"/>
        <v>-</v>
      </c>
      <c r="P26" s="15" t="str">
        <f t="shared" si="0"/>
        <v>-</v>
      </c>
      <c r="Q26" s="15" t="str">
        <f t="shared" si="0"/>
        <v>-</v>
      </c>
    </row>
    <row r="27" spans="2:17" ht="20.100000000000001" customHeight="1" thickBot="1" x14ac:dyDescent="0.25">
      <c r="B27" s="8" t="s">
        <v>18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5" t="str">
        <f t="shared" si="1"/>
        <v>-</v>
      </c>
      <c r="N27" s="15" t="str">
        <f t="shared" si="0"/>
        <v>-</v>
      </c>
      <c r="O27" s="15" t="str">
        <f t="shared" si="0"/>
        <v>-</v>
      </c>
      <c r="P27" s="15" t="str">
        <f t="shared" si="0"/>
        <v>-</v>
      </c>
      <c r="Q27" s="15" t="str">
        <f t="shared" si="0"/>
        <v>-</v>
      </c>
    </row>
    <row r="28" spans="2:17" ht="20.100000000000001" customHeight="1" thickBot="1" x14ac:dyDescent="0.25">
      <c r="B28" s="9" t="s">
        <v>19</v>
      </c>
      <c r="C28" s="13">
        <v>40</v>
      </c>
      <c r="D28" s="13">
        <v>17</v>
      </c>
      <c r="E28" s="13">
        <v>12</v>
      </c>
      <c r="F28" s="13">
        <v>9</v>
      </c>
      <c r="G28" s="13">
        <v>2</v>
      </c>
      <c r="H28" s="13">
        <v>57</v>
      </c>
      <c r="I28" s="13">
        <v>32</v>
      </c>
      <c r="J28" s="13">
        <v>15</v>
      </c>
      <c r="K28" s="13">
        <v>7</v>
      </c>
      <c r="L28" s="13">
        <v>3</v>
      </c>
      <c r="M28" s="16">
        <f t="shared" si="1"/>
        <v>0.42499999999999999</v>
      </c>
      <c r="N28" s="16">
        <f t="shared" si="0"/>
        <v>0.88235294117647056</v>
      </c>
      <c r="O28" s="16">
        <f t="shared" si="0"/>
        <v>0.25</v>
      </c>
      <c r="P28" s="16">
        <f t="shared" si="0"/>
        <v>-0.22222222222222221</v>
      </c>
      <c r="Q28" s="16">
        <f t="shared" si="0"/>
        <v>0.5</v>
      </c>
    </row>
  </sheetData>
  <mergeCells count="3">
    <mergeCell ref="C9:G9"/>
    <mergeCell ref="H9:L9"/>
    <mergeCell ref="M9:Q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52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7.875" customWidth="1"/>
    <col min="4" max="5" width="12.5" bestFit="1" customWidth="1"/>
    <col min="6" max="6" width="10.25" bestFit="1" customWidth="1"/>
    <col min="7" max="7" width="12" bestFit="1" customWidth="1"/>
    <col min="8" max="8" width="7.875" customWidth="1"/>
    <col min="9" max="10" width="12.5" bestFit="1" customWidth="1"/>
    <col min="11" max="11" width="10.25" bestFit="1" customWidth="1"/>
    <col min="12" max="12" width="12" bestFit="1" customWidth="1"/>
    <col min="13" max="13" width="8.75" bestFit="1" customWidth="1"/>
    <col min="14" max="15" width="12.5" bestFit="1" customWidth="1"/>
    <col min="16" max="16" width="10.25" bestFit="1" customWidth="1"/>
    <col min="17" max="17" width="12" bestFit="1" customWidth="1"/>
    <col min="19" max="19" width="11.875" customWidth="1"/>
  </cols>
  <sheetData>
    <row r="8" spans="2:17" ht="44.25" customHeight="1" thickBot="1" x14ac:dyDescent="0.25">
      <c r="C8" s="47" t="s">
        <v>20</v>
      </c>
      <c r="D8" s="47"/>
      <c r="E8" s="47"/>
      <c r="F8" s="47"/>
      <c r="G8" s="24"/>
      <c r="H8" s="48" t="s">
        <v>21</v>
      </c>
      <c r="I8" s="47"/>
      <c r="J8" s="47"/>
      <c r="K8" s="47"/>
      <c r="L8" s="24"/>
      <c r="M8" s="48" t="s">
        <v>32</v>
      </c>
      <c r="N8" s="47"/>
      <c r="O8" s="47"/>
      <c r="P8" s="47"/>
      <c r="Q8" s="24"/>
    </row>
    <row r="9" spans="2:17" ht="44.25" customHeight="1" thickBot="1" x14ac:dyDescent="0.25">
      <c r="C9" s="33" t="s">
        <v>98</v>
      </c>
      <c r="D9" s="33"/>
      <c r="E9" s="33"/>
      <c r="F9" s="33"/>
      <c r="G9" s="34"/>
      <c r="H9" s="33" t="s">
        <v>98</v>
      </c>
      <c r="I9" s="33"/>
      <c r="J9" s="33"/>
      <c r="K9" s="33"/>
      <c r="L9" s="34"/>
      <c r="M9" s="33" t="s">
        <v>98</v>
      </c>
      <c r="N9" s="33"/>
      <c r="O9" s="33"/>
      <c r="P9" s="33"/>
      <c r="Q9" s="34"/>
    </row>
    <row r="10" spans="2:17" ht="44.25" customHeight="1" thickBot="1" x14ac:dyDescent="0.25">
      <c r="C10" s="11" t="s">
        <v>37</v>
      </c>
      <c r="D10" s="11" t="s">
        <v>57</v>
      </c>
      <c r="E10" s="11" t="s">
        <v>58</v>
      </c>
      <c r="F10" s="11" t="s">
        <v>50</v>
      </c>
      <c r="G10" s="11" t="s">
        <v>59</v>
      </c>
      <c r="H10" s="11" t="s">
        <v>37</v>
      </c>
      <c r="I10" s="11" t="s">
        <v>57</v>
      </c>
      <c r="J10" s="11" t="s">
        <v>58</v>
      </c>
      <c r="K10" s="11" t="s">
        <v>50</v>
      </c>
      <c r="L10" s="11" t="s">
        <v>59</v>
      </c>
      <c r="M10" s="11" t="s">
        <v>37</v>
      </c>
      <c r="N10" s="11" t="s">
        <v>57</v>
      </c>
      <c r="O10" s="11" t="s">
        <v>58</v>
      </c>
      <c r="P10" s="11" t="s">
        <v>50</v>
      </c>
      <c r="Q10" s="11" t="s">
        <v>59</v>
      </c>
    </row>
    <row r="11" spans="2:17" ht="20.100000000000001" customHeight="1" thickBot="1" x14ac:dyDescent="0.25">
      <c r="B11" s="5" t="s">
        <v>2</v>
      </c>
      <c r="C11" s="12">
        <v>5</v>
      </c>
      <c r="D11" s="12">
        <v>4</v>
      </c>
      <c r="E11" s="12">
        <v>0</v>
      </c>
      <c r="F11" s="12">
        <v>1</v>
      </c>
      <c r="G11" s="12">
        <v>0</v>
      </c>
      <c r="H11" s="12">
        <v>12</v>
      </c>
      <c r="I11" s="12">
        <v>8</v>
      </c>
      <c r="J11" s="12">
        <v>4</v>
      </c>
      <c r="K11" s="12">
        <v>0</v>
      </c>
      <c r="L11" s="12">
        <v>0</v>
      </c>
      <c r="M11" s="15">
        <f>IF(C11=0,"-",IF(H11=0,"-",(H11-C11)/C11))</f>
        <v>1.4</v>
      </c>
      <c r="N11" s="15">
        <f t="shared" ref="N11:Q28" si="0">IF(D11=0,"-",IF(I11=0,"-",(I11-D11)/D11))</f>
        <v>1</v>
      </c>
      <c r="O11" s="15" t="str">
        <f t="shared" si="0"/>
        <v>-</v>
      </c>
      <c r="P11" s="15" t="str">
        <f t="shared" si="0"/>
        <v>-</v>
      </c>
      <c r="Q11" s="15" t="str">
        <f t="shared" si="0"/>
        <v>-</v>
      </c>
    </row>
    <row r="12" spans="2:17" ht="20.100000000000001" customHeight="1" thickBot="1" x14ac:dyDescent="0.25">
      <c r="B12" s="6" t="s">
        <v>3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</v>
      </c>
      <c r="I12" s="12">
        <v>2</v>
      </c>
      <c r="J12" s="12">
        <v>0</v>
      </c>
      <c r="K12" s="12">
        <v>0</v>
      </c>
      <c r="L12" s="12">
        <v>0</v>
      </c>
      <c r="M12" s="15" t="str">
        <f t="shared" ref="M12:M28" si="1">IF(C12=0,"-",IF(H12=0,"-",(H12-C12)/C12))</f>
        <v>-</v>
      </c>
      <c r="N12" s="15" t="str">
        <f t="shared" si="0"/>
        <v>-</v>
      </c>
      <c r="O12" s="15" t="str">
        <f t="shared" si="0"/>
        <v>-</v>
      </c>
      <c r="P12" s="15" t="str">
        <f t="shared" si="0"/>
        <v>-</v>
      </c>
      <c r="Q12" s="15" t="str">
        <f t="shared" si="0"/>
        <v>-</v>
      </c>
    </row>
    <row r="13" spans="2:17" ht="20.100000000000001" customHeight="1" thickBot="1" x14ac:dyDescent="0.25">
      <c r="B13" s="6" t="s">
        <v>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2</v>
      </c>
      <c r="I13" s="12">
        <v>2</v>
      </c>
      <c r="J13" s="12">
        <v>0</v>
      </c>
      <c r="K13" s="12">
        <v>0</v>
      </c>
      <c r="L13" s="12">
        <v>0</v>
      </c>
      <c r="M13" s="15" t="str">
        <f t="shared" si="1"/>
        <v>-</v>
      </c>
      <c r="N13" s="15" t="str">
        <f t="shared" si="0"/>
        <v>-</v>
      </c>
      <c r="O13" s="15" t="str">
        <f t="shared" si="0"/>
        <v>-</v>
      </c>
      <c r="P13" s="15" t="str">
        <f t="shared" si="0"/>
        <v>-</v>
      </c>
      <c r="Q13" s="15" t="str">
        <f t="shared" si="0"/>
        <v>-</v>
      </c>
    </row>
    <row r="14" spans="2:17" ht="20.100000000000001" customHeight="1" thickBot="1" x14ac:dyDescent="0.25">
      <c r="B14" s="6" t="s">
        <v>5</v>
      </c>
      <c r="C14" s="12">
        <v>1</v>
      </c>
      <c r="D14" s="12">
        <v>0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5" t="str">
        <f t="shared" si="1"/>
        <v>-</v>
      </c>
      <c r="N14" s="15" t="str">
        <f t="shared" si="0"/>
        <v>-</v>
      </c>
      <c r="O14" s="15" t="str">
        <f t="shared" si="0"/>
        <v>-</v>
      </c>
      <c r="P14" s="15" t="str">
        <f t="shared" si="0"/>
        <v>-</v>
      </c>
      <c r="Q14" s="15" t="str">
        <f t="shared" si="0"/>
        <v>-</v>
      </c>
    </row>
    <row r="15" spans="2:17" ht="20.100000000000001" customHeight="1" thickBot="1" x14ac:dyDescent="0.25">
      <c r="B15" s="6" t="s">
        <v>6</v>
      </c>
      <c r="C15" s="12">
        <v>1</v>
      </c>
      <c r="D15" s="12">
        <v>0</v>
      </c>
      <c r="E15" s="12">
        <v>1</v>
      </c>
      <c r="F15" s="12">
        <v>0</v>
      </c>
      <c r="G15" s="12">
        <v>0</v>
      </c>
      <c r="H15" s="12">
        <v>2</v>
      </c>
      <c r="I15" s="12">
        <v>2</v>
      </c>
      <c r="J15" s="12">
        <v>0</v>
      </c>
      <c r="K15" s="12">
        <v>0</v>
      </c>
      <c r="L15" s="12">
        <v>0</v>
      </c>
      <c r="M15" s="15">
        <f t="shared" si="1"/>
        <v>1</v>
      </c>
      <c r="N15" s="15" t="str">
        <f t="shared" si="0"/>
        <v>-</v>
      </c>
      <c r="O15" s="15" t="str">
        <f t="shared" si="0"/>
        <v>-</v>
      </c>
      <c r="P15" s="15" t="str">
        <f t="shared" si="0"/>
        <v>-</v>
      </c>
      <c r="Q15" s="15" t="str">
        <f t="shared" si="0"/>
        <v>-</v>
      </c>
    </row>
    <row r="16" spans="2:17" ht="20.100000000000001" customHeight="1" thickBot="1" x14ac:dyDescent="0.25">
      <c r="B16" s="6" t="s">
        <v>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5" t="str">
        <f t="shared" si="1"/>
        <v>-</v>
      </c>
      <c r="N16" s="15" t="str">
        <f t="shared" si="0"/>
        <v>-</v>
      </c>
      <c r="O16" s="15" t="str">
        <f t="shared" si="0"/>
        <v>-</v>
      </c>
      <c r="P16" s="15" t="str">
        <f t="shared" si="0"/>
        <v>-</v>
      </c>
      <c r="Q16" s="15" t="str">
        <f t="shared" si="0"/>
        <v>-</v>
      </c>
    </row>
    <row r="17" spans="2:17" ht="20.100000000000001" customHeight="1" thickBot="1" x14ac:dyDescent="0.25">
      <c r="B17" s="6" t="s">
        <v>8</v>
      </c>
      <c r="C17" s="12">
        <v>2</v>
      </c>
      <c r="D17" s="12">
        <v>1</v>
      </c>
      <c r="E17" s="12">
        <v>1</v>
      </c>
      <c r="F17" s="12">
        <v>0</v>
      </c>
      <c r="G17" s="12">
        <v>0</v>
      </c>
      <c r="H17" s="12">
        <v>4</v>
      </c>
      <c r="I17" s="12">
        <v>2</v>
      </c>
      <c r="J17" s="12">
        <v>2</v>
      </c>
      <c r="K17" s="12">
        <v>0</v>
      </c>
      <c r="L17" s="12">
        <v>0</v>
      </c>
      <c r="M17" s="15">
        <f t="shared" si="1"/>
        <v>1</v>
      </c>
      <c r="N17" s="15">
        <f t="shared" si="0"/>
        <v>1</v>
      </c>
      <c r="O17" s="15">
        <f t="shared" si="0"/>
        <v>1</v>
      </c>
      <c r="P17" s="15" t="str">
        <f t="shared" si="0"/>
        <v>-</v>
      </c>
      <c r="Q17" s="15" t="str">
        <f t="shared" si="0"/>
        <v>-</v>
      </c>
    </row>
    <row r="18" spans="2:17" ht="20.100000000000001" customHeight="1" thickBot="1" x14ac:dyDescent="0.25">
      <c r="B18" s="6" t="s">
        <v>9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</v>
      </c>
      <c r="I18" s="12">
        <v>0</v>
      </c>
      <c r="J18" s="12">
        <v>1</v>
      </c>
      <c r="K18" s="12">
        <v>0</v>
      </c>
      <c r="L18" s="12">
        <v>0</v>
      </c>
      <c r="M18" s="15" t="str">
        <f t="shared" si="1"/>
        <v>-</v>
      </c>
      <c r="N18" s="15" t="str">
        <f t="shared" si="0"/>
        <v>-</v>
      </c>
      <c r="O18" s="15" t="str">
        <f t="shared" si="0"/>
        <v>-</v>
      </c>
      <c r="P18" s="15" t="str">
        <f t="shared" si="0"/>
        <v>-</v>
      </c>
      <c r="Q18" s="15" t="str">
        <f t="shared" si="0"/>
        <v>-</v>
      </c>
    </row>
    <row r="19" spans="2:17" ht="20.100000000000001" customHeight="1" thickBot="1" x14ac:dyDescent="0.25">
      <c r="B19" s="6" t="s">
        <v>10</v>
      </c>
      <c r="C19" s="12">
        <v>10</v>
      </c>
      <c r="D19" s="12">
        <v>3</v>
      </c>
      <c r="E19" s="12">
        <v>2</v>
      </c>
      <c r="F19" s="12">
        <v>3</v>
      </c>
      <c r="G19" s="12">
        <v>2</v>
      </c>
      <c r="H19" s="12">
        <v>15</v>
      </c>
      <c r="I19" s="12">
        <v>8</v>
      </c>
      <c r="J19" s="12">
        <v>2</v>
      </c>
      <c r="K19" s="12">
        <v>2</v>
      </c>
      <c r="L19" s="12">
        <v>3</v>
      </c>
      <c r="M19" s="15">
        <f t="shared" si="1"/>
        <v>0.5</v>
      </c>
      <c r="N19" s="15">
        <f t="shared" si="0"/>
        <v>1.6666666666666667</v>
      </c>
      <c r="O19" s="15">
        <f t="shared" si="0"/>
        <v>0</v>
      </c>
      <c r="P19" s="15">
        <f t="shared" si="0"/>
        <v>-0.33333333333333331</v>
      </c>
      <c r="Q19" s="15">
        <f t="shared" si="0"/>
        <v>0.5</v>
      </c>
    </row>
    <row r="20" spans="2:17" ht="20.100000000000001" customHeight="1" thickBot="1" x14ac:dyDescent="0.25">
      <c r="B20" s="6" t="s">
        <v>11</v>
      </c>
      <c r="C20" s="12">
        <v>7</v>
      </c>
      <c r="D20" s="12">
        <v>3</v>
      </c>
      <c r="E20" s="12">
        <v>3</v>
      </c>
      <c r="F20" s="12">
        <v>1</v>
      </c>
      <c r="G20" s="12">
        <v>0</v>
      </c>
      <c r="H20" s="12">
        <v>5</v>
      </c>
      <c r="I20" s="12">
        <v>3</v>
      </c>
      <c r="J20" s="12">
        <v>1</v>
      </c>
      <c r="K20" s="12">
        <v>1</v>
      </c>
      <c r="L20" s="12">
        <v>0</v>
      </c>
      <c r="M20" s="15">
        <f t="shared" si="1"/>
        <v>-0.2857142857142857</v>
      </c>
      <c r="N20" s="15">
        <f t="shared" si="0"/>
        <v>0</v>
      </c>
      <c r="O20" s="15">
        <f t="shared" si="0"/>
        <v>-0.66666666666666663</v>
      </c>
      <c r="P20" s="15">
        <f t="shared" si="0"/>
        <v>0</v>
      </c>
      <c r="Q20" s="15" t="str">
        <f t="shared" si="0"/>
        <v>-</v>
      </c>
    </row>
    <row r="21" spans="2:17" ht="20.100000000000001" customHeight="1" thickBot="1" x14ac:dyDescent="0.25">
      <c r="B21" s="6" t="s">
        <v>12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5" t="str">
        <f t="shared" si="1"/>
        <v>-</v>
      </c>
      <c r="N21" s="15" t="str">
        <f t="shared" si="0"/>
        <v>-</v>
      </c>
      <c r="O21" s="15" t="str">
        <f t="shared" si="0"/>
        <v>-</v>
      </c>
      <c r="P21" s="15" t="str">
        <f t="shared" si="0"/>
        <v>-</v>
      </c>
      <c r="Q21" s="15" t="str">
        <f t="shared" si="0"/>
        <v>-</v>
      </c>
    </row>
    <row r="22" spans="2:17" ht="20.100000000000001" customHeight="1" thickBot="1" x14ac:dyDescent="0.25">
      <c r="B22" s="6" t="s">
        <v>13</v>
      </c>
      <c r="C22" s="12">
        <v>2</v>
      </c>
      <c r="D22" s="12">
        <v>1</v>
      </c>
      <c r="E22" s="12">
        <v>0</v>
      </c>
      <c r="F22" s="12">
        <v>1</v>
      </c>
      <c r="G22" s="12">
        <v>0</v>
      </c>
      <c r="H22" s="12">
        <v>2</v>
      </c>
      <c r="I22" s="12">
        <v>1</v>
      </c>
      <c r="J22" s="12">
        <v>0</v>
      </c>
      <c r="K22" s="12">
        <v>1</v>
      </c>
      <c r="L22" s="12">
        <v>0</v>
      </c>
      <c r="M22" s="15">
        <f t="shared" si="1"/>
        <v>0</v>
      </c>
      <c r="N22" s="15">
        <f t="shared" si="0"/>
        <v>0</v>
      </c>
      <c r="O22" s="15" t="str">
        <f t="shared" si="0"/>
        <v>-</v>
      </c>
      <c r="P22" s="15">
        <f t="shared" si="0"/>
        <v>0</v>
      </c>
      <c r="Q22" s="15" t="str">
        <f t="shared" si="0"/>
        <v>-</v>
      </c>
    </row>
    <row r="23" spans="2:17" ht="20.100000000000001" customHeight="1" thickBot="1" x14ac:dyDescent="0.25">
      <c r="B23" s="6" t="s">
        <v>14</v>
      </c>
      <c r="C23" s="12">
        <v>9</v>
      </c>
      <c r="D23" s="12">
        <v>2</v>
      </c>
      <c r="E23" s="12">
        <v>4</v>
      </c>
      <c r="F23" s="12">
        <v>3</v>
      </c>
      <c r="G23" s="12">
        <v>0</v>
      </c>
      <c r="H23" s="12">
        <v>10</v>
      </c>
      <c r="I23" s="12">
        <v>3</v>
      </c>
      <c r="J23" s="12">
        <v>4</v>
      </c>
      <c r="K23" s="12">
        <v>3</v>
      </c>
      <c r="L23" s="12">
        <v>0</v>
      </c>
      <c r="M23" s="15">
        <f t="shared" si="1"/>
        <v>0.1111111111111111</v>
      </c>
      <c r="N23" s="15">
        <f t="shared" si="0"/>
        <v>0.5</v>
      </c>
      <c r="O23" s="15">
        <f t="shared" si="0"/>
        <v>0</v>
      </c>
      <c r="P23" s="15">
        <f t="shared" si="0"/>
        <v>0</v>
      </c>
      <c r="Q23" s="15" t="str">
        <f t="shared" si="0"/>
        <v>-</v>
      </c>
    </row>
    <row r="24" spans="2:17" ht="20.100000000000001" customHeight="1" thickBot="1" x14ac:dyDescent="0.25">
      <c r="B24" s="6" t="s">
        <v>15</v>
      </c>
      <c r="C24" s="12">
        <v>1</v>
      </c>
      <c r="D24" s="12">
        <v>1</v>
      </c>
      <c r="E24" s="12">
        <v>0</v>
      </c>
      <c r="F24" s="12">
        <v>0</v>
      </c>
      <c r="G24" s="12">
        <v>0</v>
      </c>
      <c r="H24" s="12">
        <v>1</v>
      </c>
      <c r="I24" s="12">
        <v>1</v>
      </c>
      <c r="J24" s="12">
        <v>0</v>
      </c>
      <c r="K24" s="12">
        <v>0</v>
      </c>
      <c r="L24" s="12">
        <v>0</v>
      </c>
      <c r="M24" s="15">
        <f t="shared" si="1"/>
        <v>0</v>
      </c>
      <c r="N24" s="15">
        <f t="shared" si="0"/>
        <v>0</v>
      </c>
      <c r="O24" s="15" t="str">
        <f t="shared" si="0"/>
        <v>-</v>
      </c>
      <c r="P24" s="15" t="str">
        <f t="shared" si="0"/>
        <v>-</v>
      </c>
      <c r="Q24" s="15" t="str">
        <f t="shared" si="0"/>
        <v>-</v>
      </c>
    </row>
    <row r="25" spans="2:17" ht="20.100000000000001" customHeight="1" thickBot="1" x14ac:dyDescent="0.25">
      <c r="B25" s="6" t="s">
        <v>16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1</v>
      </c>
      <c r="I25" s="12">
        <v>0</v>
      </c>
      <c r="J25" s="12">
        <v>1</v>
      </c>
      <c r="K25" s="12">
        <v>0</v>
      </c>
      <c r="L25" s="12">
        <v>0</v>
      </c>
      <c r="M25" s="15" t="str">
        <f t="shared" si="1"/>
        <v>-</v>
      </c>
      <c r="N25" s="15" t="str">
        <f t="shared" si="0"/>
        <v>-</v>
      </c>
      <c r="O25" s="15" t="str">
        <f t="shared" si="0"/>
        <v>-</v>
      </c>
      <c r="P25" s="15" t="str">
        <f t="shared" si="0"/>
        <v>-</v>
      </c>
      <c r="Q25" s="15" t="str">
        <f t="shared" si="0"/>
        <v>-</v>
      </c>
    </row>
    <row r="26" spans="2:17" ht="20.100000000000001" customHeight="1" thickBot="1" x14ac:dyDescent="0.25">
      <c r="B26" s="7" t="s">
        <v>17</v>
      </c>
      <c r="C26" s="12">
        <v>2</v>
      </c>
      <c r="D26" s="12">
        <v>2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5" t="str">
        <f t="shared" si="1"/>
        <v>-</v>
      </c>
      <c r="N26" s="15" t="str">
        <f t="shared" si="0"/>
        <v>-</v>
      </c>
      <c r="O26" s="15" t="str">
        <f t="shared" si="0"/>
        <v>-</v>
      </c>
      <c r="P26" s="15" t="str">
        <f t="shared" si="0"/>
        <v>-</v>
      </c>
      <c r="Q26" s="15" t="str">
        <f t="shared" si="0"/>
        <v>-</v>
      </c>
    </row>
    <row r="27" spans="2:17" ht="20.100000000000001" customHeight="1" thickBot="1" x14ac:dyDescent="0.25">
      <c r="B27" s="8" t="s">
        <v>18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5" t="str">
        <f t="shared" si="1"/>
        <v>-</v>
      </c>
      <c r="N27" s="15" t="str">
        <f t="shared" si="0"/>
        <v>-</v>
      </c>
      <c r="O27" s="15" t="str">
        <f t="shared" si="0"/>
        <v>-</v>
      </c>
      <c r="P27" s="15" t="str">
        <f t="shared" si="0"/>
        <v>-</v>
      </c>
      <c r="Q27" s="15" t="str">
        <f t="shared" si="0"/>
        <v>-</v>
      </c>
    </row>
    <row r="28" spans="2:17" ht="20.100000000000001" customHeight="1" thickBot="1" x14ac:dyDescent="0.25">
      <c r="B28" s="9" t="s">
        <v>19</v>
      </c>
      <c r="C28" s="13">
        <v>40</v>
      </c>
      <c r="D28" s="13">
        <v>17</v>
      </c>
      <c r="E28" s="13">
        <v>12</v>
      </c>
      <c r="F28" s="13">
        <v>9</v>
      </c>
      <c r="G28" s="13">
        <v>2</v>
      </c>
      <c r="H28" s="13">
        <v>57</v>
      </c>
      <c r="I28" s="13">
        <v>32</v>
      </c>
      <c r="J28" s="13">
        <v>15</v>
      </c>
      <c r="K28" s="13">
        <v>7</v>
      </c>
      <c r="L28" s="13">
        <v>3</v>
      </c>
      <c r="M28" s="16">
        <f t="shared" si="1"/>
        <v>0.42499999999999999</v>
      </c>
      <c r="N28" s="16">
        <f t="shared" si="0"/>
        <v>0.88235294117647056</v>
      </c>
      <c r="O28" s="16">
        <f t="shared" si="0"/>
        <v>0.25</v>
      </c>
      <c r="P28" s="16">
        <f t="shared" si="0"/>
        <v>-0.22222222222222221</v>
      </c>
      <c r="Q28" s="16">
        <f t="shared" si="0"/>
        <v>0.5</v>
      </c>
    </row>
    <row r="32" spans="2:17" ht="44.25" customHeight="1" thickBot="1" x14ac:dyDescent="0.25">
      <c r="C32" s="47" t="s">
        <v>20</v>
      </c>
      <c r="D32" s="47"/>
      <c r="E32" s="47"/>
      <c r="F32" s="47"/>
      <c r="G32" s="24"/>
      <c r="H32" s="48" t="s">
        <v>21</v>
      </c>
      <c r="I32" s="47"/>
      <c r="J32" s="47"/>
      <c r="K32" s="47"/>
      <c r="L32" s="24"/>
      <c r="M32" s="48" t="s">
        <v>32</v>
      </c>
      <c r="N32" s="47"/>
      <c r="O32" s="47"/>
      <c r="P32" s="47"/>
      <c r="Q32" s="24"/>
    </row>
    <row r="33" spans="2:17" ht="44.25" customHeight="1" thickBot="1" x14ac:dyDescent="0.25">
      <c r="C33" s="33" t="s">
        <v>99</v>
      </c>
      <c r="D33" s="33"/>
      <c r="E33" s="33"/>
      <c r="F33" s="33"/>
      <c r="G33" s="34"/>
      <c r="H33" s="33" t="s">
        <v>99</v>
      </c>
      <c r="I33" s="33"/>
      <c r="J33" s="33"/>
      <c r="K33" s="33"/>
      <c r="L33" s="34"/>
      <c r="M33" s="33" t="s">
        <v>99</v>
      </c>
      <c r="N33" s="33"/>
      <c r="O33" s="33"/>
      <c r="P33" s="33"/>
      <c r="Q33" s="34"/>
    </row>
    <row r="34" spans="2:17" ht="44.25" customHeight="1" thickBot="1" x14ac:dyDescent="0.25">
      <c r="C34" s="11" t="s">
        <v>37</v>
      </c>
      <c r="D34" s="11" t="s">
        <v>100</v>
      </c>
      <c r="E34" s="11" t="s">
        <v>102</v>
      </c>
      <c r="F34" s="11" t="s">
        <v>101</v>
      </c>
      <c r="G34" s="11" t="s">
        <v>103</v>
      </c>
      <c r="H34" s="11" t="s">
        <v>37</v>
      </c>
      <c r="I34" s="11" t="s">
        <v>100</v>
      </c>
      <c r="J34" s="11" t="s">
        <v>102</v>
      </c>
      <c r="K34" s="11" t="s">
        <v>101</v>
      </c>
      <c r="L34" s="11" t="s">
        <v>103</v>
      </c>
      <c r="M34" s="11" t="s">
        <v>37</v>
      </c>
      <c r="N34" s="11" t="s">
        <v>100</v>
      </c>
      <c r="O34" s="11" t="s">
        <v>102</v>
      </c>
      <c r="P34" s="11" t="s">
        <v>101</v>
      </c>
      <c r="Q34" s="11" t="s">
        <v>103</v>
      </c>
    </row>
    <row r="35" spans="2:17" ht="20.100000000000001" customHeight="1" thickBot="1" x14ac:dyDescent="0.25">
      <c r="B35" s="5" t="s">
        <v>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5" t="str">
        <f>IF(C35=0,"-",IF(H35=0,"-",(H35-C35)/C35))</f>
        <v>-</v>
      </c>
      <c r="N35" s="15" t="str">
        <f t="shared" ref="N35:N52" si="2">IF(D35=0,"-",IF(I35=0,"-",(I35-D35)/D35))</f>
        <v>-</v>
      </c>
      <c r="O35" s="15" t="str">
        <f t="shared" ref="O35:O52" si="3">IF(E35=0,"-",IF(J35=0,"-",(J35-E35)/E35))</f>
        <v>-</v>
      </c>
      <c r="P35" s="15" t="str">
        <f t="shared" ref="P35:P52" si="4">IF(F35=0,"-",IF(K35=0,"-",(K35-F35)/F35))</f>
        <v>-</v>
      </c>
      <c r="Q35" s="15" t="str">
        <f t="shared" ref="Q35:Q52" si="5">IF(G35=0,"-",IF(L35=0,"-",(L35-G35)/G35))</f>
        <v>-</v>
      </c>
    </row>
    <row r="36" spans="2:17" ht="20.100000000000001" customHeight="1" thickBot="1" x14ac:dyDescent="0.25">
      <c r="B36" s="6" t="s">
        <v>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5" t="str">
        <f t="shared" ref="M36:M52" si="6">IF(C36=0,"-",IF(H36=0,"-",(H36-C36)/C36))</f>
        <v>-</v>
      </c>
      <c r="N36" s="15" t="str">
        <f t="shared" si="2"/>
        <v>-</v>
      </c>
      <c r="O36" s="15" t="str">
        <f t="shared" si="3"/>
        <v>-</v>
      </c>
      <c r="P36" s="15" t="str">
        <f t="shared" si="4"/>
        <v>-</v>
      </c>
      <c r="Q36" s="15" t="str">
        <f t="shared" si="5"/>
        <v>-</v>
      </c>
    </row>
    <row r="37" spans="2:17" ht="20.100000000000001" customHeight="1" thickBot="1" x14ac:dyDescent="0.25">
      <c r="B37" s="6" t="s">
        <v>4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5" t="str">
        <f t="shared" si="6"/>
        <v>-</v>
      </c>
      <c r="N37" s="15" t="str">
        <f t="shared" si="2"/>
        <v>-</v>
      </c>
      <c r="O37" s="15" t="str">
        <f t="shared" si="3"/>
        <v>-</v>
      </c>
      <c r="P37" s="15" t="str">
        <f t="shared" si="4"/>
        <v>-</v>
      </c>
      <c r="Q37" s="15" t="str">
        <f t="shared" si="5"/>
        <v>-</v>
      </c>
    </row>
    <row r="38" spans="2:17" ht="20.100000000000001" customHeight="1" thickBot="1" x14ac:dyDescent="0.25">
      <c r="B38" s="6" t="s">
        <v>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5" t="str">
        <f t="shared" si="6"/>
        <v>-</v>
      </c>
      <c r="N38" s="15" t="str">
        <f t="shared" si="2"/>
        <v>-</v>
      </c>
      <c r="O38" s="15" t="str">
        <f t="shared" si="3"/>
        <v>-</v>
      </c>
      <c r="P38" s="15" t="str">
        <f t="shared" si="4"/>
        <v>-</v>
      </c>
      <c r="Q38" s="15" t="str">
        <f t="shared" si="5"/>
        <v>-</v>
      </c>
    </row>
    <row r="39" spans="2:17" ht="20.100000000000001" customHeight="1" thickBot="1" x14ac:dyDescent="0.25">
      <c r="B39" s="6" t="s">
        <v>6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5" t="str">
        <f t="shared" si="6"/>
        <v>-</v>
      </c>
      <c r="N39" s="15" t="str">
        <f t="shared" si="2"/>
        <v>-</v>
      </c>
      <c r="O39" s="15" t="str">
        <f t="shared" si="3"/>
        <v>-</v>
      </c>
      <c r="P39" s="15" t="str">
        <f t="shared" si="4"/>
        <v>-</v>
      </c>
      <c r="Q39" s="15" t="str">
        <f t="shared" si="5"/>
        <v>-</v>
      </c>
    </row>
    <row r="40" spans="2:17" ht="20.100000000000001" customHeight="1" thickBot="1" x14ac:dyDescent="0.25">
      <c r="B40" s="6" t="s">
        <v>7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5" t="str">
        <f t="shared" si="6"/>
        <v>-</v>
      </c>
      <c r="N40" s="15" t="str">
        <f t="shared" si="2"/>
        <v>-</v>
      </c>
      <c r="O40" s="15" t="str">
        <f t="shared" si="3"/>
        <v>-</v>
      </c>
      <c r="P40" s="15" t="str">
        <f t="shared" si="4"/>
        <v>-</v>
      </c>
      <c r="Q40" s="15" t="str">
        <f t="shared" si="5"/>
        <v>-</v>
      </c>
    </row>
    <row r="41" spans="2:17" ht="20.100000000000001" customHeight="1" thickBot="1" x14ac:dyDescent="0.25">
      <c r="B41" s="6" t="s">
        <v>8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5" t="str">
        <f t="shared" si="6"/>
        <v>-</v>
      </c>
      <c r="N41" s="15" t="str">
        <f t="shared" si="2"/>
        <v>-</v>
      </c>
      <c r="O41" s="15" t="str">
        <f t="shared" si="3"/>
        <v>-</v>
      </c>
      <c r="P41" s="15" t="str">
        <f t="shared" si="4"/>
        <v>-</v>
      </c>
      <c r="Q41" s="15" t="str">
        <f t="shared" si="5"/>
        <v>-</v>
      </c>
    </row>
    <row r="42" spans="2:17" ht="20.100000000000001" customHeight="1" thickBot="1" x14ac:dyDescent="0.25">
      <c r="B42" s="6" t="s">
        <v>9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5" t="str">
        <f t="shared" si="6"/>
        <v>-</v>
      </c>
      <c r="N42" s="15" t="str">
        <f t="shared" si="2"/>
        <v>-</v>
      </c>
      <c r="O42" s="15" t="str">
        <f t="shared" si="3"/>
        <v>-</v>
      </c>
      <c r="P42" s="15" t="str">
        <f t="shared" si="4"/>
        <v>-</v>
      </c>
      <c r="Q42" s="15" t="str">
        <f t="shared" si="5"/>
        <v>-</v>
      </c>
    </row>
    <row r="43" spans="2:17" ht="20.100000000000001" customHeight="1" thickBot="1" x14ac:dyDescent="0.25">
      <c r="B43" s="6" t="s">
        <v>10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5" t="str">
        <f t="shared" si="6"/>
        <v>-</v>
      </c>
      <c r="N43" s="15" t="str">
        <f t="shared" si="2"/>
        <v>-</v>
      </c>
      <c r="O43" s="15" t="str">
        <f t="shared" si="3"/>
        <v>-</v>
      </c>
      <c r="P43" s="15" t="str">
        <f t="shared" si="4"/>
        <v>-</v>
      </c>
      <c r="Q43" s="15" t="str">
        <f t="shared" si="5"/>
        <v>-</v>
      </c>
    </row>
    <row r="44" spans="2:17" ht="20.100000000000001" customHeight="1" thickBot="1" x14ac:dyDescent="0.25">
      <c r="B44" s="6" t="s">
        <v>11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5" t="str">
        <f t="shared" si="6"/>
        <v>-</v>
      </c>
      <c r="N44" s="15" t="str">
        <f t="shared" si="2"/>
        <v>-</v>
      </c>
      <c r="O44" s="15" t="str">
        <f t="shared" si="3"/>
        <v>-</v>
      </c>
      <c r="P44" s="15" t="str">
        <f t="shared" si="4"/>
        <v>-</v>
      </c>
      <c r="Q44" s="15" t="str">
        <f t="shared" si="5"/>
        <v>-</v>
      </c>
    </row>
    <row r="45" spans="2:17" ht="20.100000000000001" customHeight="1" thickBot="1" x14ac:dyDescent="0.25">
      <c r="B45" s="6" t="s">
        <v>12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5" t="str">
        <f t="shared" si="6"/>
        <v>-</v>
      </c>
      <c r="N45" s="15" t="str">
        <f t="shared" si="2"/>
        <v>-</v>
      </c>
      <c r="O45" s="15" t="str">
        <f t="shared" si="3"/>
        <v>-</v>
      </c>
      <c r="P45" s="15" t="str">
        <f t="shared" si="4"/>
        <v>-</v>
      </c>
      <c r="Q45" s="15" t="str">
        <f t="shared" si="5"/>
        <v>-</v>
      </c>
    </row>
    <row r="46" spans="2:17" ht="20.100000000000001" customHeight="1" thickBot="1" x14ac:dyDescent="0.25">
      <c r="B46" s="6" t="s">
        <v>13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5" t="str">
        <f t="shared" si="6"/>
        <v>-</v>
      </c>
      <c r="N46" s="15" t="str">
        <f t="shared" si="2"/>
        <v>-</v>
      </c>
      <c r="O46" s="15" t="str">
        <f t="shared" si="3"/>
        <v>-</v>
      </c>
      <c r="P46" s="15" t="str">
        <f t="shared" si="4"/>
        <v>-</v>
      </c>
      <c r="Q46" s="15" t="str">
        <f t="shared" si="5"/>
        <v>-</v>
      </c>
    </row>
    <row r="47" spans="2:17" ht="20.100000000000001" customHeight="1" thickBot="1" x14ac:dyDescent="0.25">
      <c r="B47" s="6" t="s">
        <v>14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5" t="str">
        <f t="shared" si="6"/>
        <v>-</v>
      </c>
      <c r="N47" s="15" t="str">
        <f t="shared" si="2"/>
        <v>-</v>
      </c>
      <c r="O47" s="15" t="str">
        <f t="shared" si="3"/>
        <v>-</v>
      </c>
      <c r="P47" s="15" t="str">
        <f t="shared" si="4"/>
        <v>-</v>
      </c>
      <c r="Q47" s="15" t="str">
        <f t="shared" si="5"/>
        <v>-</v>
      </c>
    </row>
    <row r="48" spans="2:17" ht="20.100000000000001" customHeight="1" thickBot="1" x14ac:dyDescent="0.25">
      <c r="B48" s="6" t="s">
        <v>15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5" t="str">
        <f t="shared" si="6"/>
        <v>-</v>
      </c>
      <c r="N48" s="15" t="str">
        <f t="shared" si="2"/>
        <v>-</v>
      </c>
      <c r="O48" s="15" t="str">
        <f t="shared" si="3"/>
        <v>-</v>
      </c>
      <c r="P48" s="15" t="str">
        <f t="shared" si="4"/>
        <v>-</v>
      </c>
      <c r="Q48" s="15" t="str">
        <f t="shared" si="5"/>
        <v>-</v>
      </c>
    </row>
    <row r="49" spans="2:17" ht="20.100000000000001" customHeight="1" thickBot="1" x14ac:dyDescent="0.25">
      <c r="B49" s="6" t="s">
        <v>16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5" t="str">
        <f t="shared" si="6"/>
        <v>-</v>
      </c>
      <c r="N49" s="15" t="str">
        <f t="shared" si="2"/>
        <v>-</v>
      </c>
      <c r="O49" s="15" t="str">
        <f t="shared" si="3"/>
        <v>-</v>
      </c>
      <c r="P49" s="15" t="str">
        <f t="shared" si="4"/>
        <v>-</v>
      </c>
      <c r="Q49" s="15" t="str">
        <f t="shared" si="5"/>
        <v>-</v>
      </c>
    </row>
    <row r="50" spans="2:17" ht="20.100000000000001" customHeight="1" thickBot="1" x14ac:dyDescent="0.25">
      <c r="B50" s="7" t="s">
        <v>17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5" t="str">
        <f t="shared" si="6"/>
        <v>-</v>
      </c>
      <c r="N50" s="15" t="str">
        <f t="shared" si="2"/>
        <v>-</v>
      </c>
      <c r="O50" s="15" t="str">
        <f t="shared" si="3"/>
        <v>-</v>
      </c>
      <c r="P50" s="15" t="str">
        <f t="shared" si="4"/>
        <v>-</v>
      </c>
      <c r="Q50" s="15" t="str">
        <f t="shared" si="5"/>
        <v>-</v>
      </c>
    </row>
    <row r="51" spans="2:17" ht="20.100000000000001" customHeight="1" thickBot="1" x14ac:dyDescent="0.25">
      <c r="B51" s="8" t="s">
        <v>18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5" t="str">
        <f t="shared" si="6"/>
        <v>-</v>
      </c>
      <c r="N51" s="15" t="str">
        <f t="shared" si="2"/>
        <v>-</v>
      </c>
      <c r="O51" s="15" t="str">
        <f t="shared" si="3"/>
        <v>-</v>
      </c>
      <c r="P51" s="15" t="str">
        <f t="shared" si="4"/>
        <v>-</v>
      </c>
      <c r="Q51" s="15" t="str">
        <f t="shared" si="5"/>
        <v>-</v>
      </c>
    </row>
    <row r="52" spans="2:17" ht="20.100000000000001" customHeight="1" thickBot="1" x14ac:dyDescent="0.25">
      <c r="B52" s="9" t="s">
        <v>19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6" t="str">
        <f t="shared" si="6"/>
        <v>-</v>
      </c>
      <c r="N52" s="16" t="str">
        <f t="shared" si="2"/>
        <v>-</v>
      </c>
      <c r="O52" s="16" t="str">
        <f t="shared" si="3"/>
        <v>-</v>
      </c>
      <c r="P52" s="16" t="str">
        <f t="shared" si="4"/>
        <v>-</v>
      </c>
      <c r="Q52" s="16" t="str">
        <f t="shared" si="5"/>
        <v>-</v>
      </c>
    </row>
  </sheetData>
  <mergeCells count="12">
    <mergeCell ref="C32:G32"/>
    <mergeCell ref="H32:L32"/>
    <mergeCell ref="M32:Q32"/>
    <mergeCell ref="C33:G33"/>
    <mergeCell ref="H33:L33"/>
    <mergeCell ref="M33:Q33"/>
    <mergeCell ref="C9:G9"/>
    <mergeCell ref="H9:L9"/>
    <mergeCell ref="M9:Q9"/>
    <mergeCell ref="C8:G8"/>
    <mergeCell ref="H8:L8"/>
    <mergeCell ref="M8:Q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Z54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8.75" bestFit="1" customWidth="1"/>
    <col min="4" max="4" width="10.75" bestFit="1" customWidth="1"/>
    <col min="5" max="5" width="12.625" bestFit="1" customWidth="1"/>
    <col min="6" max="6" width="9.625" bestFit="1" customWidth="1"/>
    <col min="7" max="10" width="10.75" customWidth="1"/>
    <col min="11" max="11" width="8.75" bestFit="1" customWidth="1"/>
    <col min="12" max="12" width="10.75" bestFit="1" customWidth="1"/>
    <col min="13" max="13" width="12.625" bestFit="1" customWidth="1"/>
    <col min="14" max="14" width="9.625" bestFit="1" customWidth="1"/>
    <col min="15" max="15" width="8.625" customWidth="1"/>
    <col min="16" max="16" width="10.75" bestFit="1" customWidth="1"/>
    <col min="17" max="17" width="12.625" bestFit="1" customWidth="1"/>
    <col min="18" max="18" width="8" bestFit="1" customWidth="1"/>
    <col min="19" max="19" width="8.625" customWidth="1"/>
    <col min="20" max="20" width="10.75" bestFit="1" customWidth="1"/>
    <col min="21" max="21" width="12.625" bestFit="1" customWidth="1"/>
    <col min="22" max="22" width="8" bestFit="1" customWidth="1"/>
    <col min="23" max="23" width="8.625" customWidth="1"/>
    <col min="24" max="24" width="10.75" bestFit="1" customWidth="1"/>
    <col min="25" max="25" width="12.625" bestFit="1" customWidth="1"/>
    <col min="26" max="26" width="8" bestFit="1" customWidth="1"/>
  </cols>
  <sheetData>
    <row r="8" spans="2:26" ht="14.25" customHeight="1" x14ac:dyDescent="0.2"/>
    <row r="9" spans="2:26" ht="44.25" customHeight="1" thickBot="1" x14ac:dyDescent="0.25">
      <c r="B9" s="49"/>
      <c r="C9" s="53" t="s">
        <v>109</v>
      </c>
      <c r="D9" s="52"/>
      <c r="E9" s="52"/>
      <c r="F9" s="52"/>
      <c r="G9" s="52"/>
      <c r="H9" s="52"/>
      <c r="I9" s="52"/>
      <c r="J9" s="52"/>
      <c r="K9" s="52" t="s">
        <v>112</v>
      </c>
      <c r="L9" s="52"/>
      <c r="M9" s="52"/>
      <c r="N9" s="52"/>
      <c r="O9" s="52"/>
      <c r="P9" s="52"/>
      <c r="Q9" s="52"/>
      <c r="R9" s="52"/>
      <c r="S9" s="52" t="s">
        <v>109</v>
      </c>
      <c r="T9" s="52"/>
      <c r="U9" s="52"/>
      <c r="V9" s="52"/>
      <c r="W9" s="52" t="s">
        <v>112</v>
      </c>
      <c r="X9" s="52"/>
      <c r="Y9" s="52"/>
      <c r="Z9" s="52"/>
    </row>
    <row r="10" spans="2:26" ht="44.25" customHeight="1" thickBot="1" x14ac:dyDescent="0.25">
      <c r="B10" s="49"/>
      <c r="C10" s="51" t="s">
        <v>110</v>
      </c>
      <c r="D10" s="50"/>
      <c r="E10" s="50"/>
      <c r="F10" s="50"/>
      <c r="G10" s="50" t="s">
        <v>111</v>
      </c>
      <c r="H10" s="50"/>
      <c r="I10" s="50"/>
      <c r="J10" s="50"/>
      <c r="K10" s="50" t="s">
        <v>110</v>
      </c>
      <c r="L10" s="50"/>
      <c r="M10" s="50"/>
      <c r="N10" s="50"/>
      <c r="O10" s="50" t="s">
        <v>111</v>
      </c>
      <c r="P10" s="50"/>
      <c r="Q10" s="50"/>
      <c r="R10" s="50"/>
      <c r="S10" s="50" t="s">
        <v>113</v>
      </c>
      <c r="T10" s="50"/>
      <c r="U10" s="50"/>
      <c r="V10" s="50"/>
      <c r="W10" s="50"/>
      <c r="X10" s="50"/>
      <c r="Y10" s="50"/>
      <c r="Z10" s="50"/>
    </row>
    <row r="11" spans="2:26" ht="44.25" customHeight="1" thickBot="1" x14ac:dyDescent="0.25">
      <c r="B11" s="49"/>
      <c r="C11" s="11" t="s">
        <v>37</v>
      </c>
      <c r="D11" s="11" t="s">
        <v>106</v>
      </c>
      <c r="E11" s="11" t="s">
        <v>107</v>
      </c>
      <c r="F11" s="11" t="s">
        <v>108</v>
      </c>
      <c r="G11" s="11" t="s">
        <v>37</v>
      </c>
      <c r="H11" s="11" t="s">
        <v>106</v>
      </c>
      <c r="I11" s="11" t="s">
        <v>107</v>
      </c>
      <c r="J11" s="11" t="s">
        <v>108</v>
      </c>
      <c r="K11" s="11" t="s">
        <v>37</v>
      </c>
      <c r="L11" s="11" t="s">
        <v>106</v>
      </c>
      <c r="M11" s="11" t="s">
        <v>107</v>
      </c>
      <c r="N11" s="11" t="s">
        <v>108</v>
      </c>
      <c r="O11" s="11" t="s">
        <v>37</v>
      </c>
      <c r="P11" s="11" t="s">
        <v>106</v>
      </c>
      <c r="Q11" s="11" t="s">
        <v>107</v>
      </c>
      <c r="R11" s="11" t="s">
        <v>108</v>
      </c>
      <c r="S11" s="11" t="s">
        <v>37</v>
      </c>
      <c r="T11" s="11" t="s">
        <v>106</v>
      </c>
      <c r="U11" s="11" t="s">
        <v>107</v>
      </c>
      <c r="V11" s="11" t="s">
        <v>108</v>
      </c>
      <c r="W11" s="11" t="s">
        <v>37</v>
      </c>
      <c r="X11" s="11" t="s">
        <v>106</v>
      </c>
      <c r="Y11" s="11" t="s">
        <v>107</v>
      </c>
      <c r="Z11" s="11" t="s">
        <v>108</v>
      </c>
    </row>
    <row r="12" spans="2:26" ht="20.100000000000001" customHeight="1" thickBot="1" x14ac:dyDescent="0.25">
      <c r="B12" s="5" t="s">
        <v>2</v>
      </c>
      <c r="C12" s="12">
        <v>4</v>
      </c>
      <c r="D12" s="12">
        <v>4</v>
      </c>
      <c r="E12" s="12">
        <v>0</v>
      </c>
      <c r="F12" s="12">
        <v>0</v>
      </c>
      <c r="G12" s="12">
        <v>1</v>
      </c>
      <c r="H12" s="12">
        <v>0</v>
      </c>
      <c r="I12" s="12">
        <v>1</v>
      </c>
      <c r="J12" s="12">
        <v>0</v>
      </c>
      <c r="K12" s="12">
        <v>12</v>
      </c>
      <c r="L12" s="12">
        <v>5</v>
      </c>
      <c r="M12" s="12">
        <v>4</v>
      </c>
      <c r="N12" s="12">
        <v>3</v>
      </c>
      <c r="O12" s="12">
        <v>0</v>
      </c>
      <c r="P12" s="12">
        <v>0</v>
      </c>
      <c r="Q12" s="12">
        <v>0</v>
      </c>
      <c r="R12" s="12">
        <v>0</v>
      </c>
      <c r="S12" s="12">
        <v>5</v>
      </c>
      <c r="T12" s="12">
        <v>4</v>
      </c>
      <c r="U12" s="12">
        <v>1</v>
      </c>
      <c r="V12" s="12">
        <v>0</v>
      </c>
      <c r="W12" s="12">
        <v>12</v>
      </c>
      <c r="X12" s="12">
        <v>5</v>
      </c>
      <c r="Y12" s="12">
        <v>4</v>
      </c>
      <c r="Z12" s="12">
        <v>3</v>
      </c>
    </row>
    <row r="13" spans="2:26" ht="20.100000000000001" customHeight="1" thickBot="1" x14ac:dyDescent="0.25">
      <c r="B13" s="6" t="s">
        <v>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2</v>
      </c>
      <c r="L13" s="12">
        <v>2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2</v>
      </c>
      <c r="X13" s="12">
        <v>2</v>
      </c>
      <c r="Y13" s="12">
        <v>0</v>
      </c>
      <c r="Z13" s="12">
        <v>0</v>
      </c>
    </row>
    <row r="14" spans="2:26" ht="20.100000000000001" customHeight="1" thickBot="1" x14ac:dyDescent="0.25">
      <c r="B14" s="6" t="s">
        <v>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2</v>
      </c>
      <c r="L14" s="12">
        <v>2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</v>
      </c>
      <c r="X14" s="12">
        <v>2</v>
      </c>
      <c r="Y14" s="12">
        <v>0</v>
      </c>
      <c r="Z14" s="12">
        <v>0</v>
      </c>
    </row>
    <row r="15" spans="2:26" ht="20.100000000000001" customHeight="1" thickBot="1" x14ac:dyDescent="0.25">
      <c r="B15" s="6" t="s">
        <v>5</v>
      </c>
      <c r="C15" s="12">
        <v>1</v>
      </c>
      <c r="D15" s="12">
        <v>0</v>
      </c>
      <c r="E15" s="12">
        <v>0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0</v>
      </c>
      <c r="U15" s="12">
        <v>0</v>
      </c>
      <c r="V15" s="12">
        <v>1</v>
      </c>
      <c r="W15" s="12">
        <v>0</v>
      </c>
      <c r="X15" s="12">
        <v>0</v>
      </c>
      <c r="Y15" s="12">
        <v>0</v>
      </c>
      <c r="Z15" s="12">
        <v>0</v>
      </c>
    </row>
    <row r="16" spans="2:26" ht="20.100000000000001" customHeight="1" thickBot="1" x14ac:dyDescent="0.25">
      <c r="B16" s="6" t="s">
        <v>6</v>
      </c>
      <c r="C16" s="12">
        <v>1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2</v>
      </c>
      <c r="L16" s="12">
        <v>2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1</v>
      </c>
      <c r="T16" s="12">
        <v>0</v>
      </c>
      <c r="U16" s="12">
        <v>0</v>
      </c>
      <c r="V16" s="12">
        <v>1</v>
      </c>
      <c r="W16" s="12">
        <v>2</v>
      </c>
      <c r="X16" s="12">
        <v>2</v>
      </c>
      <c r="Y16" s="12">
        <v>0</v>
      </c>
      <c r="Z16" s="12">
        <v>0</v>
      </c>
    </row>
    <row r="17" spans="2:26" ht="20.100000000000001" customHeight="1" thickBot="1" x14ac:dyDescent="0.25">
      <c r="B17" s="6" t="s">
        <v>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2:26" ht="20.100000000000001" customHeight="1" thickBot="1" x14ac:dyDescent="0.25">
      <c r="B18" s="6" t="s">
        <v>8</v>
      </c>
      <c r="C18" s="12">
        <v>2</v>
      </c>
      <c r="D18" s="12">
        <v>2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4</v>
      </c>
      <c r="L18" s="12">
        <v>3</v>
      </c>
      <c r="M18" s="12">
        <v>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2</v>
      </c>
      <c r="T18" s="12">
        <v>2</v>
      </c>
      <c r="U18" s="12">
        <v>0</v>
      </c>
      <c r="V18" s="12">
        <v>0</v>
      </c>
      <c r="W18" s="12">
        <v>4</v>
      </c>
      <c r="X18" s="12">
        <v>3</v>
      </c>
      <c r="Y18" s="12">
        <v>1</v>
      </c>
      <c r="Z18" s="12">
        <v>0</v>
      </c>
    </row>
    <row r="19" spans="2:26" ht="20.100000000000001" customHeight="1" thickBot="1" x14ac:dyDescent="0.25">
      <c r="B19" s="6" t="s">
        <v>9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1</v>
      </c>
      <c r="L19" s="12">
        <v>1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1</v>
      </c>
      <c r="X19" s="12">
        <v>1</v>
      </c>
      <c r="Y19" s="12">
        <v>0</v>
      </c>
      <c r="Z19" s="12">
        <v>0</v>
      </c>
    </row>
    <row r="20" spans="2:26" ht="20.100000000000001" customHeight="1" thickBot="1" x14ac:dyDescent="0.25">
      <c r="B20" s="6" t="s">
        <v>10</v>
      </c>
      <c r="C20" s="12">
        <v>5</v>
      </c>
      <c r="D20" s="12">
        <v>5</v>
      </c>
      <c r="E20" s="12">
        <v>0</v>
      </c>
      <c r="F20" s="12">
        <v>0</v>
      </c>
      <c r="G20" s="12">
        <v>5</v>
      </c>
      <c r="H20" s="12">
        <v>4</v>
      </c>
      <c r="I20" s="12">
        <v>1</v>
      </c>
      <c r="J20" s="12">
        <v>0</v>
      </c>
      <c r="K20" s="12">
        <v>10</v>
      </c>
      <c r="L20" s="12">
        <v>3</v>
      </c>
      <c r="M20" s="12">
        <v>1</v>
      </c>
      <c r="N20" s="12">
        <v>6</v>
      </c>
      <c r="O20" s="12">
        <v>5</v>
      </c>
      <c r="P20" s="12">
        <v>5</v>
      </c>
      <c r="Q20" s="12">
        <v>0</v>
      </c>
      <c r="R20" s="12">
        <v>0</v>
      </c>
      <c r="S20" s="12">
        <v>10</v>
      </c>
      <c r="T20" s="12">
        <v>9</v>
      </c>
      <c r="U20" s="12">
        <v>1</v>
      </c>
      <c r="V20" s="12">
        <v>0</v>
      </c>
      <c r="W20" s="12">
        <v>15</v>
      </c>
      <c r="X20" s="12">
        <v>8</v>
      </c>
      <c r="Y20" s="12">
        <v>1</v>
      </c>
      <c r="Z20" s="12">
        <v>6</v>
      </c>
    </row>
    <row r="21" spans="2:26" ht="20.100000000000001" customHeight="1" thickBot="1" x14ac:dyDescent="0.25">
      <c r="B21" s="6" t="s">
        <v>11</v>
      </c>
      <c r="C21" s="12">
        <v>6</v>
      </c>
      <c r="D21" s="12">
        <v>4</v>
      </c>
      <c r="E21" s="12">
        <v>1</v>
      </c>
      <c r="F21" s="12">
        <v>1</v>
      </c>
      <c r="G21" s="12">
        <v>1</v>
      </c>
      <c r="H21" s="12">
        <v>1</v>
      </c>
      <c r="I21" s="12">
        <v>0</v>
      </c>
      <c r="J21" s="12">
        <v>0</v>
      </c>
      <c r="K21" s="12">
        <v>4</v>
      </c>
      <c r="L21" s="12">
        <v>2</v>
      </c>
      <c r="M21" s="12">
        <v>1</v>
      </c>
      <c r="N21" s="12">
        <v>1</v>
      </c>
      <c r="O21" s="12">
        <v>1</v>
      </c>
      <c r="P21" s="12">
        <v>0</v>
      </c>
      <c r="Q21" s="12">
        <v>1</v>
      </c>
      <c r="R21" s="12">
        <v>0</v>
      </c>
      <c r="S21" s="12">
        <v>7</v>
      </c>
      <c r="T21" s="12">
        <v>5</v>
      </c>
      <c r="U21" s="12">
        <v>1</v>
      </c>
      <c r="V21" s="12">
        <v>1</v>
      </c>
      <c r="W21" s="12">
        <v>5</v>
      </c>
      <c r="X21" s="12">
        <v>2</v>
      </c>
      <c r="Y21" s="12">
        <v>2</v>
      </c>
      <c r="Z21" s="12">
        <v>1</v>
      </c>
    </row>
    <row r="22" spans="2:26" ht="20.100000000000001" customHeight="1" thickBot="1" x14ac:dyDescent="0.25">
      <c r="B22" s="6" t="s">
        <v>12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2:26" ht="20.100000000000001" customHeight="1" thickBot="1" x14ac:dyDescent="0.25">
      <c r="B23" s="6" t="s">
        <v>13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0</v>
      </c>
      <c r="K23" s="12">
        <v>1</v>
      </c>
      <c r="L23" s="12">
        <v>0</v>
      </c>
      <c r="M23" s="12">
        <v>0</v>
      </c>
      <c r="N23" s="12">
        <v>1</v>
      </c>
      <c r="O23" s="12">
        <v>1</v>
      </c>
      <c r="P23" s="12">
        <v>1</v>
      </c>
      <c r="Q23" s="12">
        <v>0</v>
      </c>
      <c r="R23" s="12">
        <v>0</v>
      </c>
      <c r="S23" s="12">
        <v>2</v>
      </c>
      <c r="T23" s="12">
        <v>2</v>
      </c>
      <c r="U23" s="12">
        <v>0</v>
      </c>
      <c r="V23" s="12">
        <v>0</v>
      </c>
      <c r="W23" s="12">
        <v>2</v>
      </c>
      <c r="X23" s="12">
        <v>1</v>
      </c>
      <c r="Y23" s="12">
        <v>0</v>
      </c>
      <c r="Z23" s="12">
        <v>1</v>
      </c>
    </row>
    <row r="24" spans="2:26" ht="20.100000000000001" customHeight="1" thickBot="1" x14ac:dyDescent="0.25">
      <c r="B24" s="6" t="s">
        <v>14</v>
      </c>
      <c r="C24" s="12">
        <v>6</v>
      </c>
      <c r="D24" s="12">
        <v>3</v>
      </c>
      <c r="E24" s="12">
        <v>1</v>
      </c>
      <c r="F24" s="12">
        <v>2</v>
      </c>
      <c r="G24" s="12">
        <v>3</v>
      </c>
      <c r="H24" s="12">
        <v>3</v>
      </c>
      <c r="I24" s="12">
        <v>0</v>
      </c>
      <c r="J24" s="12">
        <v>0</v>
      </c>
      <c r="K24" s="12">
        <v>6</v>
      </c>
      <c r="L24" s="12">
        <v>4</v>
      </c>
      <c r="M24" s="12">
        <v>1</v>
      </c>
      <c r="N24" s="12">
        <v>1</v>
      </c>
      <c r="O24" s="12">
        <v>3</v>
      </c>
      <c r="P24" s="12">
        <v>2</v>
      </c>
      <c r="Q24" s="12">
        <v>1</v>
      </c>
      <c r="R24" s="12">
        <v>0</v>
      </c>
      <c r="S24" s="12">
        <v>9</v>
      </c>
      <c r="T24" s="12">
        <v>6</v>
      </c>
      <c r="U24" s="12">
        <v>1</v>
      </c>
      <c r="V24" s="12">
        <v>2</v>
      </c>
      <c r="W24" s="12">
        <v>9</v>
      </c>
      <c r="X24" s="12">
        <v>6</v>
      </c>
      <c r="Y24" s="12">
        <v>2</v>
      </c>
      <c r="Z24" s="12">
        <v>1</v>
      </c>
    </row>
    <row r="25" spans="2:26" ht="20.100000000000001" customHeight="1" thickBot="1" x14ac:dyDescent="0.25">
      <c r="B25" s="6" t="s">
        <v>15</v>
      </c>
      <c r="C25" s="12">
        <v>1</v>
      </c>
      <c r="D25" s="12">
        <v>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1</v>
      </c>
      <c r="L25" s="12">
        <v>1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1</v>
      </c>
      <c r="T25" s="12">
        <v>1</v>
      </c>
      <c r="U25" s="12">
        <v>0</v>
      </c>
      <c r="V25" s="12">
        <v>0</v>
      </c>
      <c r="W25" s="12">
        <v>1</v>
      </c>
      <c r="X25" s="12">
        <v>1</v>
      </c>
      <c r="Y25" s="12">
        <v>0</v>
      </c>
      <c r="Z25" s="12">
        <v>0</v>
      </c>
    </row>
    <row r="26" spans="2:26" ht="20.100000000000001" customHeight="1" thickBot="1" x14ac:dyDescent="0.25">
      <c r="B26" s="6" t="s">
        <v>16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1</v>
      </c>
      <c r="L26" s="12">
        <v>0</v>
      </c>
      <c r="M26" s="12">
        <v>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1</v>
      </c>
      <c r="X26" s="12">
        <v>0</v>
      </c>
      <c r="Y26" s="12">
        <v>1</v>
      </c>
      <c r="Z26" s="12">
        <v>0</v>
      </c>
    </row>
    <row r="27" spans="2:26" ht="20.100000000000001" customHeight="1" thickBot="1" x14ac:dyDescent="0.25">
      <c r="B27" s="7" t="s">
        <v>17</v>
      </c>
      <c r="C27" s="12">
        <v>2</v>
      </c>
      <c r="D27" s="12">
        <v>0</v>
      </c>
      <c r="E27" s="12">
        <v>2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2</v>
      </c>
      <c r="T27" s="12">
        <v>0</v>
      </c>
      <c r="U27" s="12">
        <v>2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2:26" ht="20.100000000000001" customHeight="1" thickBot="1" x14ac:dyDescent="0.25">
      <c r="B28" s="8" t="s">
        <v>18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2:26" ht="20.100000000000001" customHeight="1" thickBot="1" x14ac:dyDescent="0.25">
      <c r="B29" s="9" t="s">
        <v>37</v>
      </c>
      <c r="C29" s="13">
        <v>29</v>
      </c>
      <c r="D29" s="13">
        <v>20</v>
      </c>
      <c r="E29" s="13">
        <v>4</v>
      </c>
      <c r="F29" s="13">
        <v>5</v>
      </c>
      <c r="G29" s="13">
        <v>11</v>
      </c>
      <c r="H29" s="13">
        <v>9</v>
      </c>
      <c r="I29" s="13">
        <v>2</v>
      </c>
      <c r="J29" s="13">
        <v>0</v>
      </c>
      <c r="K29" s="13">
        <v>46</v>
      </c>
      <c r="L29" s="13">
        <v>25</v>
      </c>
      <c r="M29" s="13">
        <v>9</v>
      </c>
      <c r="N29" s="13">
        <v>12</v>
      </c>
      <c r="O29" s="13">
        <v>10</v>
      </c>
      <c r="P29" s="13">
        <v>8</v>
      </c>
      <c r="Q29" s="13">
        <v>2</v>
      </c>
      <c r="R29" s="13">
        <v>0</v>
      </c>
      <c r="S29" s="13">
        <v>40</v>
      </c>
      <c r="T29" s="13">
        <v>29</v>
      </c>
      <c r="U29" s="13">
        <v>6</v>
      </c>
      <c r="V29" s="13">
        <v>5</v>
      </c>
      <c r="W29" s="13">
        <v>56</v>
      </c>
      <c r="X29" s="13">
        <v>33</v>
      </c>
      <c r="Y29" s="13">
        <v>11</v>
      </c>
      <c r="Z29" s="13">
        <v>12</v>
      </c>
    </row>
    <row r="33" spans="2:14" ht="44.25" customHeight="1" thickBot="1" x14ac:dyDescent="0.25">
      <c r="B33" s="20"/>
      <c r="C33" s="25" t="s">
        <v>32</v>
      </c>
      <c r="D33" s="25"/>
      <c r="E33" s="25"/>
      <c r="F33" s="25"/>
      <c r="G33" s="25" t="s">
        <v>32</v>
      </c>
      <c r="H33" s="25"/>
      <c r="I33" s="25"/>
      <c r="J33" s="25"/>
      <c r="K33" s="25" t="s">
        <v>32</v>
      </c>
      <c r="L33" s="25"/>
      <c r="M33" s="25"/>
      <c r="N33" s="25"/>
    </row>
    <row r="34" spans="2:14" ht="44.25" customHeight="1" thickBot="1" x14ac:dyDescent="0.25">
      <c r="B34" s="20"/>
      <c r="C34" s="51" t="s">
        <v>114</v>
      </c>
      <c r="D34" s="50"/>
      <c r="E34" s="50"/>
      <c r="F34" s="50"/>
      <c r="G34" s="51" t="s">
        <v>116</v>
      </c>
      <c r="H34" s="50"/>
      <c r="I34" s="50"/>
      <c r="J34" s="50"/>
      <c r="K34" s="51" t="s">
        <v>115</v>
      </c>
      <c r="L34" s="50"/>
      <c r="M34" s="50"/>
      <c r="N34" s="50"/>
    </row>
    <row r="35" spans="2:14" ht="44.25" customHeight="1" thickBot="1" x14ac:dyDescent="0.25">
      <c r="B35" s="20"/>
      <c r="C35" s="17" t="s">
        <v>37</v>
      </c>
      <c r="D35" s="17" t="s">
        <v>106</v>
      </c>
      <c r="E35" s="17" t="s">
        <v>107</v>
      </c>
      <c r="F35" s="17" t="s">
        <v>108</v>
      </c>
      <c r="G35" s="17" t="s">
        <v>37</v>
      </c>
      <c r="H35" s="17" t="s">
        <v>106</v>
      </c>
      <c r="I35" s="17" t="s">
        <v>107</v>
      </c>
      <c r="J35" s="17" t="s">
        <v>108</v>
      </c>
      <c r="K35" s="17" t="s">
        <v>37</v>
      </c>
      <c r="L35" s="17" t="s">
        <v>106</v>
      </c>
      <c r="M35" s="17" t="s">
        <v>107</v>
      </c>
      <c r="N35" s="17" t="s">
        <v>108</v>
      </c>
    </row>
    <row r="36" spans="2:14" ht="20.100000000000001" customHeight="1" thickBot="1" x14ac:dyDescent="0.25">
      <c r="B36" s="5" t="s">
        <v>2</v>
      </c>
      <c r="C36" s="15">
        <f t="shared" ref="C36:J36" si="0">IF(C12=0,"-",IF(K12=0,"-",(K12-C12)/C12))</f>
        <v>2</v>
      </c>
      <c r="D36" s="15">
        <f t="shared" si="0"/>
        <v>0.25</v>
      </c>
      <c r="E36" s="15" t="str">
        <f t="shared" si="0"/>
        <v>-</v>
      </c>
      <c r="F36" s="15" t="str">
        <f t="shared" si="0"/>
        <v>-</v>
      </c>
      <c r="G36" s="15" t="str">
        <f t="shared" si="0"/>
        <v>-</v>
      </c>
      <c r="H36" s="15" t="str">
        <f t="shared" si="0"/>
        <v>-</v>
      </c>
      <c r="I36" s="15" t="str">
        <f t="shared" si="0"/>
        <v>-</v>
      </c>
      <c r="J36" s="15" t="str">
        <f t="shared" si="0"/>
        <v>-</v>
      </c>
      <c r="K36" s="15">
        <f>IF(S12=0,"-",IF(W12=0,"-",(W12-S12)/S12))</f>
        <v>1.4</v>
      </c>
      <c r="L36" s="15">
        <f>IF(T12=0,"-",IF(X12=0,"-",(X12-T12)/T12))</f>
        <v>0.25</v>
      </c>
      <c r="M36" s="15">
        <f>IF(U12=0,"-",IF(Y12=0,"-",(Y12-U12)/U12))</f>
        <v>3</v>
      </c>
      <c r="N36" s="15" t="str">
        <f>IF(V12=0,"-",IF(Z12=0,"-",(Z12-V12)/V12))</f>
        <v>-</v>
      </c>
    </row>
    <row r="37" spans="2:14" ht="20.100000000000001" customHeight="1" thickBot="1" x14ac:dyDescent="0.25">
      <c r="B37" s="6" t="s">
        <v>3</v>
      </c>
      <c r="C37" s="15" t="str">
        <f t="shared" ref="C37:J37" si="1">IF(C13=0,"-",IF(K13=0,"-",(K13-C13)/C13))</f>
        <v>-</v>
      </c>
      <c r="D37" s="15" t="str">
        <f t="shared" si="1"/>
        <v>-</v>
      </c>
      <c r="E37" s="15" t="str">
        <f t="shared" si="1"/>
        <v>-</v>
      </c>
      <c r="F37" s="15" t="str">
        <f t="shared" si="1"/>
        <v>-</v>
      </c>
      <c r="G37" s="15" t="str">
        <f t="shared" si="1"/>
        <v>-</v>
      </c>
      <c r="H37" s="15" t="str">
        <f t="shared" si="1"/>
        <v>-</v>
      </c>
      <c r="I37" s="15" t="str">
        <f t="shared" si="1"/>
        <v>-</v>
      </c>
      <c r="J37" s="15" t="str">
        <f t="shared" si="1"/>
        <v>-</v>
      </c>
      <c r="K37" s="15" t="str">
        <f t="shared" ref="K37:N37" si="2">IF(S13=0,"-",IF(W13=0,"-",(W13-S13)/S13))</f>
        <v>-</v>
      </c>
      <c r="L37" s="15" t="str">
        <f t="shared" si="2"/>
        <v>-</v>
      </c>
      <c r="M37" s="15" t="str">
        <f t="shared" si="2"/>
        <v>-</v>
      </c>
      <c r="N37" s="15" t="str">
        <f t="shared" si="2"/>
        <v>-</v>
      </c>
    </row>
    <row r="38" spans="2:14" ht="20.100000000000001" customHeight="1" thickBot="1" x14ac:dyDescent="0.25">
      <c r="B38" s="6" t="s">
        <v>4</v>
      </c>
      <c r="C38" s="15" t="str">
        <f t="shared" ref="C38:J38" si="3">IF(C14=0,"-",IF(K14=0,"-",(K14-C14)/C14))</f>
        <v>-</v>
      </c>
      <c r="D38" s="15" t="str">
        <f t="shared" si="3"/>
        <v>-</v>
      </c>
      <c r="E38" s="15" t="str">
        <f t="shared" si="3"/>
        <v>-</v>
      </c>
      <c r="F38" s="15" t="str">
        <f t="shared" si="3"/>
        <v>-</v>
      </c>
      <c r="G38" s="15" t="str">
        <f t="shared" si="3"/>
        <v>-</v>
      </c>
      <c r="H38" s="15" t="str">
        <f t="shared" si="3"/>
        <v>-</v>
      </c>
      <c r="I38" s="15" t="str">
        <f t="shared" si="3"/>
        <v>-</v>
      </c>
      <c r="J38" s="15" t="str">
        <f t="shared" si="3"/>
        <v>-</v>
      </c>
      <c r="K38" s="15" t="str">
        <f t="shared" ref="K38:N38" si="4">IF(S14=0,"-",IF(W14=0,"-",(W14-S14)/S14))</f>
        <v>-</v>
      </c>
      <c r="L38" s="15" t="str">
        <f t="shared" si="4"/>
        <v>-</v>
      </c>
      <c r="M38" s="15" t="str">
        <f t="shared" si="4"/>
        <v>-</v>
      </c>
      <c r="N38" s="15" t="str">
        <f t="shared" si="4"/>
        <v>-</v>
      </c>
    </row>
    <row r="39" spans="2:14" ht="20.100000000000001" customHeight="1" thickBot="1" x14ac:dyDescent="0.25">
      <c r="B39" s="6" t="s">
        <v>5</v>
      </c>
      <c r="C39" s="15" t="str">
        <f t="shared" ref="C39:J39" si="5">IF(C15=0,"-",IF(K15=0,"-",(K15-C15)/C15))</f>
        <v>-</v>
      </c>
      <c r="D39" s="15" t="str">
        <f t="shared" si="5"/>
        <v>-</v>
      </c>
      <c r="E39" s="15" t="str">
        <f t="shared" si="5"/>
        <v>-</v>
      </c>
      <c r="F39" s="15" t="str">
        <f t="shared" si="5"/>
        <v>-</v>
      </c>
      <c r="G39" s="15" t="str">
        <f t="shared" si="5"/>
        <v>-</v>
      </c>
      <c r="H39" s="15" t="str">
        <f t="shared" si="5"/>
        <v>-</v>
      </c>
      <c r="I39" s="15" t="str">
        <f t="shared" si="5"/>
        <v>-</v>
      </c>
      <c r="J39" s="15" t="str">
        <f t="shared" si="5"/>
        <v>-</v>
      </c>
      <c r="K39" s="15" t="str">
        <f t="shared" ref="K39:N39" si="6">IF(S15=0,"-",IF(W15=0,"-",(W15-S15)/S15))</f>
        <v>-</v>
      </c>
      <c r="L39" s="15" t="str">
        <f t="shared" si="6"/>
        <v>-</v>
      </c>
      <c r="M39" s="15" t="str">
        <f t="shared" si="6"/>
        <v>-</v>
      </c>
      <c r="N39" s="15" t="str">
        <f t="shared" si="6"/>
        <v>-</v>
      </c>
    </row>
    <row r="40" spans="2:14" ht="20.100000000000001" customHeight="1" thickBot="1" x14ac:dyDescent="0.25">
      <c r="B40" s="6" t="s">
        <v>6</v>
      </c>
      <c r="C40" s="15">
        <f t="shared" ref="C40:J40" si="7">IF(C16=0,"-",IF(K16=0,"-",(K16-C16)/C16))</f>
        <v>1</v>
      </c>
      <c r="D40" s="15" t="str">
        <f t="shared" si="7"/>
        <v>-</v>
      </c>
      <c r="E40" s="15" t="str">
        <f t="shared" si="7"/>
        <v>-</v>
      </c>
      <c r="F40" s="15" t="str">
        <f t="shared" si="7"/>
        <v>-</v>
      </c>
      <c r="G40" s="15" t="str">
        <f t="shared" si="7"/>
        <v>-</v>
      </c>
      <c r="H40" s="15" t="str">
        <f t="shared" si="7"/>
        <v>-</v>
      </c>
      <c r="I40" s="15" t="str">
        <f t="shared" si="7"/>
        <v>-</v>
      </c>
      <c r="J40" s="15" t="str">
        <f t="shared" si="7"/>
        <v>-</v>
      </c>
      <c r="K40" s="15">
        <f t="shared" ref="K40:N40" si="8">IF(S16=0,"-",IF(W16=0,"-",(W16-S16)/S16))</f>
        <v>1</v>
      </c>
      <c r="L40" s="15" t="str">
        <f t="shared" si="8"/>
        <v>-</v>
      </c>
      <c r="M40" s="15" t="str">
        <f t="shared" si="8"/>
        <v>-</v>
      </c>
      <c r="N40" s="15" t="str">
        <f t="shared" si="8"/>
        <v>-</v>
      </c>
    </row>
    <row r="41" spans="2:14" ht="20.100000000000001" customHeight="1" thickBot="1" x14ac:dyDescent="0.25">
      <c r="B41" s="6" t="s">
        <v>7</v>
      </c>
      <c r="C41" s="15" t="str">
        <f t="shared" ref="C41:J41" si="9">IF(C17=0,"-",IF(K17=0,"-",(K17-C17)/C17))</f>
        <v>-</v>
      </c>
      <c r="D41" s="15" t="str">
        <f t="shared" si="9"/>
        <v>-</v>
      </c>
      <c r="E41" s="15" t="str">
        <f t="shared" si="9"/>
        <v>-</v>
      </c>
      <c r="F41" s="15" t="str">
        <f t="shared" si="9"/>
        <v>-</v>
      </c>
      <c r="G41" s="15" t="str">
        <f t="shared" si="9"/>
        <v>-</v>
      </c>
      <c r="H41" s="15" t="str">
        <f t="shared" si="9"/>
        <v>-</v>
      </c>
      <c r="I41" s="15" t="str">
        <f t="shared" si="9"/>
        <v>-</v>
      </c>
      <c r="J41" s="15" t="str">
        <f t="shared" si="9"/>
        <v>-</v>
      </c>
      <c r="K41" s="15" t="str">
        <f t="shared" ref="K41:N41" si="10">IF(S17=0,"-",IF(W17=0,"-",(W17-S17)/S17))</f>
        <v>-</v>
      </c>
      <c r="L41" s="15" t="str">
        <f t="shared" si="10"/>
        <v>-</v>
      </c>
      <c r="M41" s="15" t="str">
        <f t="shared" si="10"/>
        <v>-</v>
      </c>
      <c r="N41" s="15" t="str">
        <f t="shared" si="10"/>
        <v>-</v>
      </c>
    </row>
    <row r="42" spans="2:14" ht="20.100000000000001" customHeight="1" thickBot="1" x14ac:dyDescent="0.25">
      <c r="B42" s="6" t="s">
        <v>8</v>
      </c>
      <c r="C42" s="15">
        <f t="shared" ref="C42:J42" si="11">IF(C18=0,"-",IF(K18=0,"-",(K18-C18)/C18))</f>
        <v>1</v>
      </c>
      <c r="D42" s="15">
        <f t="shared" si="11"/>
        <v>0.5</v>
      </c>
      <c r="E42" s="15" t="str">
        <f t="shared" si="11"/>
        <v>-</v>
      </c>
      <c r="F42" s="15" t="str">
        <f t="shared" si="11"/>
        <v>-</v>
      </c>
      <c r="G42" s="15" t="str">
        <f t="shared" si="11"/>
        <v>-</v>
      </c>
      <c r="H42" s="15" t="str">
        <f t="shared" si="11"/>
        <v>-</v>
      </c>
      <c r="I42" s="15" t="str">
        <f t="shared" si="11"/>
        <v>-</v>
      </c>
      <c r="J42" s="15" t="str">
        <f t="shared" si="11"/>
        <v>-</v>
      </c>
      <c r="K42" s="15">
        <f t="shared" ref="K42:N42" si="12">IF(S18=0,"-",IF(W18=0,"-",(W18-S18)/S18))</f>
        <v>1</v>
      </c>
      <c r="L42" s="15">
        <f t="shared" si="12"/>
        <v>0.5</v>
      </c>
      <c r="M42" s="15" t="str">
        <f t="shared" si="12"/>
        <v>-</v>
      </c>
      <c r="N42" s="15" t="str">
        <f t="shared" si="12"/>
        <v>-</v>
      </c>
    </row>
    <row r="43" spans="2:14" ht="20.100000000000001" customHeight="1" thickBot="1" x14ac:dyDescent="0.25">
      <c r="B43" s="6" t="s">
        <v>9</v>
      </c>
      <c r="C43" s="15" t="str">
        <f t="shared" ref="C43:J43" si="13">IF(C19=0,"-",IF(K19=0,"-",(K19-C19)/C19))</f>
        <v>-</v>
      </c>
      <c r="D43" s="15" t="str">
        <f t="shared" si="13"/>
        <v>-</v>
      </c>
      <c r="E43" s="15" t="str">
        <f t="shared" si="13"/>
        <v>-</v>
      </c>
      <c r="F43" s="15" t="str">
        <f t="shared" si="13"/>
        <v>-</v>
      </c>
      <c r="G43" s="15" t="str">
        <f t="shared" si="13"/>
        <v>-</v>
      </c>
      <c r="H43" s="15" t="str">
        <f t="shared" si="13"/>
        <v>-</v>
      </c>
      <c r="I43" s="15" t="str">
        <f t="shared" si="13"/>
        <v>-</v>
      </c>
      <c r="J43" s="15" t="str">
        <f t="shared" si="13"/>
        <v>-</v>
      </c>
      <c r="K43" s="15" t="str">
        <f t="shared" ref="K43:N43" si="14">IF(S19=0,"-",IF(W19=0,"-",(W19-S19)/S19))</f>
        <v>-</v>
      </c>
      <c r="L43" s="15" t="str">
        <f t="shared" si="14"/>
        <v>-</v>
      </c>
      <c r="M43" s="15" t="str">
        <f t="shared" si="14"/>
        <v>-</v>
      </c>
      <c r="N43" s="15" t="str">
        <f t="shared" si="14"/>
        <v>-</v>
      </c>
    </row>
    <row r="44" spans="2:14" ht="20.100000000000001" customHeight="1" thickBot="1" x14ac:dyDescent="0.25">
      <c r="B44" s="6" t="s">
        <v>10</v>
      </c>
      <c r="C44" s="15">
        <f t="shared" ref="C44:J44" si="15">IF(C20=0,"-",IF(K20=0,"-",(K20-C20)/C20))</f>
        <v>1</v>
      </c>
      <c r="D44" s="15">
        <f t="shared" si="15"/>
        <v>-0.4</v>
      </c>
      <c r="E44" s="15" t="str">
        <f t="shared" si="15"/>
        <v>-</v>
      </c>
      <c r="F44" s="15" t="str">
        <f t="shared" si="15"/>
        <v>-</v>
      </c>
      <c r="G44" s="15">
        <f t="shared" si="15"/>
        <v>0</v>
      </c>
      <c r="H44" s="15">
        <f t="shared" si="15"/>
        <v>0.25</v>
      </c>
      <c r="I44" s="15" t="str">
        <f t="shared" si="15"/>
        <v>-</v>
      </c>
      <c r="J44" s="15" t="str">
        <f t="shared" si="15"/>
        <v>-</v>
      </c>
      <c r="K44" s="15">
        <f t="shared" ref="K44:N44" si="16">IF(S20=0,"-",IF(W20=0,"-",(W20-S20)/S20))</f>
        <v>0.5</v>
      </c>
      <c r="L44" s="15">
        <f t="shared" si="16"/>
        <v>-0.1111111111111111</v>
      </c>
      <c r="M44" s="15">
        <f t="shared" si="16"/>
        <v>0</v>
      </c>
      <c r="N44" s="15" t="str">
        <f t="shared" si="16"/>
        <v>-</v>
      </c>
    </row>
    <row r="45" spans="2:14" ht="20.100000000000001" customHeight="1" thickBot="1" x14ac:dyDescent="0.25">
      <c r="B45" s="6" t="s">
        <v>11</v>
      </c>
      <c r="C45" s="15">
        <f t="shared" ref="C45:J45" si="17">IF(C21=0,"-",IF(K21=0,"-",(K21-C21)/C21))</f>
        <v>-0.33333333333333331</v>
      </c>
      <c r="D45" s="15">
        <f t="shared" si="17"/>
        <v>-0.5</v>
      </c>
      <c r="E45" s="15">
        <f t="shared" si="17"/>
        <v>0</v>
      </c>
      <c r="F45" s="15">
        <f t="shared" si="17"/>
        <v>0</v>
      </c>
      <c r="G45" s="15">
        <f t="shared" si="17"/>
        <v>0</v>
      </c>
      <c r="H45" s="15" t="str">
        <f t="shared" si="17"/>
        <v>-</v>
      </c>
      <c r="I45" s="15" t="str">
        <f t="shared" si="17"/>
        <v>-</v>
      </c>
      <c r="J45" s="15" t="str">
        <f t="shared" si="17"/>
        <v>-</v>
      </c>
      <c r="K45" s="15">
        <f t="shared" ref="K45:N45" si="18">IF(S21=0,"-",IF(W21=0,"-",(W21-S21)/S21))</f>
        <v>-0.2857142857142857</v>
      </c>
      <c r="L45" s="15">
        <f t="shared" si="18"/>
        <v>-0.6</v>
      </c>
      <c r="M45" s="15">
        <f t="shared" si="18"/>
        <v>1</v>
      </c>
      <c r="N45" s="15">
        <f t="shared" si="18"/>
        <v>0</v>
      </c>
    </row>
    <row r="46" spans="2:14" ht="20.100000000000001" customHeight="1" thickBot="1" x14ac:dyDescent="0.25">
      <c r="B46" s="6" t="s">
        <v>12</v>
      </c>
      <c r="C46" s="15" t="str">
        <f t="shared" ref="C46:J46" si="19">IF(C22=0,"-",IF(K22=0,"-",(K22-C22)/C22))</f>
        <v>-</v>
      </c>
      <c r="D46" s="15" t="str">
        <f t="shared" si="19"/>
        <v>-</v>
      </c>
      <c r="E46" s="15" t="str">
        <f t="shared" si="19"/>
        <v>-</v>
      </c>
      <c r="F46" s="15" t="str">
        <f t="shared" si="19"/>
        <v>-</v>
      </c>
      <c r="G46" s="15" t="str">
        <f t="shared" si="19"/>
        <v>-</v>
      </c>
      <c r="H46" s="15" t="str">
        <f t="shared" si="19"/>
        <v>-</v>
      </c>
      <c r="I46" s="15" t="str">
        <f t="shared" si="19"/>
        <v>-</v>
      </c>
      <c r="J46" s="15" t="str">
        <f t="shared" si="19"/>
        <v>-</v>
      </c>
      <c r="K46" s="15" t="str">
        <f t="shared" ref="K46:N46" si="20">IF(S22=0,"-",IF(W22=0,"-",(W22-S22)/S22))</f>
        <v>-</v>
      </c>
      <c r="L46" s="15" t="str">
        <f t="shared" si="20"/>
        <v>-</v>
      </c>
      <c r="M46" s="15" t="str">
        <f t="shared" si="20"/>
        <v>-</v>
      </c>
      <c r="N46" s="15" t="str">
        <f t="shared" si="20"/>
        <v>-</v>
      </c>
    </row>
    <row r="47" spans="2:14" ht="20.100000000000001" customHeight="1" thickBot="1" x14ac:dyDescent="0.25">
      <c r="B47" s="6" t="s">
        <v>13</v>
      </c>
      <c r="C47" s="15">
        <f t="shared" ref="C47:J47" si="21">IF(C23=0,"-",IF(K23=0,"-",(K23-C23)/C23))</f>
        <v>0</v>
      </c>
      <c r="D47" s="15" t="str">
        <f t="shared" si="21"/>
        <v>-</v>
      </c>
      <c r="E47" s="15" t="str">
        <f t="shared" si="21"/>
        <v>-</v>
      </c>
      <c r="F47" s="15" t="str">
        <f t="shared" si="21"/>
        <v>-</v>
      </c>
      <c r="G47" s="15">
        <f t="shared" si="21"/>
        <v>0</v>
      </c>
      <c r="H47" s="15">
        <f t="shared" si="21"/>
        <v>0</v>
      </c>
      <c r="I47" s="15" t="str">
        <f t="shared" si="21"/>
        <v>-</v>
      </c>
      <c r="J47" s="15" t="str">
        <f t="shared" si="21"/>
        <v>-</v>
      </c>
      <c r="K47" s="15">
        <f t="shared" ref="K47:N47" si="22">IF(S23=0,"-",IF(W23=0,"-",(W23-S23)/S23))</f>
        <v>0</v>
      </c>
      <c r="L47" s="15">
        <f t="shared" si="22"/>
        <v>-0.5</v>
      </c>
      <c r="M47" s="15" t="str">
        <f t="shared" si="22"/>
        <v>-</v>
      </c>
      <c r="N47" s="15" t="str">
        <f t="shared" si="22"/>
        <v>-</v>
      </c>
    </row>
    <row r="48" spans="2:14" ht="20.100000000000001" customHeight="1" thickBot="1" x14ac:dyDescent="0.25">
      <c r="B48" s="6" t="s">
        <v>14</v>
      </c>
      <c r="C48" s="15">
        <f t="shared" ref="C48:J48" si="23">IF(C24=0,"-",IF(K24=0,"-",(K24-C24)/C24))</f>
        <v>0</v>
      </c>
      <c r="D48" s="15">
        <f t="shared" si="23"/>
        <v>0.33333333333333331</v>
      </c>
      <c r="E48" s="15">
        <f t="shared" si="23"/>
        <v>0</v>
      </c>
      <c r="F48" s="15">
        <f t="shared" si="23"/>
        <v>-0.5</v>
      </c>
      <c r="G48" s="15">
        <f t="shared" si="23"/>
        <v>0</v>
      </c>
      <c r="H48" s="15">
        <f t="shared" si="23"/>
        <v>-0.33333333333333331</v>
      </c>
      <c r="I48" s="15" t="str">
        <f t="shared" si="23"/>
        <v>-</v>
      </c>
      <c r="J48" s="15" t="str">
        <f t="shared" si="23"/>
        <v>-</v>
      </c>
      <c r="K48" s="15">
        <f t="shared" ref="K48:N48" si="24">IF(S24=0,"-",IF(W24=0,"-",(W24-S24)/S24))</f>
        <v>0</v>
      </c>
      <c r="L48" s="15">
        <f t="shared" si="24"/>
        <v>0</v>
      </c>
      <c r="M48" s="15">
        <f t="shared" si="24"/>
        <v>1</v>
      </c>
      <c r="N48" s="15">
        <f t="shared" si="24"/>
        <v>-0.5</v>
      </c>
    </row>
    <row r="49" spans="2:14" ht="20.100000000000001" customHeight="1" thickBot="1" x14ac:dyDescent="0.25">
      <c r="B49" s="6" t="s">
        <v>15</v>
      </c>
      <c r="C49" s="15">
        <f t="shared" ref="C49:J49" si="25">IF(C25=0,"-",IF(K25=0,"-",(K25-C25)/C25))</f>
        <v>0</v>
      </c>
      <c r="D49" s="15">
        <f t="shared" si="25"/>
        <v>0</v>
      </c>
      <c r="E49" s="15" t="str">
        <f t="shared" si="25"/>
        <v>-</v>
      </c>
      <c r="F49" s="15" t="str">
        <f t="shared" si="25"/>
        <v>-</v>
      </c>
      <c r="G49" s="15" t="str">
        <f t="shared" si="25"/>
        <v>-</v>
      </c>
      <c r="H49" s="15" t="str">
        <f t="shared" si="25"/>
        <v>-</v>
      </c>
      <c r="I49" s="15" t="str">
        <f t="shared" si="25"/>
        <v>-</v>
      </c>
      <c r="J49" s="15" t="str">
        <f t="shared" si="25"/>
        <v>-</v>
      </c>
      <c r="K49" s="15">
        <f t="shared" ref="K49:N49" si="26">IF(S25=0,"-",IF(W25=0,"-",(W25-S25)/S25))</f>
        <v>0</v>
      </c>
      <c r="L49" s="15">
        <f t="shared" si="26"/>
        <v>0</v>
      </c>
      <c r="M49" s="15" t="str">
        <f t="shared" si="26"/>
        <v>-</v>
      </c>
      <c r="N49" s="15" t="str">
        <f t="shared" si="26"/>
        <v>-</v>
      </c>
    </row>
    <row r="50" spans="2:14" ht="20.100000000000001" customHeight="1" thickBot="1" x14ac:dyDescent="0.25">
      <c r="B50" s="6" t="s">
        <v>16</v>
      </c>
      <c r="C50" s="15" t="str">
        <f t="shared" ref="C50:J50" si="27">IF(C26=0,"-",IF(K26=0,"-",(K26-C26)/C26))</f>
        <v>-</v>
      </c>
      <c r="D50" s="15" t="str">
        <f t="shared" si="27"/>
        <v>-</v>
      </c>
      <c r="E50" s="15" t="str">
        <f t="shared" si="27"/>
        <v>-</v>
      </c>
      <c r="F50" s="15" t="str">
        <f t="shared" si="27"/>
        <v>-</v>
      </c>
      <c r="G50" s="15" t="str">
        <f t="shared" si="27"/>
        <v>-</v>
      </c>
      <c r="H50" s="15" t="str">
        <f t="shared" si="27"/>
        <v>-</v>
      </c>
      <c r="I50" s="15" t="str">
        <f t="shared" si="27"/>
        <v>-</v>
      </c>
      <c r="J50" s="15" t="str">
        <f t="shared" si="27"/>
        <v>-</v>
      </c>
      <c r="K50" s="15" t="str">
        <f t="shared" ref="K50:N50" si="28">IF(S26=0,"-",IF(W26=0,"-",(W26-S26)/S26))</f>
        <v>-</v>
      </c>
      <c r="L50" s="15" t="str">
        <f t="shared" si="28"/>
        <v>-</v>
      </c>
      <c r="M50" s="15" t="str">
        <f t="shared" si="28"/>
        <v>-</v>
      </c>
      <c r="N50" s="15" t="str">
        <f t="shared" si="28"/>
        <v>-</v>
      </c>
    </row>
    <row r="51" spans="2:14" ht="20.100000000000001" customHeight="1" thickBot="1" x14ac:dyDescent="0.25">
      <c r="B51" s="7" t="s">
        <v>17</v>
      </c>
      <c r="C51" s="15" t="str">
        <f t="shared" ref="C51:J51" si="29">IF(C27=0,"-",IF(K27=0,"-",(K27-C27)/C27))</f>
        <v>-</v>
      </c>
      <c r="D51" s="15" t="str">
        <f t="shared" si="29"/>
        <v>-</v>
      </c>
      <c r="E51" s="15" t="str">
        <f t="shared" si="29"/>
        <v>-</v>
      </c>
      <c r="F51" s="15" t="str">
        <f t="shared" si="29"/>
        <v>-</v>
      </c>
      <c r="G51" s="15" t="str">
        <f t="shared" si="29"/>
        <v>-</v>
      </c>
      <c r="H51" s="15" t="str">
        <f t="shared" si="29"/>
        <v>-</v>
      </c>
      <c r="I51" s="15" t="str">
        <f t="shared" si="29"/>
        <v>-</v>
      </c>
      <c r="J51" s="15" t="str">
        <f t="shared" si="29"/>
        <v>-</v>
      </c>
      <c r="K51" s="15" t="str">
        <f t="shared" ref="K51:N51" si="30">IF(S27=0,"-",IF(W27=0,"-",(W27-S27)/S27))</f>
        <v>-</v>
      </c>
      <c r="L51" s="15" t="str">
        <f t="shared" si="30"/>
        <v>-</v>
      </c>
      <c r="M51" s="15" t="str">
        <f t="shared" si="30"/>
        <v>-</v>
      </c>
      <c r="N51" s="15" t="str">
        <f t="shared" si="30"/>
        <v>-</v>
      </c>
    </row>
    <row r="52" spans="2:14" ht="20.100000000000001" customHeight="1" thickBot="1" x14ac:dyDescent="0.25">
      <c r="B52" s="8" t="s">
        <v>18</v>
      </c>
      <c r="C52" s="15" t="str">
        <f t="shared" ref="C52:J52" si="31">IF(C28=0,"-",IF(K28=0,"-",(K28-C28)/C28))</f>
        <v>-</v>
      </c>
      <c r="D52" s="15" t="str">
        <f t="shared" si="31"/>
        <v>-</v>
      </c>
      <c r="E52" s="15" t="str">
        <f t="shared" si="31"/>
        <v>-</v>
      </c>
      <c r="F52" s="15" t="str">
        <f t="shared" si="31"/>
        <v>-</v>
      </c>
      <c r="G52" s="15" t="str">
        <f t="shared" si="31"/>
        <v>-</v>
      </c>
      <c r="H52" s="15" t="str">
        <f t="shared" si="31"/>
        <v>-</v>
      </c>
      <c r="I52" s="15" t="str">
        <f t="shared" si="31"/>
        <v>-</v>
      </c>
      <c r="J52" s="15" t="str">
        <f t="shared" si="31"/>
        <v>-</v>
      </c>
      <c r="K52" s="15" t="str">
        <f t="shared" ref="K52:N52" si="32">IF(S28=0,"-",IF(W28=0,"-",(W28-S28)/S28))</f>
        <v>-</v>
      </c>
      <c r="L52" s="15" t="str">
        <f t="shared" si="32"/>
        <v>-</v>
      </c>
      <c r="M52" s="15" t="str">
        <f t="shared" si="32"/>
        <v>-</v>
      </c>
      <c r="N52" s="15" t="str">
        <f t="shared" si="32"/>
        <v>-</v>
      </c>
    </row>
    <row r="53" spans="2:14" ht="20.100000000000001" customHeight="1" thickBot="1" x14ac:dyDescent="0.25">
      <c r="B53" s="9" t="s">
        <v>37</v>
      </c>
      <c r="C53" s="16">
        <f t="shared" ref="C53:J53" si="33">IF(C29=0,"-",IF(K29=0,"-",(K29-C29)/C29))</f>
        <v>0.58620689655172409</v>
      </c>
      <c r="D53" s="16">
        <f t="shared" si="33"/>
        <v>0.25</v>
      </c>
      <c r="E53" s="16">
        <f t="shared" si="33"/>
        <v>1.25</v>
      </c>
      <c r="F53" s="16">
        <f t="shared" si="33"/>
        <v>1.4</v>
      </c>
      <c r="G53" s="16">
        <f t="shared" si="33"/>
        <v>-9.0909090909090912E-2</v>
      </c>
      <c r="H53" s="16">
        <f t="shared" si="33"/>
        <v>-0.1111111111111111</v>
      </c>
      <c r="I53" s="16">
        <f t="shared" si="33"/>
        <v>0</v>
      </c>
      <c r="J53" s="16" t="str">
        <f t="shared" si="33"/>
        <v>-</v>
      </c>
      <c r="K53" s="16">
        <f t="shared" ref="K53:N53" si="34">IF(S29=0,"-",IF(W29=0,"-",(W29-S29)/S29))</f>
        <v>0.4</v>
      </c>
      <c r="L53" s="16">
        <f t="shared" si="34"/>
        <v>0.13793103448275862</v>
      </c>
      <c r="M53" s="16">
        <f t="shared" si="34"/>
        <v>0.83333333333333337</v>
      </c>
      <c r="N53" s="16">
        <f t="shared" si="34"/>
        <v>1.4</v>
      </c>
    </row>
    <row r="54" spans="2:14" x14ac:dyDescent="0.2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</sheetData>
  <mergeCells count="16">
    <mergeCell ref="S9:V9"/>
    <mergeCell ref="W9:Z9"/>
    <mergeCell ref="S10:Z10"/>
    <mergeCell ref="C10:F10"/>
    <mergeCell ref="G10:J10"/>
    <mergeCell ref="C9:J9"/>
    <mergeCell ref="K9:R9"/>
    <mergeCell ref="K10:N10"/>
    <mergeCell ref="B9:B11"/>
    <mergeCell ref="O10:R10"/>
    <mergeCell ref="C33:F33"/>
    <mergeCell ref="C34:F34"/>
    <mergeCell ref="G33:J33"/>
    <mergeCell ref="G34:J34"/>
    <mergeCell ref="K33:N33"/>
    <mergeCell ref="K34:N3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R52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11.5" bestFit="1" customWidth="1"/>
    <col min="4" max="4" width="23" bestFit="1" customWidth="1"/>
    <col min="5" max="5" width="18.875" bestFit="1" customWidth="1"/>
    <col min="6" max="7" width="14.25" bestFit="1" customWidth="1"/>
    <col min="8" max="8" width="17.75" bestFit="1" customWidth="1"/>
    <col min="9" max="9" width="23.5" bestFit="1" customWidth="1"/>
    <col min="10" max="10" width="21.125" bestFit="1" customWidth="1"/>
    <col min="11" max="11" width="11.5" bestFit="1" customWidth="1"/>
    <col min="12" max="12" width="23" bestFit="1" customWidth="1"/>
    <col min="13" max="13" width="18.875" bestFit="1" customWidth="1"/>
    <col min="14" max="15" width="14.25" bestFit="1" customWidth="1"/>
    <col min="16" max="16" width="17.75" bestFit="1" customWidth="1"/>
    <col min="17" max="17" width="23.5" bestFit="1" customWidth="1"/>
    <col min="18" max="18" width="21.125" bestFit="1" customWidth="1"/>
    <col min="19" max="19" width="11.875" customWidth="1"/>
  </cols>
  <sheetData>
    <row r="7" spans="2:18" ht="26.25" customHeight="1" x14ac:dyDescent="0.2"/>
    <row r="8" spans="2:18" ht="44.1" customHeight="1" thickBot="1" x14ac:dyDescent="0.25">
      <c r="C8" s="24" t="s">
        <v>20</v>
      </c>
      <c r="D8" s="25"/>
      <c r="E8" s="25"/>
      <c r="F8" s="25"/>
      <c r="G8" s="25"/>
      <c r="H8" s="25"/>
      <c r="I8" s="25"/>
      <c r="J8" s="25"/>
      <c r="K8" s="25" t="s">
        <v>21</v>
      </c>
      <c r="L8" s="25"/>
      <c r="M8" s="25"/>
      <c r="N8" s="25"/>
      <c r="O8" s="25"/>
      <c r="P8" s="25"/>
      <c r="Q8" s="25"/>
      <c r="R8" s="25"/>
    </row>
    <row r="9" spans="2:18" ht="44.1" customHeight="1" thickBot="1" x14ac:dyDescent="0.25">
      <c r="C9" s="26" t="s">
        <v>22</v>
      </c>
      <c r="D9" s="28" t="s">
        <v>30</v>
      </c>
      <c r="E9" s="30" t="s">
        <v>23</v>
      </c>
      <c r="F9" s="36" t="s">
        <v>24</v>
      </c>
      <c r="G9" s="37"/>
      <c r="H9" s="38"/>
      <c r="I9" s="30" t="s">
        <v>25</v>
      </c>
      <c r="J9" s="30" t="s">
        <v>26</v>
      </c>
      <c r="K9" s="30" t="s">
        <v>22</v>
      </c>
      <c r="L9" s="28" t="s">
        <v>30</v>
      </c>
      <c r="M9" s="30" t="s">
        <v>23</v>
      </c>
      <c r="N9" s="36" t="s">
        <v>24</v>
      </c>
      <c r="O9" s="37"/>
      <c r="P9" s="38"/>
      <c r="Q9" s="30" t="s">
        <v>25</v>
      </c>
      <c r="R9" s="30" t="s">
        <v>26</v>
      </c>
    </row>
    <row r="10" spans="2:18" ht="44.1" customHeight="1" thickBot="1" x14ac:dyDescent="0.25">
      <c r="C10" s="39"/>
      <c r="D10" s="40"/>
      <c r="E10" s="35"/>
      <c r="F10" s="10" t="s">
        <v>27</v>
      </c>
      <c r="G10" s="10" t="s">
        <v>28</v>
      </c>
      <c r="H10" s="10" t="s">
        <v>29</v>
      </c>
      <c r="I10" s="35"/>
      <c r="J10" s="35"/>
      <c r="K10" s="35"/>
      <c r="L10" s="40"/>
      <c r="M10" s="35"/>
      <c r="N10" s="10" t="s">
        <v>27</v>
      </c>
      <c r="O10" s="10" t="s">
        <v>28</v>
      </c>
      <c r="P10" s="10" t="s">
        <v>29</v>
      </c>
      <c r="Q10" s="35"/>
      <c r="R10" s="35"/>
    </row>
    <row r="11" spans="2:18" ht="20.100000000000001" customHeight="1" thickBot="1" x14ac:dyDescent="0.25">
      <c r="B11" s="5" t="s">
        <v>2</v>
      </c>
      <c r="C11" s="12">
        <v>8671</v>
      </c>
      <c r="D11" s="12">
        <v>288</v>
      </c>
      <c r="E11" s="12">
        <v>49</v>
      </c>
      <c r="F11" s="12">
        <v>5704</v>
      </c>
      <c r="G11" s="12">
        <v>80</v>
      </c>
      <c r="H11" s="12">
        <v>1251</v>
      </c>
      <c r="I11" s="12">
        <v>1025</v>
      </c>
      <c r="J11" s="12">
        <v>274</v>
      </c>
      <c r="K11" s="12">
        <v>8800</v>
      </c>
      <c r="L11" s="12">
        <v>449</v>
      </c>
      <c r="M11" s="12">
        <v>13</v>
      </c>
      <c r="N11" s="12">
        <v>5780</v>
      </c>
      <c r="O11" s="12">
        <v>126</v>
      </c>
      <c r="P11" s="12">
        <v>877</v>
      </c>
      <c r="Q11" s="12">
        <v>969</v>
      </c>
      <c r="R11" s="12">
        <v>586</v>
      </c>
    </row>
    <row r="12" spans="2:18" ht="20.100000000000001" customHeight="1" thickBot="1" x14ac:dyDescent="0.25">
      <c r="B12" s="6" t="s">
        <v>3</v>
      </c>
      <c r="C12" s="12">
        <v>1000</v>
      </c>
      <c r="D12" s="12">
        <v>9</v>
      </c>
      <c r="E12" s="12">
        <v>0</v>
      </c>
      <c r="F12" s="12">
        <v>776</v>
      </c>
      <c r="G12" s="12">
        <v>18</v>
      </c>
      <c r="H12" s="12">
        <v>134</v>
      </c>
      <c r="I12" s="12">
        <v>53</v>
      </c>
      <c r="J12" s="12">
        <v>10</v>
      </c>
      <c r="K12" s="12">
        <v>1096</v>
      </c>
      <c r="L12" s="12">
        <v>2</v>
      </c>
      <c r="M12" s="12">
        <v>2</v>
      </c>
      <c r="N12" s="12">
        <v>779</v>
      </c>
      <c r="O12" s="12">
        <v>32</v>
      </c>
      <c r="P12" s="12">
        <v>225</v>
      </c>
      <c r="Q12" s="12">
        <v>39</v>
      </c>
      <c r="R12" s="12">
        <v>17</v>
      </c>
    </row>
    <row r="13" spans="2:18" ht="20.100000000000001" customHeight="1" thickBot="1" x14ac:dyDescent="0.25">
      <c r="B13" s="6" t="s">
        <v>4</v>
      </c>
      <c r="C13" s="12">
        <v>624</v>
      </c>
      <c r="D13" s="12">
        <v>3</v>
      </c>
      <c r="E13" s="12">
        <v>1</v>
      </c>
      <c r="F13" s="12">
        <v>404</v>
      </c>
      <c r="G13" s="12">
        <v>5</v>
      </c>
      <c r="H13" s="12">
        <v>113</v>
      </c>
      <c r="I13" s="12">
        <v>91</v>
      </c>
      <c r="J13" s="12">
        <v>7</v>
      </c>
      <c r="K13" s="12">
        <v>765</v>
      </c>
      <c r="L13" s="12">
        <v>5</v>
      </c>
      <c r="M13" s="12">
        <v>1</v>
      </c>
      <c r="N13" s="12">
        <v>540</v>
      </c>
      <c r="O13" s="12">
        <v>3</v>
      </c>
      <c r="P13" s="12">
        <v>120</v>
      </c>
      <c r="Q13" s="12">
        <v>87</v>
      </c>
      <c r="R13" s="12">
        <v>9</v>
      </c>
    </row>
    <row r="14" spans="2:18" ht="20.100000000000001" customHeight="1" thickBot="1" x14ac:dyDescent="0.25">
      <c r="B14" s="6" t="s">
        <v>5</v>
      </c>
      <c r="C14" s="12">
        <v>1531</v>
      </c>
      <c r="D14" s="12">
        <v>69</v>
      </c>
      <c r="E14" s="12">
        <v>0</v>
      </c>
      <c r="F14" s="12">
        <v>996</v>
      </c>
      <c r="G14" s="12">
        <v>34</v>
      </c>
      <c r="H14" s="12">
        <v>165</v>
      </c>
      <c r="I14" s="12">
        <v>254</v>
      </c>
      <c r="J14" s="12">
        <v>13</v>
      </c>
      <c r="K14" s="12">
        <v>1539</v>
      </c>
      <c r="L14" s="12">
        <v>57</v>
      </c>
      <c r="M14" s="12">
        <v>0</v>
      </c>
      <c r="N14" s="12">
        <v>1062</v>
      </c>
      <c r="O14" s="12">
        <v>17</v>
      </c>
      <c r="P14" s="12">
        <v>203</v>
      </c>
      <c r="Q14" s="12">
        <v>174</v>
      </c>
      <c r="R14" s="12">
        <v>26</v>
      </c>
    </row>
    <row r="15" spans="2:18" ht="20.100000000000001" customHeight="1" thickBot="1" x14ac:dyDescent="0.25">
      <c r="B15" s="6" t="s">
        <v>6</v>
      </c>
      <c r="C15" s="12">
        <v>2439</v>
      </c>
      <c r="D15" s="12">
        <v>59</v>
      </c>
      <c r="E15" s="12">
        <v>3</v>
      </c>
      <c r="F15" s="12">
        <v>1537</v>
      </c>
      <c r="G15" s="12">
        <v>48</v>
      </c>
      <c r="H15" s="12">
        <v>439</v>
      </c>
      <c r="I15" s="12">
        <v>309</v>
      </c>
      <c r="J15" s="12">
        <v>44</v>
      </c>
      <c r="K15" s="12">
        <v>2106</v>
      </c>
      <c r="L15" s="12">
        <v>58</v>
      </c>
      <c r="M15" s="12">
        <v>3</v>
      </c>
      <c r="N15" s="12">
        <v>1243</v>
      </c>
      <c r="O15" s="12">
        <v>67</v>
      </c>
      <c r="P15" s="12">
        <v>287</v>
      </c>
      <c r="Q15" s="12">
        <v>400</v>
      </c>
      <c r="R15" s="12">
        <v>48</v>
      </c>
    </row>
    <row r="16" spans="2:18" ht="20.100000000000001" customHeight="1" thickBot="1" x14ac:dyDescent="0.25">
      <c r="B16" s="6" t="s">
        <v>7</v>
      </c>
      <c r="C16" s="12">
        <v>570</v>
      </c>
      <c r="D16" s="12">
        <v>38</v>
      </c>
      <c r="E16" s="12">
        <v>0</v>
      </c>
      <c r="F16" s="12">
        <v>350</v>
      </c>
      <c r="G16" s="12">
        <v>0</v>
      </c>
      <c r="H16" s="12">
        <v>34</v>
      </c>
      <c r="I16" s="12">
        <v>38</v>
      </c>
      <c r="J16" s="12">
        <v>110</v>
      </c>
      <c r="K16" s="12">
        <v>576</v>
      </c>
      <c r="L16" s="12">
        <v>3</v>
      </c>
      <c r="M16" s="12">
        <v>0</v>
      </c>
      <c r="N16" s="12">
        <v>485</v>
      </c>
      <c r="O16" s="12">
        <v>23</v>
      </c>
      <c r="P16" s="12">
        <v>22</v>
      </c>
      <c r="Q16" s="12">
        <v>37</v>
      </c>
      <c r="R16" s="12">
        <v>6</v>
      </c>
    </row>
    <row r="17" spans="2:18" ht="20.100000000000001" customHeight="1" thickBot="1" x14ac:dyDescent="0.25">
      <c r="B17" s="6" t="s">
        <v>8</v>
      </c>
      <c r="C17" s="12">
        <v>1406</v>
      </c>
      <c r="D17" s="12">
        <v>23</v>
      </c>
      <c r="E17" s="12">
        <v>0</v>
      </c>
      <c r="F17" s="12">
        <v>1089</v>
      </c>
      <c r="G17" s="12">
        <v>10</v>
      </c>
      <c r="H17" s="12">
        <v>234</v>
      </c>
      <c r="I17" s="12">
        <v>42</v>
      </c>
      <c r="J17" s="12">
        <v>8</v>
      </c>
      <c r="K17" s="12">
        <v>1363</v>
      </c>
      <c r="L17" s="12">
        <v>21</v>
      </c>
      <c r="M17" s="12">
        <v>4</v>
      </c>
      <c r="N17" s="12">
        <v>1045</v>
      </c>
      <c r="O17" s="12">
        <v>19</v>
      </c>
      <c r="P17" s="12">
        <v>219</v>
      </c>
      <c r="Q17" s="12">
        <v>50</v>
      </c>
      <c r="R17" s="12">
        <v>5</v>
      </c>
    </row>
    <row r="18" spans="2:18" ht="20.100000000000001" customHeight="1" thickBot="1" x14ac:dyDescent="0.25">
      <c r="B18" s="6" t="s">
        <v>9</v>
      </c>
      <c r="C18" s="12">
        <v>1337</v>
      </c>
      <c r="D18" s="12">
        <v>185</v>
      </c>
      <c r="E18" s="12">
        <v>2</v>
      </c>
      <c r="F18" s="12">
        <v>979</v>
      </c>
      <c r="G18" s="12">
        <v>10</v>
      </c>
      <c r="H18" s="12">
        <v>100</v>
      </c>
      <c r="I18" s="12">
        <v>48</v>
      </c>
      <c r="J18" s="12">
        <v>13</v>
      </c>
      <c r="K18" s="12">
        <v>1602</v>
      </c>
      <c r="L18" s="12">
        <v>54</v>
      </c>
      <c r="M18" s="12">
        <v>0</v>
      </c>
      <c r="N18" s="12">
        <v>1235</v>
      </c>
      <c r="O18" s="12">
        <v>9</v>
      </c>
      <c r="P18" s="12">
        <v>165</v>
      </c>
      <c r="Q18" s="12">
        <v>135</v>
      </c>
      <c r="R18" s="12">
        <v>4</v>
      </c>
    </row>
    <row r="19" spans="2:18" ht="20.100000000000001" customHeight="1" thickBot="1" x14ac:dyDescent="0.25">
      <c r="B19" s="6" t="s">
        <v>10</v>
      </c>
      <c r="C19" s="12">
        <v>5871</v>
      </c>
      <c r="D19" s="12">
        <v>388</v>
      </c>
      <c r="E19" s="12">
        <v>35</v>
      </c>
      <c r="F19" s="12">
        <v>3729</v>
      </c>
      <c r="G19" s="12">
        <v>116</v>
      </c>
      <c r="H19" s="12">
        <v>1062</v>
      </c>
      <c r="I19" s="12">
        <v>514</v>
      </c>
      <c r="J19" s="12">
        <v>27</v>
      </c>
      <c r="K19" s="12">
        <v>5816</v>
      </c>
      <c r="L19" s="12">
        <v>159</v>
      </c>
      <c r="M19" s="12">
        <v>16</v>
      </c>
      <c r="N19" s="12">
        <v>4158</v>
      </c>
      <c r="O19" s="12">
        <v>108</v>
      </c>
      <c r="P19" s="12">
        <v>830</v>
      </c>
      <c r="Q19" s="12">
        <v>523</v>
      </c>
      <c r="R19" s="12">
        <v>22</v>
      </c>
    </row>
    <row r="20" spans="2:18" ht="20.100000000000001" customHeight="1" thickBot="1" x14ac:dyDescent="0.25">
      <c r="B20" s="6" t="s">
        <v>11</v>
      </c>
      <c r="C20" s="12">
        <v>5971</v>
      </c>
      <c r="D20" s="12">
        <v>161</v>
      </c>
      <c r="E20" s="12">
        <v>14</v>
      </c>
      <c r="F20" s="12">
        <v>3647</v>
      </c>
      <c r="G20" s="12">
        <v>105</v>
      </c>
      <c r="H20" s="12">
        <v>939</v>
      </c>
      <c r="I20" s="12">
        <v>900</v>
      </c>
      <c r="J20" s="12">
        <v>205</v>
      </c>
      <c r="K20" s="12">
        <v>6068</v>
      </c>
      <c r="L20" s="12">
        <v>192</v>
      </c>
      <c r="M20" s="12">
        <v>9</v>
      </c>
      <c r="N20" s="12">
        <v>3747</v>
      </c>
      <c r="O20" s="12">
        <v>44</v>
      </c>
      <c r="P20" s="12">
        <v>930</v>
      </c>
      <c r="Q20" s="12">
        <v>986</v>
      </c>
      <c r="R20" s="12">
        <v>160</v>
      </c>
    </row>
    <row r="21" spans="2:18" ht="20.100000000000001" customHeight="1" thickBot="1" x14ac:dyDescent="0.25">
      <c r="B21" s="6" t="s">
        <v>12</v>
      </c>
      <c r="C21" s="12">
        <v>729</v>
      </c>
      <c r="D21" s="12">
        <v>7</v>
      </c>
      <c r="E21" s="12">
        <v>0</v>
      </c>
      <c r="F21" s="12">
        <v>454</v>
      </c>
      <c r="G21" s="12">
        <v>7</v>
      </c>
      <c r="H21" s="12">
        <v>71</v>
      </c>
      <c r="I21" s="12">
        <v>53</v>
      </c>
      <c r="J21" s="12">
        <v>137</v>
      </c>
      <c r="K21" s="12">
        <v>594</v>
      </c>
      <c r="L21" s="12">
        <v>8</v>
      </c>
      <c r="M21" s="12">
        <v>0</v>
      </c>
      <c r="N21" s="12">
        <v>430</v>
      </c>
      <c r="O21" s="12">
        <v>4</v>
      </c>
      <c r="P21" s="12">
        <v>59</v>
      </c>
      <c r="Q21" s="12">
        <v>25</v>
      </c>
      <c r="R21" s="12">
        <v>68</v>
      </c>
    </row>
    <row r="22" spans="2:18" ht="20.100000000000001" customHeight="1" thickBot="1" x14ac:dyDescent="0.25">
      <c r="B22" s="6" t="s">
        <v>13</v>
      </c>
      <c r="C22" s="12">
        <v>1589</v>
      </c>
      <c r="D22" s="12">
        <v>68</v>
      </c>
      <c r="E22" s="12">
        <v>14</v>
      </c>
      <c r="F22" s="12">
        <v>1057</v>
      </c>
      <c r="G22" s="12">
        <v>232</v>
      </c>
      <c r="H22" s="12">
        <v>94</v>
      </c>
      <c r="I22" s="12">
        <v>109</v>
      </c>
      <c r="J22" s="12">
        <v>15</v>
      </c>
      <c r="K22" s="12">
        <v>1784</v>
      </c>
      <c r="L22" s="12">
        <v>96</v>
      </c>
      <c r="M22" s="12">
        <v>0</v>
      </c>
      <c r="N22" s="12">
        <v>1310</v>
      </c>
      <c r="O22" s="12">
        <v>25</v>
      </c>
      <c r="P22" s="12">
        <v>149</v>
      </c>
      <c r="Q22" s="12">
        <v>185</v>
      </c>
      <c r="R22" s="12">
        <v>19</v>
      </c>
    </row>
    <row r="23" spans="2:18" ht="20.100000000000001" customHeight="1" thickBot="1" x14ac:dyDescent="0.25">
      <c r="B23" s="6" t="s">
        <v>14</v>
      </c>
      <c r="C23" s="12">
        <v>6705</v>
      </c>
      <c r="D23" s="12">
        <v>359</v>
      </c>
      <c r="E23" s="12">
        <v>13</v>
      </c>
      <c r="F23" s="12">
        <v>4219</v>
      </c>
      <c r="G23" s="12">
        <v>114</v>
      </c>
      <c r="H23" s="12">
        <v>1509</v>
      </c>
      <c r="I23" s="12">
        <v>213</v>
      </c>
      <c r="J23" s="12">
        <v>278</v>
      </c>
      <c r="K23" s="12">
        <v>6988</v>
      </c>
      <c r="L23" s="12">
        <v>61</v>
      </c>
      <c r="M23" s="12">
        <v>11</v>
      </c>
      <c r="N23" s="12">
        <v>4931</v>
      </c>
      <c r="O23" s="12">
        <v>47</v>
      </c>
      <c r="P23" s="12">
        <v>1284</v>
      </c>
      <c r="Q23" s="12">
        <v>305</v>
      </c>
      <c r="R23" s="12">
        <v>349</v>
      </c>
    </row>
    <row r="24" spans="2:18" ht="20.100000000000001" customHeight="1" thickBot="1" x14ac:dyDescent="0.25">
      <c r="B24" s="6" t="s">
        <v>15</v>
      </c>
      <c r="C24" s="12">
        <v>2140</v>
      </c>
      <c r="D24" s="12">
        <v>75</v>
      </c>
      <c r="E24" s="12">
        <v>0</v>
      </c>
      <c r="F24" s="12">
        <v>1158</v>
      </c>
      <c r="G24" s="12">
        <v>28</v>
      </c>
      <c r="H24" s="12">
        <v>220</v>
      </c>
      <c r="I24" s="12">
        <v>247</v>
      </c>
      <c r="J24" s="12">
        <v>412</v>
      </c>
      <c r="K24" s="12">
        <v>2325</v>
      </c>
      <c r="L24" s="12">
        <v>0</v>
      </c>
      <c r="M24" s="12">
        <v>0</v>
      </c>
      <c r="N24" s="12">
        <v>1341</v>
      </c>
      <c r="O24" s="12">
        <v>11</v>
      </c>
      <c r="P24" s="12">
        <v>238</v>
      </c>
      <c r="Q24" s="12">
        <v>114</v>
      </c>
      <c r="R24" s="12">
        <v>621</v>
      </c>
    </row>
    <row r="25" spans="2:18" ht="20.100000000000001" customHeight="1" thickBot="1" x14ac:dyDescent="0.25">
      <c r="B25" s="6" t="s">
        <v>16</v>
      </c>
      <c r="C25" s="12">
        <v>422</v>
      </c>
      <c r="D25" s="12">
        <v>5</v>
      </c>
      <c r="E25" s="12">
        <v>1</v>
      </c>
      <c r="F25" s="12">
        <v>297</v>
      </c>
      <c r="G25" s="12">
        <v>3</v>
      </c>
      <c r="H25" s="12">
        <v>54</v>
      </c>
      <c r="I25" s="12">
        <v>47</v>
      </c>
      <c r="J25" s="12">
        <v>15</v>
      </c>
      <c r="K25" s="12">
        <v>461</v>
      </c>
      <c r="L25" s="12">
        <v>3</v>
      </c>
      <c r="M25" s="12">
        <v>0</v>
      </c>
      <c r="N25" s="12">
        <v>333</v>
      </c>
      <c r="O25" s="12">
        <v>2</v>
      </c>
      <c r="P25" s="12">
        <v>66</v>
      </c>
      <c r="Q25" s="12">
        <v>54</v>
      </c>
      <c r="R25" s="12">
        <v>3</v>
      </c>
    </row>
    <row r="26" spans="2:18" ht="20.100000000000001" customHeight="1" thickBot="1" x14ac:dyDescent="0.25">
      <c r="B26" s="7" t="s">
        <v>17</v>
      </c>
      <c r="C26" s="12">
        <v>1370</v>
      </c>
      <c r="D26" s="12">
        <v>66</v>
      </c>
      <c r="E26" s="12">
        <v>5</v>
      </c>
      <c r="F26" s="12">
        <v>873</v>
      </c>
      <c r="G26" s="12">
        <v>7</v>
      </c>
      <c r="H26" s="12">
        <v>325</v>
      </c>
      <c r="I26" s="12">
        <v>65</v>
      </c>
      <c r="J26" s="12">
        <v>29</v>
      </c>
      <c r="K26" s="12">
        <v>1432</v>
      </c>
      <c r="L26" s="12">
        <v>64</v>
      </c>
      <c r="M26" s="12">
        <v>3</v>
      </c>
      <c r="N26" s="12">
        <v>887</v>
      </c>
      <c r="O26" s="12">
        <v>9</v>
      </c>
      <c r="P26" s="12">
        <v>362</v>
      </c>
      <c r="Q26" s="12">
        <v>58</v>
      </c>
      <c r="R26" s="12">
        <v>49</v>
      </c>
    </row>
    <row r="27" spans="2:18" ht="20.100000000000001" customHeight="1" thickBot="1" x14ac:dyDescent="0.25">
      <c r="B27" s="8" t="s">
        <v>18</v>
      </c>
      <c r="C27" s="12">
        <v>199</v>
      </c>
      <c r="D27" s="12">
        <v>2</v>
      </c>
      <c r="E27" s="12">
        <v>0</v>
      </c>
      <c r="F27" s="12">
        <v>169</v>
      </c>
      <c r="G27" s="12">
        <v>4</v>
      </c>
      <c r="H27" s="12">
        <v>20</v>
      </c>
      <c r="I27" s="12">
        <v>4</v>
      </c>
      <c r="J27" s="12">
        <v>0</v>
      </c>
      <c r="K27" s="12">
        <v>245</v>
      </c>
      <c r="L27" s="12">
        <v>0</v>
      </c>
      <c r="M27" s="12">
        <v>0</v>
      </c>
      <c r="N27" s="12">
        <v>213</v>
      </c>
      <c r="O27" s="12">
        <v>3</v>
      </c>
      <c r="P27" s="12">
        <v>25</v>
      </c>
      <c r="Q27" s="12">
        <v>4</v>
      </c>
      <c r="R27" s="12">
        <v>0</v>
      </c>
    </row>
    <row r="28" spans="2:18" ht="20.100000000000001" customHeight="1" thickBot="1" x14ac:dyDescent="0.25">
      <c r="B28" s="9" t="s">
        <v>19</v>
      </c>
      <c r="C28" s="13">
        <v>42574</v>
      </c>
      <c r="D28" s="13">
        <v>1805</v>
      </c>
      <c r="E28" s="13">
        <v>137</v>
      </c>
      <c r="F28" s="13">
        <v>27438</v>
      </c>
      <c r="G28" s="13">
        <v>821</v>
      </c>
      <c r="H28" s="13">
        <v>6764</v>
      </c>
      <c r="I28" s="13">
        <v>4012</v>
      </c>
      <c r="J28" s="13">
        <v>1597</v>
      </c>
      <c r="K28" s="13">
        <v>43560</v>
      </c>
      <c r="L28" s="13">
        <v>1232</v>
      </c>
      <c r="M28" s="13">
        <v>62</v>
      </c>
      <c r="N28" s="13">
        <v>29519</v>
      </c>
      <c r="O28" s="13">
        <v>549</v>
      </c>
      <c r="P28" s="13">
        <v>6061</v>
      </c>
      <c r="Q28" s="13">
        <v>4145</v>
      </c>
      <c r="R28" s="13">
        <v>1992</v>
      </c>
    </row>
    <row r="32" spans="2:18" ht="44.25" customHeight="1" thickBot="1" x14ac:dyDescent="0.25">
      <c r="B32" s="14"/>
      <c r="C32" s="24" t="s">
        <v>31</v>
      </c>
      <c r="D32" s="25"/>
      <c r="E32" s="25"/>
      <c r="F32" s="25"/>
      <c r="G32" s="25"/>
      <c r="H32" s="25"/>
      <c r="I32" s="25"/>
      <c r="J32" s="25"/>
    </row>
    <row r="33" spans="2:10" ht="44.25" customHeight="1" thickBot="1" x14ac:dyDescent="0.25">
      <c r="B33" s="14"/>
      <c r="C33" s="26" t="s">
        <v>22</v>
      </c>
      <c r="D33" s="28" t="s">
        <v>30</v>
      </c>
      <c r="E33" s="30" t="s">
        <v>23</v>
      </c>
      <c r="F33" s="32" t="s">
        <v>24</v>
      </c>
      <c r="G33" s="33"/>
      <c r="H33" s="34"/>
      <c r="I33" s="30" t="s">
        <v>25</v>
      </c>
      <c r="J33" s="30" t="s">
        <v>26</v>
      </c>
    </row>
    <row r="34" spans="2:10" ht="44.25" customHeight="1" thickBot="1" x14ac:dyDescent="0.25">
      <c r="B34" s="14"/>
      <c r="C34" s="27"/>
      <c r="D34" s="29"/>
      <c r="E34" s="31"/>
      <c r="F34" s="10" t="s">
        <v>27</v>
      </c>
      <c r="G34" s="10" t="s">
        <v>28</v>
      </c>
      <c r="H34" s="10" t="s">
        <v>29</v>
      </c>
      <c r="I34" s="31"/>
      <c r="J34" s="31"/>
    </row>
    <row r="35" spans="2:10" ht="20.100000000000001" customHeight="1" thickBot="1" x14ac:dyDescent="0.25">
      <c r="B35" s="5" t="s">
        <v>2</v>
      </c>
      <c r="C35" s="15">
        <f t="shared" ref="C35:J35" si="0">IF(C11&gt;0,(K11-C11)/C11,"-")</f>
        <v>1.4877176796217277E-2</v>
      </c>
      <c r="D35" s="15">
        <f t="shared" si="0"/>
        <v>0.55902777777777779</v>
      </c>
      <c r="E35" s="15">
        <f t="shared" si="0"/>
        <v>-0.73469387755102045</v>
      </c>
      <c r="F35" s="15">
        <f t="shared" si="0"/>
        <v>1.3323983169705469E-2</v>
      </c>
      <c r="G35" s="15">
        <f t="shared" si="0"/>
        <v>0.57499999999999996</v>
      </c>
      <c r="H35" s="15">
        <f t="shared" si="0"/>
        <v>-0.29896083133493206</v>
      </c>
      <c r="I35" s="15">
        <f t="shared" si="0"/>
        <v>-5.4634146341463415E-2</v>
      </c>
      <c r="J35" s="15">
        <f t="shared" si="0"/>
        <v>1.1386861313868613</v>
      </c>
    </row>
    <row r="36" spans="2:10" ht="20.100000000000001" customHeight="1" thickBot="1" x14ac:dyDescent="0.25">
      <c r="B36" s="6" t="s">
        <v>3</v>
      </c>
      <c r="C36" s="15">
        <f t="shared" ref="C36:J36" si="1">IF(C12&gt;0,(K12-C12)/C12,"-")</f>
        <v>9.6000000000000002E-2</v>
      </c>
      <c r="D36" s="15">
        <f t="shared" si="1"/>
        <v>-0.77777777777777779</v>
      </c>
      <c r="E36" s="15" t="str">
        <f t="shared" si="1"/>
        <v>-</v>
      </c>
      <c r="F36" s="15">
        <f t="shared" si="1"/>
        <v>3.8659793814432991E-3</v>
      </c>
      <c r="G36" s="15">
        <f t="shared" si="1"/>
        <v>0.77777777777777779</v>
      </c>
      <c r="H36" s="15">
        <f t="shared" si="1"/>
        <v>0.67910447761194026</v>
      </c>
      <c r="I36" s="15">
        <f t="shared" si="1"/>
        <v>-0.26415094339622641</v>
      </c>
      <c r="J36" s="15">
        <f t="shared" si="1"/>
        <v>0.7</v>
      </c>
    </row>
    <row r="37" spans="2:10" ht="20.100000000000001" customHeight="1" thickBot="1" x14ac:dyDescent="0.25">
      <c r="B37" s="6" t="s">
        <v>4</v>
      </c>
      <c r="C37" s="15">
        <f t="shared" ref="C37:J37" si="2">IF(C13&gt;0,(K13-C13)/C13,"-")</f>
        <v>0.22596153846153846</v>
      </c>
      <c r="D37" s="15">
        <f t="shared" si="2"/>
        <v>0.66666666666666663</v>
      </c>
      <c r="E37" s="15">
        <f t="shared" si="2"/>
        <v>0</v>
      </c>
      <c r="F37" s="15">
        <f t="shared" si="2"/>
        <v>0.33663366336633666</v>
      </c>
      <c r="G37" s="15">
        <f t="shared" si="2"/>
        <v>-0.4</v>
      </c>
      <c r="H37" s="15">
        <f t="shared" si="2"/>
        <v>6.1946902654867256E-2</v>
      </c>
      <c r="I37" s="15">
        <f t="shared" si="2"/>
        <v>-4.3956043956043959E-2</v>
      </c>
      <c r="J37" s="15">
        <f t="shared" si="2"/>
        <v>0.2857142857142857</v>
      </c>
    </row>
    <row r="38" spans="2:10" ht="20.100000000000001" customHeight="1" thickBot="1" x14ac:dyDescent="0.25">
      <c r="B38" s="6" t="s">
        <v>5</v>
      </c>
      <c r="C38" s="15">
        <f t="shared" ref="C38:J38" si="3">IF(C14&gt;0,(K14-C14)/C14,"-")</f>
        <v>5.2253429131286742E-3</v>
      </c>
      <c r="D38" s="15">
        <f t="shared" si="3"/>
        <v>-0.17391304347826086</v>
      </c>
      <c r="E38" s="15" t="str">
        <f t="shared" si="3"/>
        <v>-</v>
      </c>
      <c r="F38" s="15">
        <f t="shared" si="3"/>
        <v>6.6265060240963861E-2</v>
      </c>
      <c r="G38" s="15">
        <f t="shared" si="3"/>
        <v>-0.5</v>
      </c>
      <c r="H38" s="15">
        <f t="shared" si="3"/>
        <v>0.23030303030303031</v>
      </c>
      <c r="I38" s="15">
        <f t="shared" si="3"/>
        <v>-0.31496062992125984</v>
      </c>
      <c r="J38" s="15">
        <f t="shared" si="3"/>
        <v>1</v>
      </c>
    </row>
    <row r="39" spans="2:10" ht="20.100000000000001" customHeight="1" thickBot="1" x14ac:dyDescent="0.25">
      <c r="B39" s="6" t="s">
        <v>6</v>
      </c>
      <c r="C39" s="15">
        <f t="shared" ref="C39:J39" si="4">IF(C15&gt;0,(K15-C15)/C15,"-")</f>
        <v>-0.13653136531365315</v>
      </c>
      <c r="D39" s="15">
        <f t="shared" si="4"/>
        <v>-1.6949152542372881E-2</v>
      </c>
      <c r="E39" s="15">
        <f t="shared" si="4"/>
        <v>0</v>
      </c>
      <c r="F39" s="15">
        <f t="shared" si="4"/>
        <v>-0.19128171763175017</v>
      </c>
      <c r="G39" s="15">
        <f t="shared" si="4"/>
        <v>0.39583333333333331</v>
      </c>
      <c r="H39" s="15">
        <f t="shared" si="4"/>
        <v>-0.34624145785876992</v>
      </c>
      <c r="I39" s="15">
        <f t="shared" si="4"/>
        <v>0.29449838187702265</v>
      </c>
      <c r="J39" s="15">
        <f t="shared" si="4"/>
        <v>9.0909090909090912E-2</v>
      </c>
    </row>
    <row r="40" spans="2:10" ht="20.100000000000001" customHeight="1" thickBot="1" x14ac:dyDescent="0.25">
      <c r="B40" s="6" t="s">
        <v>7</v>
      </c>
      <c r="C40" s="15">
        <f t="shared" ref="C40:J40" si="5">IF(C16&gt;0,(K16-C16)/C16,"-")</f>
        <v>1.0526315789473684E-2</v>
      </c>
      <c r="D40" s="15">
        <f t="shared" si="5"/>
        <v>-0.92105263157894735</v>
      </c>
      <c r="E40" s="15" t="str">
        <f t="shared" si="5"/>
        <v>-</v>
      </c>
      <c r="F40" s="15">
        <f t="shared" si="5"/>
        <v>0.38571428571428573</v>
      </c>
      <c r="G40" s="15" t="str">
        <f t="shared" si="5"/>
        <v>-</v>
      </c>
      <c r="H40" s="15">
        <f t="shared" si="5"/>
        <v>-0.35294117647058826</v>
      </c>
      <c r="I40" s="15">
        <f t="shared" si="5"/>
        <v>-2.6315789473684209E-2</v>
      </c>
      <c r="J40" s="15">
        <f t="shared" si="5"/>
        <v>-0.94545454545454544</v>
      </c>
    </row>
    <row r="41" spans="2:10" ht="20.100000000000001" customHeight="1" thickBot="1" x14ac:dyDescent="0.25">
      <c r="B41" s="6" t="s">
        <v>8</v>
      </c>
      <c r="C41" s="15">
        <f t="shared" ref="C41:J41" si="6">IF(C17&gt;0,(K17-C17)/C17,"-")</f>
        <v>-3.0583214793741108E-2</v>
      </c>
      <c r="D41" s="15">
        <f t="shared" si="6"/>
        <v>-8.6956521739130432E-2</v>
      </c>
      <c r="E41" s="15" t="str">
        <f t="shared" si="6"/>
        <v>-</v>
      </c>
      <c r="F41" s="15">
        <f t="shared" si="6"/>
        <v>-4.0404040404040407E-2</v>
      </c>
      <c r="G41" s="15">
        <f t="shared" si="6"/>
        <v>0.9</v>
      </c>
      <c r="H41" s="15">
        <f t="shared" si="6"/>
        <v>-6.4102564102564097E-2</v>
      </c>
      <c r="I41" s="15">
        <f t="shared" si="6"/>
        <v>0.19047619047619047</v>
      </c>
      <c r="J41" s="15">
        <f t="shared" si="6"/>
        <v>-0.375</v>
      </c>
    </row>
    <row r="42" spans="2:10" ht="20.100000000000001" customHeight="1" thickBot="1" x14ac:dyDescent="0.25">
      <c r="B42" s="6" t="s">
        <v>9</v>
      </c>
      <c r="C42" s="15">
        <f t="shared" ref="C42:J42" si="7">IF(C18&gt;0,(K18-C18)/C18,"-")</f>
        <v>0.19820493642483172</v>
      </c>
      <c r="D42" s="15">
        <f t="shared" si="7"/>
        <v>-0.70810810810810809</v>
      </c>
      <c r="E42" s="15">
        <f t="shared" si="7"/>
        <v>-1</v>
      </c>
      <c r="F42" s="15">
        <f t="shared" si="7"/>
        <v>0.26149131767109296</v>
      </c>
      <c r="G42" s="15">
        <f t="shared" si="7"/>
        <v>-0.1</v>
      </c>
      <c r="H42" s="15">
        <f t="shared" si="7"/>
        <v>0.65</v>
      </c>
      <c r="I42" s="15">
        <f t="shared" si="7"/>
        <v>1.8125</v>
      </c>
      <c r="J42" s="15">
        <f t="shared" si="7"/>
        <v>-0.69230769230769229</v>
      </c>
    </row>
    <row r="43" spans="2:10" ht="20.100000000000001" customHeight="1" thickBot="1" x14ac:dyDescent="0.25">
      <c r="B43" s="6" t="s">
        <v>10</v>
      </c>
      <c r="C43" s="15">
        <f t="shared" ref="C43:J43" si="8">IF(C19&gt;0,(K19-C19)/C19,"-")</f>
        <v>-9.3680803951626639E-3</v>
      </c>
      <c r="D43" s="15">
        <f t="shared" si="8"/>
        <v>-0.59020618556701032</v>
      </c>
      <c r="E43" s="15">
        <f t="shared" si="8"/>
        <v>-0.54285714285714282</v>
      </c>
      <c r="F43" s="15">
        <f t="shared" si="8"/>
        <v>0.11504424778761062</v>
      </c>
      <c r="G43" s="15">
        <f t="shared" si="8"/>
        <v>-6.8965517241379309E-2</v>
      </c>
      <c r="H43" s="15">
        <f t="shared" si="8"/>
        <v>-0.2184557438794727</v>
      </c>
      <c r="I43" s="15">
        <f t="shared" si="8"/>
        <v>1.7509727626459144E-2</v>
      </c>
      <c r="J43" s="15">
        <f t="shared" si="8"/>
        <v>-0.18518518518518517</v>
      </c>
    </row>
    <row r="44" spans="2:10" ht="20.100000000000001" customHeight="1" thickBot="1" x14ac:dyDescent="0.25">
      <c r="B44" s="6" t="s">
        <v>11</v>
      </c>
      <c r="C44" s="15">
        <f t="shared" ref="C44:J44" si="9">IF(C20&gt;0,(K20-C20)/C20,"-")</f>
        <v>1.6245185061128788E-2</v>
      </c>
      <c r="D44" s="15">
        <f t="shared" si="9"/>
        <v>0.19254658385093168</v>
      </c>
      <c r="E44" s="15">
        <f t="shared" si="9"/>
        <v>-0.35714285714285715</v>
      </c>
      <c r="F44" s="15">
        <f t="shared" si="9"/>
        <v>2.7419797093501508E-2</v>
      </c>
      <c r="G44" s="15">
        <f t="shared" si="9"/>
        <v>-0.580952380952381</v>
      </c>
      <c r="H44" s="15">
        <f t="shared" si="9"/>
        <v>-9.5846645367412137E-3</v>
      </c>
      <c r="I44" s="15">
        <f t="shared" si="9"/>
        <v>9.555555555555556E-2</v>
      </c>
      <c r="J44" s="15">
        <f t="shared" si="9"/>
        <v>-0.21951219512195122</v>
      </c>
    </row>
    <row r="45" spans="2:10" ht="20.100000000000001" customHeight="1" thickBot="1" x14ac:dyDescent="0.25">
      <c r="B45" s="6" t="s">
        <v>12</v>
      </c>
      <c r="C45" s="15">
        <f t="shared" ref="C45:J45" si="10">IF(C21&gt;0,(K21-C21)/C21,"-")</f>
        <v>-0.18518518518518517</v>
      </c>
      <c r="D45" s="15">
        <f t="shared" si="10"/>
        <v>0.14285714285714285</v>
      </c>
      <c r="E45" s="15" t="str">
        <f t="shared" si="10"/>
        <v>-</v>
      </c>
      <c r="F45" s="15">
        <f t="shared" si="10"/>
        <v>-5.2863436123348019E-2</v>
      </c>
      <c r="G45" s="15">
        <f t="shared" si="10"/>
        <v>-0.42857142857142855</v>
      </c>
      <c r="H45" s="15">
        <f t="shared" si="10"/>
        <v>-0.16901408450704225</v>
      </c>
      <c r="I45" s="15">
        <f t="shared" si="10"/>
        <v>-0.52830188679245282</v>
      </c>
      <c r="J45" s="15">
        <f t="shared" si="10"/>
        <v>-0.5036496350364964</v>
      </c>
    </row>
    <row r="46" spans="2:10" ht="20.100000000000001" customHeight="1" thickBot="1" x14ac:dyDescent="0.25">
      <c r="B46" s="6" t="s">
        <v>13</v>
      </c>
      <c r="C46" s="15">
        <f t="shared" ref="C46:J46" si="11">IF(C22&gt;0,(K22-C22)/C22,"-")</f>
        <v>0.12271869100062932</v>
      </c>
      <c r="D46" s="15">
        <f t="shared" si="11"/>
        <v>0.41176470588235292</v>
      </c>
      <c r="E46" s="15">
        <f t="shared" si="11"/>
        <v>-1</v>
      </c>
      <c r="F46" s="15">
        <f t="shared" si="11"/>
        <v>0.23935666982024598</v>
      </c>
      <c r="G46" s="15">
        <f t="shared" si="11"/>
        <v>-0.89224137931034486</v>
      </c>
      <c r="H46" s="15">
        <f t="shared" si="11"/>
        <v>0.58510638297872342</v>
      </c>
      <c r="I46" s="15">
        <f t="shared" si="11"/>
        <v>0.69724770642201839</v>
      </c>
      <c r="J46" s="15">
        <f t="shared" si="11"/>
        <v>0.26666666666666666</v>
      </c>
    </row>
    <row r="47" spans="2:10" ht="20.100000000000001" customHeight="1" thickBot="1" x14ac:dyDescent="0.25">
      <c r="B47" s="6" t="s">
        <v>14</v>
      </c>
      <c r="C47" s="15">
        <f t="shared" ref="C47:J47" si="12">IF(C23&gt;0,(K23-C23)/C23,"-")</f>
        <v>4.2207307979120062E-2</v>
      </c>
      <c r="D47" s="15">
        <f t="shared" si="12"/>
        <v>-0.83008356545961004</v>
      </c>
      <c r="E47" s="15">
        <f t="shared" si="12"/>
        <v>-0.15384615384615385</v>
      </c>
      <c r="F47" s="15">
        <f t="shared" si="12"/>
        <v>0.16876036975586631</v>
      </c>
      <c r="G47" s="15">
        <f t="shared" si="12"/>
        <v>-0.58771929824561409</v>
      </c>
      <c r="H47" s="15">
        <f t="shared" si="12"/>
        <v>-0.14910536779324055</v>
      </c>
      <c r="I47" s="15">
        <f t="shared" si="12"/>
        <v>0.431924882629108</v>
      </c>
      <c r="J47" s="15">
        <f t="shared" si="12"/>
        <v>0.25539568345323743</v>
      </c>
    </row>
    <row r="48" spans="2:10" ht="20.100000000000001" customHeight="1" thickBot="1" x14ac:dyDescent="0.25">
      <c r="B48" s="6" t="s">
        <v>15</v>
      </c>
      <c r="C48" s="15">
        <f t="shared" ref="C48:J48" si="13">IF(C24&gt;0,(K24-C24)/C24,"-")</f>
        <v>8.6448598130841117E-2</v>
      </c>
      <c r="D48" s="15">
        <f t="shared" si="13"/>
        <v>-1</v>
      </c>
      <c r="E48" s="15" t="str">
        <f t="shared" si="13"/>
        <v>-</v>
      </c>
      <c r="F48" s="15">
        <f t="shared" si="13"/>
        <v>0.15803108808290156</v>
      </c>
      <c r="G48" s="15">
        <f t="shared" si="13"/>
        <v>-0.6071428571428571</v>
      </c>
      <c r="H48" s="15">
        <f t="shared" si="13"/>
        <v>8.1818181818181818E-2</v>
      </c>
      <c r="I48" s="15">
        <f t="shared" si="13"/>
        <v>-0.53846153846153844</v>
      </c>
      <c r="J48" s="15">
        <f t="shared" si="13"/>
        <v>0.50728155339805825</v>
      </c>
    </row>
    <row r="49" spans="2:10" ht="20.100000000000001" customHeight="1" thickBot="1" x14ac:dyDescent="0.25">
      <c r="B49" s="6" t="s">
        <v>16</v>
      </c>
      <c r="C49" s="15">
        <f t="shared" ref="C49:J49" si="14">IF(C25&gt;0,(K25-C25)/C25,"-")</f>
        <v>9.2417061611374404E-2</v>
      </c>
      <c r="D49" s="15">
        <f t="shared" si="14"/>
        <v>-0.4</v>
      </c>
      <c r="E49" s="15">
        <f t="shared" si="14"/>
        <v>-1</v>
      </c>
      <c r="F49" s="15">
        <f t="shared" si="14"/>
        <v>0.12121212121212122</v>
      </c>
      <c r="G49" s="15">
        <f t="shared" si="14"/>
        <v>-0.33333333333333331</v>
      </c>
      <c r="H49" s="15">
        <f t="shared" si="14"/>
        <v>0.22222222222222221</v>
      </c>
      <c r="I49" s="15">
        <f t="shared" si="14"/>
        <v>0.14893617021276595</v>
      </c>
      <c r="J49" s="15">
        <f t="shared" si="14"/>
        <v>-0.8</v>
      </c>
    </row>
    <row r="50" spans="2:10" ht="20.100000000000001" customHeight="1" thickBot="1" x14ac:dyDescent="0.25">
      <c r="B50" s="7" t="s">
        <v>17</v>
      </c>
      <c r="C50" s="15">
        <f t="shared" ref="C50:J50" si="15">IF(C26&gt;0,(K26-C26)/C26,"-")</f>
        <v>4.5255474452554748E-2</v>
      </c>
      <c r="D50" s="15">
        <f t="shared" si="15"/>
        <v>-3.0303030303030304E-2</v>
      </c>
      <c r="E50" s="15">
        <f t="shared" si="15"/>
        <v>-0.4</v>
      </c>
      <c r="F50" s="15">
        <f t="shared" si="15"/>
        <v>1.6036655211912942E-2</v>
      </c>
      <c r="G50" s="15">
        <f t="shared" si="15"/>
        <v>0.2857142857142857</v>
      </c>
      <c r="H50" s="15">
        <f t="shared" si="15"/>
        <v>0.11384615384615385</v>
      </c>
      <c r="I50" s="15">
        <f t="shared" si="15"/>
        <v>-0.1076923076923077</v>
      </c>
      <c r="J50" s="15">
        <f t="shared" si="15"/>
        <v>0.68965517241379315</v>
      </c>
    </row>
    <row r="51" spans="2:10" ht="20.100000000000001" customHeight="1" thickBot="1" x14ac:dyDescent="0.25">
      <c r="B51" s="8" t="s">
        <v>18</v>
      </c>
      <c r="C51" s="15">
        <f t="shared" ref="C51:J51" si="16">IF(C27&gt;0,(K27-C27)/C27,"-")</f>
        <v>0.23115577889447236</v>
      </c>
      <c r="D51" s="15">
        <f t="shared" si="16"/>
        <v>-1</v>
      </c>
      <c r="E51" s="15" t="str">
        <f t="shared" si="16"/>
        <v>-</v>
      </c>
      <c r="F51" s="15">
        <f t="shared" si="16"/>
        <v>0.26035502958579881</v>
      </c>
      <c r="G51" s="15">
        <f t="shared" si="16"/>
        <v>-0.25</v>
      </c>
      <c r="H51" s="15">
        <f t="shared" si="16"/>
        <v>0.25</v>
      </c>
      <c r="I51" s="15">
        <f t="shared" si="16"/>
        <v>0</v>
      </c>
      <c r="J51" s="15" t="str">
        <f t="shared" si="16"/>
        <v>-</v>
      </c>
    </row>
    <row r="52" spans="2:10" ht="20.100000000000001" customHeight="1" thickBot="1" x14ac:dyDescent="0.25">
      <c r="B52" s="9" t="s">
        <v>19</v>
      </c>
      <c r="C52" s="16">
        <f t="shared" ref="C52:J52" si="17">IF(C28&gt;0,(K28-C28)/C28,"-")</f>
        <v>2.3159674918964625E-2</v>
      </c>
      <c r="D52" s="16">
        <f t="shared" si="17"/>
        <v>-0.31745152354570638</v>
      </c>
      <c r="E52" s="16">
        <f t="shared" si="17"/>
        <v>-0.54744525547445255</v>
      </c>
      <c r="F52" s="16">
        <f t="shared" si="17"/>
        <v>7.5843720387783364E-2</v>
      </c>
      <c r="G52" s="16">
        <f t="shared" si="17"/>
        <v>-0.33130328867235082</v>
      </c>
      <c r="H52" s="16">
        <f t="shared" si="17"/>
        <v>-0.10393258426966293</v>
      </c>
      <c r="I52" s="16">
        <f t="shared" si="17"/>
        <v>3.3150548354935194E-2</v>
      </c>
      <c r="J52" s="16">
        <f t="shared" si="17"/>
        <v>0.24733876017532874</v>
      </c>
    </row>
  </sheetData>
  <mergeCells count="21">
    <mergeCell ref="M9:M10"/>
    <mergeCell ref="N9:P9"/>
    <mergeCell ref="Q9:Q10"/>
    <mergeCell ref="R9:R10"/>
    <mergeCell ref="C8:J8"/>
    <mergeCell ref="K8:R8"/>
    <mergeCell ref="C9:C10"/>
    <mergeCell ref="D9:D10"/>
    <mergeCell ref="E9:E10"/>
    <mergeCell ref="F9:H9"/>
    <mergeCell ref="I9:I10"/>
    <mergeCell ref="J9:J10"/>
    <mergeCell ref="K9:K10"/>
    <mergeCell ref="L9:L10"/>
    <mergeCell ref="C32:J32"/>
    <mergeCell ref="C33:C34"/>
    <mergeCell ref="D33:D34"/>
    <mergeCell ref="E33:E34"/>
    <mergeCell ref="F33:H33"/>
    <mergeCell ref="I33:I34"/>
    <mergeCell ref="J33:J34"/>
  </mergeCells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8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12.625" customWidth="1"/>
    <col min="4" max="4" width="15.5" bestFit="1" customWidth="1"/>
    <col min="5" max="5" width="17.375" bestFit="1" customWidth="1"/>
    <col min="6" max="6" width="25.625" customWidth="1"/>
    <col min="7" max="7" width="12.625" customWidth="1"/>
    <col min="8" max="8" width="15.5" bestFit="1" customWidth="1"/>
    <col min="9" max="9" width="17.375" bestFit="1" customWidth="1"/>
    <col min="10" max="10" width="25.625" customWidth="1"/>
    <col min="11" max="11" width="12.625" customWidth="1"/>
    <col min="12" max="12" width="15.5" bestFit="1" customWidth="1"/>
    <col min="13" max="13" width="17.375" bestFit="1" customWidth="1"/>
    <col min="14" max="14" width="25.625" customWidth="1"/>
    <col min="15" max="18" width="20.625" customWidth="1"/>
    <col min="19" max="19" width="11.875" customWidth="1"/>
  </cols>
  <sheetData>
    <row r="7" spans="1:14" ht="51" customHeight="1" x14ac:dyDescent="0.2"/>
    <row r="8" spans="1:14" ht="44.25" customHeight="1" thickBot="1" x14ac:dyDescent="0.25">
      <c r="A8" s="41"/>
      <c r="B8" s="42"/>
      <c r="C8" s="24" t="s">
        <v>20</v>
      </c>
      <c r="D8" s="25"/>
      <c r="E8" s="25"/>
      <c r="F8" s="25"/>
      <c r="G8" s="24" t="s">
        <v>21</v>
      </c>
      <c r="H8" s="25"/>
      <c r="I8" s="25"/>
      <c r="J8" s="25"/>
      <c r="K8" s="24" t="s">
        <v>32</v>
      </c>
      <c r="L8" s="25"/>
      <c r="M8" s="25"/>
      <c r="N8" s="25"/>
    </row>
    <row r="9" spans="1:14" ht="44.25" customHeight="1" thickBot="1" x14ac:dyDescent="0.25">
      <c r="A9" s="41"/>
      <c r="B9" s="43"/>
      <c r="C9" s="37" t="s">
        <v>33</v>
      </c>
      <c r="D9" s="37"/>
      <c r="E9" s="38"/>
      <c r="F9" s="30" t="s">
        <v>36</v>
      </c>
      <c r="G9" s="45" t="s">
        <v>33</v>
      </c>
      <c r="H9" s="37" t="s">
        <v>34</v>
      </c>
      <c r="I9" s="38" t="s">
        <v>35</v>
      </c>
      <c r="J9" s="30" t="s">
        <v>36</v>
      </c>
      <c r="K9" s="45" t="s">
        <v>33</v>
      </c>
      <c r="L9" s="37" t="s">
        <v>34</v>
      </c>
      <c r="M9" s="38" t="s">
        <v>35</v>
      </c>
      <c r="N9" s="30" t="s">
        <v>36</v>
      </c>
    </row>
    <row r="10" spans="1:14" ht="44.25" customHeight="1" thickBot="1" x14ac:dyDescent="0.25">
      <c r="A10" s="41"/>
      <c r="B10" s="43"/>
      <c r="C10" s="22" t="s">
        <v>37</v>
      </c>
      <c r="D10" s="22" t="s">
        <v>38</v>
      </c>
      <c r="E10" s="22" t="s">
        <v>39</v>
      </c>
      <c r="F10" s="44"/>
      <c r="G10" s="10" t="s">
        <v>37</v>
      </c>
      <c r="H10" s="10" t="s">
        <v>38</v>
      </c>
      <c r="I10" s="10" t="s">
        <v>39</v>
      </c>
      <c r="J10" s="44"/>
      <c r="K10" s="10" t="s">
        <v>37</v>
      </c>
      <c r="L10" s="10" t="s">
        <v>38</v>
      </c>
      <c r="M10" s="10" t="s">
        <v>39</v>
      </c>
      <c r="N10" s="44"/>
    </row>
    <row r="11" spans="1:14" ht="20.100000000000001" customHeight="1" thickBot="1" x14ac:dyDescent="0.25">
      <c r="B11" s="5" t="s">
        <v>2</v>
      </c>
      <c r="C11" s="12">
        <v>668</v>
      </c>
      <c r="D11" s="12">
        <v>483</v>
      </c>
      <c r="E11" s="12">
        <v>185</v>
      </c>
      <c r="F11" s="15">
        <f>+C11/'Evolución Denuncias'!C11</f>
        <v>7.7038403874985589E-2</v>
      </c>
      <c r="G11" s="12">
        <v>627</v>
      </c>
      <c r="H11" s="12">
        <v>457</v>
      </c>
      <c r="I11" s="12">
        <v>170</v>
      </c>
      <c r="J11" s="15">
        <f>+G11/'Evolución Denuncias'!K11</f>
        <v>7.1249999999999994E-2</v>
      </c>
      <c r="K11" s="15">
        <f t="shared" ref="K11:M28" si="0">IF(C11&gt;0,(G11-C11)/C11,"-")</f>
        <v>-6.1377245508982034E-2</v>
      </c>
      <c r="L11" s="15">
        <f t="shared" si="0"/>
        <v>-5.3830227743271224E-2</v>
      </c>
      <c r="M11" s="15">
        <f t="shared" si="0"/>
        <v>-8.1081081081081086E-2</v>
      </c>
      <c r="N11" s="15">
        <f>+(J11-F11)/F11</f>
        <v>-7.5136601796407326E-2</v>
      </c>
    </row>
    <row r="12" spans="1:14" ht="20.100000000000001" customHeight="1" thickBot="1" x14ac:dyDescent="0.25">
      <c r="B12" s="6" t="s">
        <v>3</v>
      </c>
      <c r="C12" s="12">
        <v>152</v>
      </c>
      <c r="D12" s="12">
        <v>96</v>
      </c>
      <c r="E12" s="12">
        <v>56</v>
      </c>
      <c r="F12" s="15">
        <f>+C12/'Evolución Denuncias'!C12</f>
        <v>0.152</v>
      </c>
      <c r="G12" s="12">
        <v>139</v>
      </c>
      <c r="H12" s="12">
        <v>91</v>
      </c>
      <c r="I12" s="12">
        <v>48</v>
      </c>
      <c r="J12" s="15">
        <f>+G12/'Evolución Denuncias'!K12</f>
        <v>0.12682481751824817</v>
      </c>
      <c r="K12" s="15">
        <f t="shared" si="0"/>
        <v>-8.5526315789473686E-2</v>
      </c>
      <c r="L12" s="15">
        <f t="shared" si="0"/>
        <v>-5.2083333333333336E-2</v>
      </c>
      <c r="M12" s="15">
        <f t="shared" si="0"/>
        <v>-0.14285714285714285</v>
      </c>
      <c r="N12" s="15">
        <f t="shared" ref="N12:N28" si="1">+(J12-F12)/F12</f>
        <v>-0.16562620053784094</v>
      </c>
    </row>
    <row r="13" spans="1:14" ht="20.100000000000001" customHeight="1" thickBot="1" x14ac:dyDescent="0.25">
      <c r="B13" s="6" t="s">
        <v>4</v>
      </c>
      <c r="C13" s="12">
        <v>99</v>
      </c>
      <c r="D13" s="12">
        <v>74</v>
      </c>
      <c r="E13" s="12">
        <v>25</v>
      </c>
      <c r="F13" s="15">
        <f>+C13/'Evolución Denuncias'!C13</f>
        <v>0.15865384615384615</v>
      </c>
      <c r="G13" s="12">
        <v>111</v>
      </c>
      <c r="H13" s="12">
        <v>89</v>
      </c>
      <c r="I13" s="12">
        <v>22</v>
      </c>
      <c r="J13" s="15">
        <f>+G13/'Evolución Denuncias'!K13</f>
        <v>0.14509803921568629</v>
      </c>
      <c r="K13" s="15">
        <f t="shared" si="0"/>
        <v>0.12121212121212122</v>
      </c>
      <c r="L13" s="15">
        <f t="shared" si="0"/>
        <v>0.20270270270270271</v>
      </c>
      <c r="M13" s="15">
        <f t="shared" si="0"/>
        <v>-0.12</v>
      </c>
      <c r="N13" s="15">
        <f t="shared" si="1"/>
        <v>-8.544266191325002E-2</v>
      </c>
    </row>
    <row r="14" spans="1:14" ht="20.100000000000001" customHeight="1" thickBot="1" x14ac:dyDescent="0.25">
      <c r="B14" s="6" t="s">
        <v>5</v>
      </c>
      <c r="C14" s="12">
        <v>152</v>
      </c>
      <c r="D14" s="12">
        <v>99</v>
      </c>
      <c r="E14" s="12">
        <v>53</v>
      </c>
      <c r="F14" s="15">
        <f>+C14/'Evolución Denuncias'!C14</f>
        <v>9.9281515349444807E-2</v>
      </c>
      <c r="G14" s="12">
        <v>220</v>
      </c>
      <c r="H14" s="12">
        <v>131</v>
      </c>
      <c r="I14" s="12">
        <v>89</v>
      </c>
      <c r="J14" s="15">
        <f>+G14/'Evolución Denuncias'!K14</f>
        <v>0.14294996751137101</v>
      </c>
      <c r="K14" s="15">
        <f t="shared" si="0"/>
        <v>0.44736842105263158</v>
      </c>
      <c r="L14" s="15">
        <f t="shared" si="0"/>
        <v>0.32323232323232326</v>
      </c>
      <c r="M14" s="15">
        <f t="shared" si="0"/>
        <v>0.67924528301886788</v>
      </c>
      <c r="N14" s="15">
        <f t="shared" si="1"/>
        <v>0.43984473855203304</v>
      </c>
    </row>
    <row r="15" spans="1:14" ht="20.100000000000001" customHeight="1" thickBot="1" x14ac:dyDescent="0.25">
      <c r="B15" s="6" t="s">
        <v>6</v>
      </c>
      <c r="C15" s="12">
        <v>203</v>
      </c>
      <c r="D15" s="12">
        <v>146</v>
      </c>
      <c r="E15" s="12">
        <v>57</v>
      </c>
      <c r="F15" s="15">
        <f>+C15/'Evolución Denuncias'!C15</f>
        <v>8.323083230832308E-2</v>
      </c>
      <c r="G15" s="12">
        <v>196</v>
      </c>
      <c r="H15" s="12">
        <v>135</v>
      </c>
      <c r="I15" s="12">
        <v>61</v>
      </c>
      <c r="J15" s="15">
        <f>+G15/'Evolución Denuncias'!K15</f>
        <v>9.306742640075974E-2</v>
      </c>
      <c r="K15" s="15">
        <f t="shared" si="0"/>
        <v>-3.4482758620689655E-2</v>
      </c>
      <c r="L15" s="15">
        <f t="shared" si="0"/>
        <v>-7.5342465753424653E-2</v>
      </c>
      <c r="M15" s="15">
        <f t="shared" si="0"/>
        <v>7.0175438596491224E-2</v>
      </c>
      <c r="N15" s="15">
        <f t="shared" si="1"/>
        <v>0.11818449749484243</v>
      </c>
    </row>
    <row r="16" spans="1:14" ht="20.100000000000001" customHeight="1" thickBot="1" x14ac:dyDescent="0.25">
      <c r="B16" s="6" t="s">
        <v>7</v>
      </c>
      <c r="C16" s="12">
        <v>28</v>
      </c>
      <c r="D16" s="12">
        <v>25</v>
      </c>
      <c r="E16" s="12">
        <v>3</v>
      </c>
      <c r="F16" s="15">
        <f>+C16/'Evolución Denuncias'!C16</f>
        <v>4.912280701754386E-2</v>
      </c>
      <c r="G16" s="12">
        <v>27</v>
      </c>
      <c r="H16" s="12">
        <v>20</v>
      </c>
      <c r="I16" s="12">
        <v>7</v>
      </c>
      <c r="J16" s="15">
        <f>+G16/'Evolución Denuncias'!K16</f>
        <v>4.6875E-2</v>
      </c>
      <c r="K16" s="15">
        <f t="shared" si="0"/>
        <v>-3.5714285714285712E-2</v>
      </c>
      <c r="L16" s="15">
        <f t="shared" si="0"/>
        <v>-0.2</v>
      </c>
      <c r="M16" s="15">
        <f t="shared" si="0"/>
        <v>1.3333333333333333</v>
      </c>
      <c r="N16" s="15">
        <f t="shared" si="1"/>
        <v>-4.5758928571428575E-2</v>
      </c>
    </row>
    <row r="17" spans="2:14" ht="20.100000000000001" customHeight="1" thickBot="1" x14ac:dyDescent="0.25">
      <c r="B17" s="6" t="s">
        <v>8</v>
      </c>
      <c r="C17" s="12">
        <v>142</v>
      </c>
      <c r="D17" s="12">
        <v>99</v>
      </c>
      <c r="E17" s="12">
        <v>43</v>
      </c>
      <c r="F17" s="15">
        <f>+C17/'Evolución Denuncias'!C17</f>
        <v>0.10099573257467995</v>
      </c>
      <c r="G17" s="12">
        <v>137</v>
      </c>
      <c r="H17" s="12">
        <v>99</v>
      </c>
      <c r="I17" s="12">
        <v>38</v>
      </c>
      <c r="J17" s="15">
        <f>+G17/'Evolución Denuncias'!K17</f>
        <v>0.10051357300073367</v>
      </c>
      <c r="K17" s="15">
        <f t="shared" si="0"/>
        <v>-3.5211267605633804E-2</v>
      </c>
      <c r="L17" s="15">
        <f t="shared" si="0"/>
        <v>0</v>
      </c>
      <c r="M17" s="15">
        <f t="shared" si="0"/>
        <v>-0.11627906976744186</v>
      </c>
      <c r="N17" s="15">
        <f t="shared" si="1"/>
        <v>-4.7740588800595984E-3</v>
      </c>
    </row>
    <row r="18" spans="2:14" ht="20.100000000000001" customHeight="1" thickBot="1" x14ac:dyDescent="0.25">
      <c r="B18" s="6" t="s">
        <v>9</v>
      </c>
      <c r="C18" s="12">
        <v>120</v>
      </c>
      <c r="D18" s="12">
        <v>81</v>
      </c>
      <c r="E18" s="12">
        <v>39</v>
      </c>
      <c r="F18" s="15">
        <f>+C18/'Evolución Denuncias'!C18</f>
        <v>8.9753178758414362E-2</v>
      </c>
      <c r="G18" s="12">
        <v>182</v>
      </c>
      <c r="H18" s="12">
        <v>112</v>
      </c>
      <c r="I18" s="12">
        <v>70</v>
      </c>
      <c r="J18" s="15">
        <f>+G18/'Evolución Denuncias'!K18</f>
        <v>0.11360799001248439</v>
      </c>
      <c r="K18" s="15">
        <f t="shared" si="0"/>
        <v>0.51666666666666672</v>
      </c>
      <c r="L18" s="15">
        <f t="shared" si="0"/>
        <v>0.38271604938271603</v>
      </c>
      <c r="M18" s="15">
        <f t="shared" si="0"/>
        <v>0.79487179487179482</v>
      </c>
      <c r="N18" s="15">
        <f t="shared" si="1"/>
        <v>0.26578235538909695</v>
      </c>
    </row>
    <row r="19" spans="2:14" ht="20.100000000000001" customHeight="1" thickBot="1" x14ac:dyDescent="0.25">
      <c r="B19" s="6" t="s">
        <v>10</v>
      </c>
      <c r="C19" s="12">
        <v>759</v>
      </c>
      <c r="D19" s="12">
        <v>469</v>
      </c>
      <c r="E19" s="12">
        <v>290</v>
      </c>
      <c r="F19" s="15">
        <f>+C19/'Evolución Denuncias'!C19</f>
        <v>0.12927950945324476</v>
      </c>
      <c r="G19" s="12">
        <v>631</v>
      </c>
      <c r="H19" s="12">
        <v>353</v>
      </c>
      <c r="I19" s="12">
        <v>278</v>
      </c>
      <c r="J19" s="15">
        <f>+G19/'Evolución Denuncias'!K19</f>
        <v>0.10849381017881705</v>
      </c>
      <c r="K19" s="15">
        <f t="shared" si="0"/>
        <v>-0.16864295125164691</v>
      </c>
      <c r="L19" s="15">
        <f t="shared" si="0"/>
        <v>-0.24733475479744135</v>
      </c>
      <c r="M19" s="15">
        <f t="shared" si="0"/>
        <v>-4.1379310344827586E-2</v>
      </c>
      <c r="N19" s="15">
        <f t="shared" si="1"/>
        <v>-0.16078108094883409</v>
      </c>
    </row>
    <row r="20" spans="2:14" ht="20.100000000000001" customHeight="1" thickBot="1" x14ac:dyDescent="0.25">
      <c r="B20" s="6" t="s">
        <v>11</v>
      </c>
      <c r="C20" s="12">
        <v>704</v>
      </c>
      <c r="D20" s="12">
        <v>382</v>
      </c>
      <c r="E20" s="12">
        <v>322</v>
      </c>
      <c r="F20" s="15">
        <f>+C20/'Evolución Denuncias'!C20</f>
        <v>0.11790319879417183</v>
      </c>
      <c r="G20" s="12">
        <v>711</v>
      </c>
      <c r="H20" s="12">
        <v>398</v>
      </c>
      <c r="I20" s="12">
        <v>313</v>
      </c>
      <c r="J20" s="15">
        <f>+G20/'Evolución Denuncias'!K20</f>
        <v>0.11717205009887936</v>
      </c>
      <c r="K20" s="15">
        <f t="shared" si="0"/>
        <v>9.943181818181818E-3</v>
      </c>
      <c r="L20" s="15">
        <f t="shared" si="0"/>
        <v>4.1884816753926704E-2</v>
      </c>
      <c r="M20" s="15">
        <f t="shared" si="0"/>
        <v>-2.7950310559006212E-2</v>
      </c>
      <c r="N20" s="15">
        <f t="shared" si="1"/>
        <v>-6.201262584646732E-3</v>
      </c>
    </row>
    <row r="21" spans="2:14" ht="20.100000000000001" customHeight="1" thickBot="1" x14ac:dyDescent="0.25">
      <c r="B21" s="6" t="s">
        <v>12</v>
      </c>
      <c r="C21" s="12">
        <v>28</v>
      </c>
      <c r="D21" s="12">
        <v>25</v>
      </c>
      <c r="E21" s="12">
        <v>3</v>
      </c>
      <c r="F21" s="15">
        <f>+C21/'Evolución Denuncias'!C21</f>
        <v>3.8408779149519894E-2</v>
      </c>
      <c r="G21" s="12">
        <v>31</v>
      </c>
      <c r="H21" s="12">
        <v>24</v>
      </c>
      <c r="I21" s="12">
        <v>7</v>
      </c>
      <c r="J21" s="15">
        <f>+G21/'Evolución Denuncias'!K21</f>
        <v>5.2188552188552187E-2</v>
      </c>
      <c r="K21" s="15">
        <f t="shared" si="0"/>
        <v>0.10714285714285714</v>
      </c>
      <c r="L21" s="15">
        <f t="shared" si="0"/>
        <v>-0.04</v>
      </c>
      <c r="M21" s="15">
        <f t="shared" si="0"/>
        <v>1.3333333333333333</v>
      </c>
      <c r="N21" s="15">
        <f t="shared" si="1"/>
        <v>0.35876623376623362</v>
      </c>
    </row>
    <row r="22" spans="2:14" ht="20.100000000000001" customHeight="1" thickBot="1" x14ac:dyDescent="0.25">
      <c r="B22" s="6" t="s">
        <v>13</v>
      </c>
      <c r="C22" s="12">
        <v>108</v>
      </c>
      <c r="D22" s="12">
        <v>87</v>
      </c>
      <c r="E22" s="12">
        <v>21</v>
      </c>
      <c r="F22" s="15">
        <f>+C22/'Evolución Denuncias'!C22</f>
        <v>6.7967275015733172E-2</v>
      </c>
      <c r="G22" s="12">
        <v>92</v>
      </c>
      <c r="H22" s="12">
        <v>71</v>
      </c>
      <c r="I22" s="12">
        <v>21</v>
      </c>
      <c r="J22" s="15">
        <f>+G22/'Evolución Denuncias'!K22</f>
        <v>5.1569506726457402E-2</v>
      </c>
      <c r="K22" s="15">
        <f t="shared" si="0"/>
        <v>-0.14814814814814814</v>
      </c>
      <c r="L22" s="15">
        <f t="shared" si="0"/>
        <v>-0.18390804597701149</v>
      </c>
      <c r="M22" s="15">
        <f t="shared" si="0"/>
        <v>0</v>
      </c>
      <c r="N22" s="15">
        <f t="shared" si="1"/>
        <v>-0.24125975751536294</v>
      </c>
    </row>
    <row r="23" spans="2:14" ht="20.100000000000001" customHeight="1" thickBot="1" x14ac:dyDescent="0.25">
      <c r="B23" s="6" t="s">
        <v>14</v>
      </c>
      <c r="C23" s="12">
        <v>612</v>
      </c>
      <c r="D23" s="12">
        <v>331</v>
      </c>
      <c r="E23" s="12">
        <v>281</v>
      </c>
      <c r="F23" s="15">
        <f>+C23/'Evolución Denuncias'!C23</f>
        <v>9.1275167785234895E-2</v>
      </c>
      <c r="G23" s="12">
        <v>969</v>
      </c>
      <c r="H23" s="12">
        <v>527</v>
      </c>
      <c r="I23" s="12">
        <v>442</v>
      </c>
      <c r="J23" s="15">
        <f>+G23/'Evolución Denuncias'!K23</f>
        <v>0.13866628506010303</v>
      </c>
      <c r="K23" s="15">
        <f t="shared" si="0"/>
        <v>0.58333333333333337</v>
      </c>
      <c r="L23" s="15">
        <f t="shared" si="0"/>
        <v>0.59214501510574014</v>
      </c>
      <c r="M23" s="15">
        <f t="shared" si="0"/>
        <v>0.57295373665480431</v>
      </c>
      <c r="N23" s="15">
        <f t="shared" si="1"/>
        <v>0.51921150543789363</v>
      </c>
    </row>
    <row r="24" spans="2:14" ht="20.100000000000001" customHeight="1" thickBot="1" x14ac:dyDescent="0.25">
      <c r="B24" s="6" t="s">
        <v>15</v>
      </c>
      <c r="C24" s="12">
        <v>147</v>
      </c>
      <c r="D24" s="12">
        <v>86</v>
      </c>
      <c r="E24" s="12">
        <v>61</v>
      </c>
      <c r="F24" s="15">
        <f>+C24/'Evolución Denuncias'!C24</f>
        <v>6.8691588785046734E-2</v>
      </c>
      <c r="G24" s="12">
        <v>138</v>
      </c>
      <c r="H24" s="12">
        <v>91</v>
      </c>
      <c r="I24" s="12">
        <v>47</v>
      </c>
      <c r="J24" s="15">
        <f>+G24/'Evolución Denuncias'!K24</f>
        <v>5.9354838709677421E-2</v>
      </c>
      <c r="K24" s="15">
        <f t="shared" si="0"/>
        <v>-6.1224489795918366E-2</v>
      </c>
      <c r="L24" s="15">
        <f t="shared" si="0"/>
        <v>5.8139534883720929E-2</v>
      </c>
      <c r="M24" s="15">
        <f t="shared" si="0"/>
        <v>-0.22950819672131148</v>
      </c>
      <c r="N24" s="15">
        <f t="shared" si="1"/>
        <v>-0.13592275619925392</v>
      </c>
    </row>
    <row r="25" spans="2:14" ht="20.100000000000001" customHeight="1" thickBot="1" x14ac:dyDescent="0.25">
      <c r="B25" s="6" t="s">
        <v>16</v>
      </c>
      <c r="C25" s="12">
        <v>40</v>
      </c>
      <c r="D25" s="12">
        <v>23</v>
      </c>
      <c r="E25" s="12">
        <v>17</v>
      </c>
      <c r="F25" s="15">
        <f>+C25/'Evolución Denuncias'!C25</f>
        <v>9.4786729857819899E-2</v>
      </c>
      <c r="G25" s="12">
        <v>27</v>
      </c>
      <c r="H25" s="12">
        <v>15</v>
      </c>
      <c r="I25" s="12">
        <v>12</v>
      </c>
      <c r="J25" s="15">
        <f>+G25/'Evolución Denuncias'!K25</f>
        <v>5.8568329718004339E-2</v>
      </c>
      <c r="K25" s="15">
        <f t="shared" si="0"/>
        <v>-0.32500000000000001</v>
      </c>
      <c r="L25" s="15">
        <f t="shared" si="0"/>
        <v>-0.34782608695652173</v>
      </c>
      <c r="M25" s="15">
        <f t="shared" si="0"/>
        <v>-0.29411764705882354</v>
      </c>
      <c r="N25" s="15">
        <f t="shared" si="1"/>
        <v>-0.38210412147505418</v>
      </c>
    </row>
    <row r="26" spans="2:14" ht="20.100000000000001" customHeight="1" thickBot="1" x14ac:dyDescent="0.25">
      <c r="B26" s="7" t="s">
        <v>17</v>
      </c>
      <c r="C26" s="12">
        <v>168</v>
      </c>
      <c r="D26" s="12">
        <v>97</v>
      </c>
      <c r="E26" s="12">
        <v>71</v>
      </c>
      <c r="F26" s="15">
        <f>+C26/'Evolución Denuncias'!C26</f>
        <v>0.12262773722627737</v>
      </c>
      <c r="G26" s="12">
        <v>185</v>
      </c>
      <c r="H26" s="12">
        <v>93</v>
      </c>
      <c r="I26" s="12">
        <v>92</v>
      </c>
      <c r="J26" s="15">
        <f>+G26/'Evolución Denuncias'!K26</f>
        <v>0.12918994413407822</v>
      </c>
      <c r="K26" s="15">
        <f t="shared" si="0"/>
        <v>0.10119047619047619</v>
      </c>
      <c r="L26" s="15">
        <f t="shared" si="0"/>
        <v>-4.1237113402061855E-2</v>
      </c>
      <c r="M26" s="15">
        <f t="shared" si="0"/>
        <v>0.29577464788732394</v>
      </c>
      <c r="N26" s="15">
        <f t="shared" si="1"/>
        <v>5.3513234902899783E-2</v>
      </c>
    </row>
    <row r="27" spans="2:14" ht="20.100000000000001" customHeight="1" thickBot="1" x14ac:dyDescent="0.25">
      <c r="B27" s="8" t="s">
        <v>18</v>
      </c>
      <c r="C27" s="12">
        <v>15</v>
      </c>
      <c r="D27" s="12">
        <v>9</v>
      </c>
      <c r="E27" s="12">
        <v>6</v>
      </c>
      <c r="F27" s="15">
        <f>+C27/'Evolución Denuncias'!C27</f>
        <v>7.5376884422110546E-2</v>
      </c>
      <c r="G27" s="12">
        <v>30</v>
      </c>
      <c r="H27" s="12">
        <v>16</v>
      </c>
      <c r="I27" s="12">
        <v>14</v>
      </c>
      <c r="J27" s="15">
        <f>+G27/'Evolución Denuncias'!K27</f>
        <v>0.12244897959183673</v>
      </c>
      <c r="K27" s="15">
        <f t="shared" si="0"/>
        <v>1</v>
      </c>
      <c r="L27" s="15">
        <f t="shared" si="0"/>
        <v>0.77777777777777779</v>
      </c>
      <c r="M27" s="15">
        <f t="shared" si="0"/>
        <v>1.3333333333333333</v>
      </c>
      <c r="N27" s="15">
        <f t="shared" si="1"/>
        <v>0.62448979591836751</v>
      </c>
    </row>
    <row r="28" spans="2:14" ht="20.100000000000001" customHeight="1" thickBot="1" x14ac:dyDescent="0.25">
      <c r="B28" s="9" t="s">
        <v>19</v>
      </c>
      <c r="C28" s="13">
        <v>4145</v>
      </c>
      <c r="D28" s="13">
        <v>2612</v>
      </c>
      <c r="E28" s="13">
        <v>1533</v>
      </c>
      <c r="F28" s="16">
        <f>+C28/'Evolución Denuncias'!C28</f>
        <v>9.7359891013294494E-2</v>
      </c>
      <c r="G28" s="13">
        <v>4453</v>
      </c>
      <c r="H28" s="13">
        <v>2722</v>
      </c>
      <c r="I28" s="13">
        <v>1731</v>
      </c>
      <c r="J28" s="16">
        <f>+G28/'Evolución Denuncias'!K28</f>
        <v>0.10222681359044995</v>
      </c>
      <c r="K28" s="16">
        <f t="shared" si="0"/>
        <v>7.4306393244873342E-2</v>
      </c>
      <c r="L28" s="16">
        <f t="shared" si="0"/>
        <v>4.2113323124042881E-2</v>
      </c>
      <c r="M28" s="16">
        <f t="shared" si="0"/>
        <v>0.12915851272015655</v>
      </c>
      <c r="N28" s="16">
        <f t="shared" si="1"/>
        <v>4.9988989577760309E-2</v>
      </c>
    </row>
  </sheetData>
  <mergeCells count="10">
    <mergeCell ref="A8:B10"/>
    <mergeCell ref="J9:J10"/>
    <mergeCell ref="C8:F8"/>
    <mergeCell ref="G8:J8"/>
    <mergeCell ref="K8:N8"/>
    <mergeCell ref="C9:E9"/>
    <mergeCell ref="F9:F10"/>
    <mergeCell ref="G9:I9"/>
    <mergeCell ref="K9:M9"/>
    <mergeCell ref="N9:N10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K28"/>
  <sheetViews>
    <sheetView workbookViewId="0"/>
  </sheetViews>
  <sheetFormatPr baseColWidth="10" defaultRowHeight="12.75" x14ac:dyDescent="0.2"/>
  <cols>
    <col min="1" max="1" width="8.625" customWidth="1"/>
    <col min="2" max="2" width="23.5" bestFit="1" customWidth="1"/>
    <col min="3" max="3" width="20.625" customWidth="1"/>
    <col min="4" max="4" width="12.875" customWidth="1"/>
    <col min="5" max="5" width="13.125" bestFit="1" customWidth="1"/>
    <col min="6" max="6" width="18.625" bestFit="1" customWidth="1"/>
    <col min="7" max="7" width="11.375" bestFit="1" customWidth="1"/>
    <col min="8" max="8" width="13.125" bestFit="1" customWidth="1"/>
    <col min="9" max="9" width="18.625" bestFit="1" customWidth="1"/>
    <col min="10" max="10" width="14.375" customWidth="1"/>
    <col min="11" max="11" width="14.125" customWidth="1"/>
    <col min="12" max="18" width="20.625" customWidth="1"/>
    <col min="19" max="19" width="11.875" customWidth="1"/>
  </cols>
  <sheetData>
    <row r="8" spans="2:11" ht="49.5" customHeight="1" x14ac:dyDescent="0.2"/>
    <row r="9" spans="2:11" ht="44.25" customHeight="1" thickBot="1" x14ac:dyDescent="0.25">
      <c r="C9" s="24" t="s">
        <v>20</v>
      </c>
      <c r="D9" s="25"/>
      <c r="E9" s="25"/>
      <c r="F9" s="24" t="s">
        <v>21</v>
      </c>
      <c r="G9" s="25"/>
      <c r="H9" s="25"/>
      <c r="I9" s="24" t="s">
        <v>32</v>
      </c>
      <c r="J9" s="25"/>
      <c r="K9" s="25"/>
    </row>
    <row r="10" spans="2:11" ht="44.25" customHeight="1" thickBot="1" x14ac:dyDescent="0.25">
      <c r="C10" s="11" t="s">
        <v>40</v>
      </c>
      <c r="D10" s="11" t="s">
        <v>41</v>
      </c>
      <c r="E10" s="11" t="s">
        <v>42</v>
      </c>
      <c r="F10" s="11" t="s">
        <v>40</v>
      </c>
      <c r="G10" s="11" t="s">
        <v>41</v>
      </c>
      <c r="H10" s="11" t="s">
        <v>42</v>
      </c>
      <c r="I10" s="11" t="s">
        <v>40</v>
      </c>
      <c r="J10" s="11" t="s">
        <v>41</v>
      </c>
      <c r="K10" s="11" t="s">
        <v>42</v>
      </c>
    </row>
    <row r="11" spans="2:11" ht="20.100000000000001" customHeight="1" thickBot="1" x14ac:dyDescent="0.25">
      <c r="B11" s="5" t="s">
        <v>2</v>
      </c>
      <c r="C11" s="12">
        <v>8626</v>
      </c>
      <c r="D11" s="12">
        <v>6773</v>
      </c>
      <c r="E11" s="12">
        <v>1853</v>
      </c>
      <c r="F11" s="12">
        <v>8369</v>
      </c>
      <c r="G11" s="12">
        <v>6569</v>
      </c>
      <c r="H11" s="12">
        <v>1800</v>
      </c>
      <c r="I11" s="15">
        <f>IF(C11&gt;0,(F11-C11)/C11,"-")</f>
        <v>-2.9793647113378161E-2</v>
      </c>
      <c r="J11" s="15">
        <f>IF(D11&gt;0,(G11-D11)/D11,"-")</f>
        <v>-3.0119592499630886E-2</v>
      </c>
      <c r="K11" s="15">
        <f>IF(E11&gt;0,(H11-E11)/E11,"-")</f>
        <v>-2.8602266594711278E-2</v>
      </c>
    </row>
    <row r="12" spans="2:11" ht="20.100000000000001" customHeight="1" thickBot="1" x14ac:dyDescent="0.25">
      <c r="B12" s="6" t="s">
        <v>3</v>
      </c>
      <c r="C12" s="12">
        <v>996</v>
      </c>
      <c r="D12" s="12">
        <v>572</v>
      </c>
      <c r="E12" s="12">
        <v>424</v>
      </c>
      <c r="F12" s="12">
        <v>1097</v>
      </c>
      <c r="G12" s="12">
        <v>719</v>
      </c>
      <c r="H12" s="12">
        <v>378</v>
      </c>
      <c r="I12" s="15">
        <f t="shared" ref="I12:K28" si="0">IF(C12&gt;0,(F12-C12)/C12,"-")</f>
        <v>0.10140562248995984</v>
      </c>
      <c r="J12" s="15">
        <f t="shared" si="0"/>
        <v>0.25699300699300698</v>
      </c>
      <c r="K12" s="15">
        <f t="shared" si="0"/>
        <v>-0.10849056603773585</v>
      </c>
    </row>
    <row r="13" spans="2:11" ht="20.100000000000001" customHeight="1" thickBot="1" x14ac:dyDescent="0.25">
      <c r="B13" s="6" t="s">
        <v>4</v>
      </c>
      <c r="C13" s="12">
        <v>592</v>
      </c>
      <c r="D13" s="12">
        <v>464</v>
      </c>
      <c r="E13" s="12">
        <v>128</v>
      </c>
      <c r="F13" s="12">
        <v>699</v>
      </c>
      <c r="G13" s="12">
        <v>570</v>
      </c>
      <c r="H13" s="12">
        <v>129</v>
      </c>
      <c r="I13" s="15">
        <f t="shared" si="0"/>
        <v>0.18074324324324326</v>
      </c>
      <c r="J13" s="15">
        <f t="shared" si="0"/>
        <v>0.22844827586206898</v>
      </c>
      <c r="K13" s="15">
        <f t="shared" si="0"/>
        <v>7.8125E-3</v>
      </c>
    </row>
    <row r="14" spans="2:11" ht="20.100000000000001" customHeight="1" thickBot="1" x14ac:dyDescent="0.25">
      <c r="B14" s="6" t="s">
        <v>5</v>
      </c>
      <c r="C14" s="12">
        <v>1481</v>
      </c>
      <c r="D14" s="12">
        <v>732</v>
      </c>
      <c r="E14" s="12">
        <v>749</v>
      </c>
      <c r="F14" s="12">
        <v>1720</v>
      </c>
      <c r="G14" s="12">
        <v>983</v>
      </c>
      <c r="H14" s="12">
        <v>737</v>
      </c>
      <c r="I14" s="15">
        <f t="shared" si="0"/>
        <v>0.16137744767049292</v>
      </c>
      <c r="J14" s="15">
        <f t="shared" si="0"/>
        <v>0.34289617486338797</v>
      </c>
      <c r="K14" s="15">
        <f t="shared" si="0"/>
        <v>-1.602136181575434E-2</v>
      </c>
    </row>
    <row r="15" spans="2:11" ht="20.100000000000001" customHeight="1" thickBot="1" x14ac:dyDescent="0.25">
      <c r="B15" s="6" t="s">
        <v>6</v>
      </c>
      <c r="C15" s="12">
        <v>2329</v>
      </c>
      <c r="D15" s="12">
        <v>1846</v>
      </c>
      <c r="E15" s="12">
        <v>483</v>
      </c>
      <c r="F15" s="12">
        <v>2088</v>
      </c>
      <c r="G15" s="12">
        <v>1700</v>
      </c>
      <c r="H15" s="12">
        <v>388</v>
      </c>
      <c r="I15" s="15">
        <f t="shared" si="0"/>
        <v>-0.10347788750536711</v>
      </c>
      <c r="J15" s="15">
        <f t="shared" si="0"/>
        <v>-7.90899241603467E-2</v>
      </c>
      <c r="K15" s="15">
        <f t="shared" si="0"/>
        <v>-0.19668737060041408</v>
      </c>
    </row>
    <row r="16" spans="2:11" ht="20.100000000000001" customHeight="1" thickBot="1" x14ac:dyDescent="0.25">
      <c r="B16" s="6" t="s">
        <v>7</v>
      </c>
      <c r="C16" s="12">
        <v>579</v>
      </c>
      <c r="D16" s="12">
        <v>532</v>
      </c>
      <c r="E16" s="12">
        <v>47</v>
      </c>
      <c r="F16" s="12">
        <v>610</v>
      </c>
      <c r="G16" s="12">
        <v>514</v>
      </c>
      <c r="H16" s="12">
        <v>96</v>
      </c>
      <c r="I16" s="15">
        <f t="shared" si="0"/>
        <v>5.3540587219343697E-2</v>
      </c>
      <c r="J16" s="15">
        <f t="shared" si="0"/>
        <v>-3.3834586466165412E-2</v>
      </c>
      <c r="K16" s="15">
        <f t="shared" si="0"/>
        <v>1.0425531914893618</v>
      </c>
    </row>
    <row r="17" spans="2:11" ht="20.100000000000001" customHeight="1" thickBot="1" x14ac:dyDescent="0.25">
      <c r="B17" s="6" t="s">
        <v>8</v>
      </c>
      <c r="C17" s="12">
        <v>1371</v>
      </c>
      <c r="D17" s="12">
        <v>1090</v>
      </c>
      <c r="E17" s="12">
        <v>281</v>
      </c>
      <c r="F17" s="12">
        <v>1281</v>
      </c>
      <c r="G17" s="12">
        <v>1017</v>
      </c>
      <c r="H17" s="12">
        <v>264</v>
      </c>
      <c r="I17" s="15">
        <f t="shared" si="0"/>
        <v>-6.5645514223194742E-2</v>
      </c>
      <c r="J17" s="15">
        <f t="shared" si="0"/>
        <v>-6.6972477064220187E-2</v>
      </c>
      <c r="K17" s="15">
        <f t="shared" si="0"/>
        <v>-6.0498220640569395E-2</v>
      </c>
    </row>
    <row r="18" spans="2:11" ht="20.100000000000001" customHeight="1" thickBot="1" x14ac:dyDescent="0.25">
      <c r="B18" s="6" t="s">
        <v>9</v>
      </c>
      <c r="C18" s="12">
        <v>1263</v>
      </c>
      <c r="D18" s="12">
        <v>915</v>
      </c>
      <c r="E18" s="12">
        <v>348</v>
      </c>
      <c r="F18" s="12">
        <v>1463</v>
      </c>
      <c r="G18" s="12">
        <v>1048</v>
      </c>
      <c r="H18" s="12">
        <v>415</v>
      </c>
      <c r="I18" s="15">
        <f t="shared" si="0"/>
        <v>0.15835312747426761</v>
      </c>
      <c r="J18" s="15">
        <f t="shared" si="0"/>
        <v>0.14535519125683061</v>
      </c>
      <c r="K18" s="15">
        <f t="shared" si="0"/>
        <v>0.19252873563218389</v>
      </c>
    </row>
    <row r="19" spans="2:11" ht="20.100000000000001" customHeight="1" thickBot="1" x14ac:dyDescent="0.25">
      <c r="B19" s="6" t="s">
        <v>10</v>
      </c>
      <c r="C19" s="12">
        <v>5671</v>
      </c>
      <c r="D19" s="12">
        <v>3645</v>
      </c>
      <c r="E19" s="12">
        <v>2026</v>
      </c>
      <c r="F19" s="12">
        <v>5377</v>
      </c>
      <c r="G19" s="12">
        <v>3279</v>
      </c>
      <c r="H19" s="12">
        <v>2098</v>
      </c>
      <c r="I19" s="15">
        <f t="shared" si="0"/>
        <v>-5.1842708517016396E-2</v>
      </c>
      <c r="J19" s="15">
        <f t="shared" si="0"/>
        <v>-0.10041152263374485</v>
      </c>
      <c r="K19" s="15">
        <f t="shared" si="0"/>
        <v>3.5538005923000986E-2</v>
      </c>
    </row>
    <row r="20" spans="2:11" ht="20.100000000000001" customHeight="1" thickBot="1" x14ac:dyDescent="0.25">
      <c r="B20" s="6" t="s">
        <v>11</v>
      </c>
      <c r="C20" s="12">
        <v>5637</v>
      </c>
      <c r="D20" s="12">
        <v>3654</v>
      </c>
      <c r="E20" s="12">
        <v>1983</v>
      </c>
      <c r="F20" s="12">
        <v>5506</v>
      </c>
      <c r="G20" s="12">
        <v>3457</v>
      </c>
      <c r="H20" s="12">
        <v>2049</v>
      </c>
      <c r="I20" s="15">
        <f t="shared" si="0"/>
        <v>-2.3239311690615577E-2</v>
      </c>
      <c r="J20" s="15">
        <f t="shared" si="0"/>
        <v>-5.3913519430760809E-2</v>
      </c>
      <c r="K20" s="15">
        <f t="shared" si="0"/>
        <v>3.3282904689863842E-2</v>
      </c>
    </row>
    <row r="21" spans="2:11" ht="20.100000000000001" customHeight="1" thickBot="1" x14ac:dyDescent="0.25">
      <c r="B21" s="6" t="s">
        <v>12</v>
      </c>
      <c r="C21" s="12">
        <v>704</v>
      </c>
      <c r="D21" s="12">
        <v>636</v>
      </c>
      <c r="E21" s="12">
        <v>68</v>
      </c>
      <c r="F21" s="12">
        <v>529</v>
      </c>
      <c r="G21" s="12">
        <v>463</v>
      </c>
      <c r="H21" s="12">
        <v>66</v>
      </c>
      <c r="I21" s="15">
        <f t="shared" si="0"/>
        <v>-0.24857954545454544</v>
      </c>
      <c r="J21" s="15">
        <f t="shared" si="0"/>
        <v>-0.2720125786163522</v>
      </c>
      <c r="K21" s="15">
        <f t="shared" si="0"/>
        <v>-2.9411764705882353E-2</v>
      </c>
    </row>
    <row r="22" spans="2:11" ht="20.100000000000001" customHeight="1" thickBot="1" x14ac:dyDescent="0.25">
      <c r="B22" s="6" t="s">
        <v>13</v>
      </c>
      <c r="C22" s="12">
        <v>1500</v>
      </c>
      <c r="D22" s="12">
        <v>1235</v>
      </c>
      <c r="E22" s="12">
        <v>265</v>
      </c>
      <c r="F22" s="12">
        <v>1502</v>
      </c>
      <c r="G22" s="12">
        <v>1197</v>
      </c>
      <c r="H22" s="12">
        <v>305</v>
      </c>
      <c r="I22" s="15">
        <f t="shared" si="0"/>
        <v>1.3333333333333333E-3</v>
      </c>
      <c r="J22" s="15">
        <f t="shared" si="0"/>
        <v>-3.0769230769230771E-2</v>
      </c>
      <c r="K22" s="15">
        <f t="shared" si="0"/>
        <v>0.15094339622641509</v>
      </c>
    </row>
    <row r="23" spans="2:11" ht="20.100000000000001" customHeight="1" thickBot="1" x14ac:dyDescent="0.25">
      <c r="B23" s="6" t="s">
        <v>14</v>
      </c>
      <c r="C23" s="12">
        <v>6390</v>
      </c>
      <c r="D23" s="12">
        <v>3708</v>
      </c>
      <c r="E23" s="12">
        <v>2682</v>
      </c>
      <c r="F23" s="12">
        <v>6615</v>
      </c>
      <c r="G23" s="12">
        <v>3763</v>
      </c>
      <c r="H23" s="12">
        <v>2852</v>
      </c>
      <c r="I23" s="15">
        <f t="shared" si="0"/>
        <v>3.5211267605633804E-2</v>
      </c>
      <c r="J23" s="15">
        <f t="shared" si="0"/>
        <v>1.4832793959007551E-2</v>
      </c>
      <c r="K23" s="15">
        <f t="shared" si="0"/>
        <v>6.3385533184190906E-2</v>
      </c>
    </row>
    <row r="24" spans="2:11" ht="20.100000000000001" customHeight="1" thickBot="1" x14ac:dyDescent="0.25">
      <c r="B24" s="6" t="s">
        <v>15</v>
      </c>
      <c r="C24" s="12">
        <v>1697</v>
      </c>
      <c r="D24" s="12">
        <v>1066</v>
      </c>
      <c r="E24" s="12">
        <v>631</v>
      </c>
      <c r="F24" s="12">
        <v>1693</v>
      </c>
      <c r="G24" s="12">
        <v>958</v>
      </c>
      <c r="H24" s="12">
        <v>735</v>
      </c>
      <c r="I24" s="15">
        <f t="shared" si="0"/>
        <v>-2.3571007660577489E-3</v>
      </c>
      <c r="J24" s="15">
        <f t="shared" si="0"/>
        <v>-0.10131332082551595</v>
      </c>
      <c r="K24" s="15">
        <f t="shared" si="0"/>
        <v>0.16481774960380349</v>
      </c>
    </row>
    <row r="25" spans="2:11" ht="20.100000000000001" customHeight="1" thickBot="1" x14ac:dyDescent="0.25">
      <c r="B25" s="6" t="s">
        <v>16</v>
      </c>
      <c r="C25" s="12">
        <v>416</v>
      </c>
      <c r="D25" s="12">
        <v>266</v>
      </c>
      <c r="E25" s="12">
        <v>150</v>
      </c>
      <c r="F25" s="12">
        <v>444</v>
      </c>
      <c r="G25" s="12">
        <v>284</v>
      </c>
      <c r="H25" s="12">
        <v>160</v>
      </c>
      <c r="I25" s="15">
        <f t="shared" si="0"/>
        <v>6.7307692307692304E-2</v>
      </c>
      <c r="J25" s="15">
        <f t="shared" si="0"/>
        <v>6.7669172932330823E-2</v>
      </c>
      <c r="K25" s="15">
        <f t="shared" si="0"/>
        <v>6.6666666666666666E-2</v>
      </c>
    </row>
    <row r="26" spans="2:11" ht="20.100000000000001" customHeight="1" thickBot="1" x14ac:dyDescent="0.25">
      <c r="B26" s="7" t="s">
        <v>17</v>
      </c>
      <c r="C26" s="12">
        <v>1379</v>
      </c>
      <c r="D26" s="12">
        <v>941</v>
      </c>
      <c r="E26" s="12">
        <v>438</v>
      </c>
      <c r="F26" s="12">
        <v>1482</v>
      </c>
      <c r="G26" s="12">
        <v>968</v>
      </c>
      <c r="H26" s="12">
        <v>514</v>
      </c>
      <c r="I26" s="15">
        <f t="shared" si="0"/>
        <v>7.4691805656272661E-2</v>
      </c>
      <c r="J26" s="15">
        <f t="shared" si="0"/>
        <v>2.8692879914984058E-2</v>
      </c>
      <c r="K26" s="15">
        <f t="shared" si="0"/>
        <v>0.17351598173515981</v>
      </c>
    </row>
    <row r="27" spans="2:11" ht="20.100000000000001" customHeight="1" thickBot="1" x14ac:dyDescent="0.25">
      <c r="B27" s="8" t="s">
        <v>18</v>
      </c>
      <c r="C27" s="12">
        <v>195</v>
      </c>
      <c r="D27" s="12">
        <v>118</v>
      </c>
      <c r="E27" s="12">
        <v>77</v>
      </c>
      <c r="F27" s="12">
        <v>243</v>
      </c>
      <c r="G27" s="12">
        <v>159</v>
      </c>
      <c r="H27" s="12">
        <v>84</v>
      </c>
      <c r="I27" s="15">
        <f t="shared" si="0"/>
        <v>0.24615384615384617</v>
      </c>
      <c r="J27" s="15">
        <f t="shared" si="0"/>
        <v>0.34745762711864409</v>
      </c>
      <c r="K27" s="15">
        <f t="shared" si="0"/>
        <v>9.0909090909090912E-2</v>
      </c>
    </row>
    <row r="28" spans="2:11" ht="20.100000000000001" customHeight="1" thickBot="1" x14ac:dyDescent="0.25">
      <c r="B28" s="9" t="s">
        <v>19</v>
      </c>
      <c r="C28" s="13">
        <v>40826</v>
      </c>
      <c r="D28" s="13">
        <v>28193</v>
      </c>
      <c r="E28" s="13">
        <v>12633</v>
      </c>
      <c r="F28" s="13">
        <v>40718</v>
      </c>
      <c r="G28" s="13">
        <v>27648</v>
      </c>
      <c r="H28" s="13">
        <v>13070</v>
      </c>
      <c r="I28" s="16">
        <f t="shared" si="0"/>
        <v>-2.6453730465879587E-3</v>
      </c>
      <c r="J28" s="16">
        <f t="shared" si="0"/>
        <v>-1.9331039619763773E-2</v>
      </c>
      <c r="K28" s="16">
        <f t="shared" si="0"/>
        <v>3.4591941739887597E-2</v>
      </c>
    </row>
  </sheetData>
  <mergeCells count="3">
    <mergeCell ref="C9:E9"/>
    <mergeCell ref="F9:H9"/>
    <mergeCell ref="I9:K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N28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10.5" bestFit="1" customWidth="1"/>
    <col min="4" max="4" width="13.375" bestFit="1" customWidth="1"/>
    <col min="5" max="5" width="12.125" bestFit="1" customWidth="1"/>
    <col min="6" max="6" width="12.5" bestFit="1" customWidth="1"/>
    <col min="7" max="7" width="10.5" bestFit="1" customWidth="1"/>
    <col min="8" max="8" width="13.375" bestFit="1" customWidth="1"/>
    <col min="9" max="9" width="12.125" bestFit="1" customWidth="1"/>
    <col min="10" max="10" width="12.5" bestFit="1" customWidth="1"/>
    <col min="11" max="11" width="10.5" bestFit="1" customWidth="1"/>
    <col min="12" max="12" width="13.375" bestFit="1" customWidth="1"/>
    <col min="13" max="13" width="12.125" bestFit="1" customWidth="1"/>
    <col min="14" max="14" width="12.5" bestFit="1" customWidth="1"/>
    <col min="15" max="18" width="20.625" customWidth="1"/>
    <col min="19" max="19" width="11.875" customWidth="1"/>
  </cols>
  <sheetData>
    <row r="8" spans="2:14" ht="37.5" customHeight="1" x14ac:dyDescent="0.2"/>
    <row r="9" spans="2:14" ht="44.25" customHeight="1" thickBot="1" x14ac:dyDescent="0.25">
      <c r="C9" s="24" t="s">
        <v>20</v>
      </c>
      <c r="D9" s="25"/>
      <c r="E9" s="25"/>
      <c r="F9" s="25"/>
      <c r="G9" s="25" t="s">
        <v>21</v>
      </c>
      <c r="H9" s="25"/>
      <c r="I9" s="25"/>
      <c r="J9" s="25"/>
      <c r="K9" s="25" t="s">
        <v>32</v>
      </c>
      <c r="L9" s="25"/>
      <c r="M9" s="25"/>
      <c r="N9" s="25"/>
    </row>
    <row r="10" spans="2:14" ht="44.25" customHeight="1" thickBot="1" x14ac:dyDescent="0.25">
      <c r="C10" s="11" t="s">
        <v>43</v>
      </c>
      <c r="D10" s="11" t="s">
        <v>44</v>
      </c>
      <c r="E10" s="11" t="s">
        <v>45</v>
      </c>
      <c r="F10" s="11" t="s">
        <v>46</v>
      </c>
      <c r="G10" s="11" t="s">
        <v>43</v>
      </c>
      <c r="H10" s="11" t="s">
        <v>44</v>
      </c>
      <c r="I10" s="11" t="s">
        <v>45</v>
      </c>
      <c r="J10" s="11" t="s">
        <v>46</v>
      </c>
      <c r="K10" s="11" t="s">
        <v>43</v>
      </c>
      <c r="L10" s="11" t="s">
        <v>44</v>
      </c>
      <c r="M10" s="11" t="s">
        <v>45</v>
      </c>
      <c r="N10" s="11" t="s">
        <v>46</v>
      </c>
    </row>
    <row r="11" spans="2:14" ht="20.100000000000001" customHeight="1" thickBot="1" x14ac:dyDescent="0.25">
      <c r="B11" s="5" t="s">
        <v>2</v>
      </c>
      <c r="C11" s="12">
        <v>2182</v>
      </c>
      <c r="D11" s="12">
        <v>8</v>
      </c>
      <c r="E11" s="12">
        <v>1650</v>
      </c>
      <c r="F11" s="12">
        <v>524</v>
      </c>
      <c r="G11" s="12">
        <v>2283</v>
      </c>
      <c r="H11" s="12">
        <v>18</v>
      </c>
      <c r="I11" s="12">
        <v>1774</v>
      </c>
      <c r="J11" s="12">
        <v>491</v>
      </c>
      <c r="K11" s="15">
        <f>IF(C11=0,"-",(G11-C11)/C11)</f>
        <v>4.6287809349220901E-2</v>
      </c>
      <c r="L11" s="15">
        <f>IF(D11=0,"-",(H11-D11)/D11)</f>
        <v>1.25</v>
      </c>
      <c r="M11" s="15">
        <f>IF(E11=0,"-",(I11-E11)/E11)</f>
        <v>7.515151515151515E-2</v>
      </c>
      <c r="N11" s="15">
        <f>IF(F11=0,"-",(J11-F11)/F11)</f>
        <v>-6.2977099236641215E-2</v>
      </c>
    </row>
    <row r="12" spans="2:14" ht="20.100000000000001" customHeight="1" thickBot="1" x14ac:dyDescent="0.25">
      <c r="B12" s="6" t="s">
        <v>3</v>
      </c>
      <c r="C12" s="12">
        <v>219</v>
      </c>
      <c r="D12" s="12">
        <v>4</v>
      </c>
      <c r="E12" s="12">
        <v>174</v>
      </c>
      <c r="F12" s="12">
        <v>42</v>
      </c>
      <c r="G12" s="12">
        <v>176</v>
      </c>
      <c r="H12" s="12">
        <v>0</v>
      </c>
      <c r="I12" s="12">
        <v>140</v>
      </c>
      <c r="J12" s="12">
        <v>36</v>
      </c>
      <c r="K12" s="15">
        <f t="shared" ref="K12:N28" si="0">IF(C12=0,"-",(G12-C12)/C12)</f>
        <v>-0.19634703196347031</v>
      </c>
      <c r="L12" s="15">
        <f t="shared" si="0"/>
        <v>-1</v>
      </c>
      <c r="M12" s="15">
        <f t="shared" si="0"/>
        <v>-0.19540229885057472</v>
      </c>
      <c r="N12" s="15">
        <f t="shared" si="0"/>
        <v>-0.14285714285714285</v>
      </c>
    </row>
    <row r="13" spans="2:14" ht="20.100000000000001" customHeight="1" thickBot="1" x14ac:dyDescent="0.25">
      <c r="B13" s="6" t="s">
        <v>4</v>
      </c>
      <c r="C13" s="12">
        <v>215</v>
      </c>
      <c r="D13" s="12">
        <v>0</v>
      </c>
      <c r="E13" s="12">
        <v>156</v>
      </c>
      <c r="F13" s="12">
        <v>59</v>
      </c>
      <c r="G13" s="12">
        <v>229</v>
      </c>
      <c r="H13" s="12">
        <v>1</v>
      </c>
      <c r="I13" s="12">
        <v>171</v>
      </c>
      <c r="J13" s="12">
        <v>57</v>
      </c>
      <c r="K13" s="15">
        <f t="shared" si="0"/>
        <v>6.5116279069767441E-2</v>
      </c>
      <c r="L13" s="15" t="str">
        <f t="shared" si="0"/>
        <v>-</v>
      </c>
      <c r="M13" s="15">
        <f t="shared" si="0"/>
        <v>9.6153846153846159E-2</v>
      </c>
      <c r="N13" s="15">
        <f t="shared" si="0"/>
        <v>-3.3898305084745763E-2</v>
      </c>
    </row>
    <row r="14" spans="2:14" ht="20.100000000000001" customHeight="1" thickBot="1" x14ac:dyDescent="0.25">
      <c r="B14" s="6" t="s">
        <v>5</v>
      </c>
      <c r="C14" s="12">
        <v>271</v>
      </c>
      <c r="D14" s="12">
        <v>0</v>
      </c>
      <c r="E14" s="12">
        <v>245</v>
      </c>
      <c r="F14" s="12">
        <v>27</v>
      </c>
      <c r="G14" s="12">
        <v>262</v>
      </c>
      <c r="H14" s="12">
        <v>0</v>
      </c>
      <c r="I14" s="12">
        <v>223</v>
      </c>
      <c r="J14" s="12">
        <v>38</v>
      </c>
      <c r="K14" s="15">
        <f t="shared" si="0"/>
        <v>-3.3210332103321034E-2</v>
      </c>
      <c r="L14" s="15" t="str">
        <f t="shared" si="0"/>
        <v>-</v>
      </c>
      <c r="M14" s="15">
        <f t="shared" si="0"/>
        <v>-8.9795918367346933E-2</v>
      </c>
      <c r="N14" s="15">
        <f t="shared" si="0"/>
        <v>0.40740740740740738</v>
      </c>
    </row>
    <row r="15" spans="2:14" ht="20.100000000000001" customHeight="1" thickBot="1" x14ac:dyDescent="0.25">
      <c r="B15" s="6" t="s">
        <v>6</v>
      </c>
      <c r="C15" s="12">
        <v>555</v>
      </c>
      <c r="D15" s="12">
        <v>10</v>
      </c>
      <c r="E15" s="12">
        <v>366</v>
      </c>
      <c r="F15" s="12">
        <v>179</v>
      </c>
      <c r="G15" s="12">
        <v>635</v>
      </c>
      <c r="H15" s="12">
        <v>9</v>
      </c>
      <c r="I15" s="12">
        <v>323</v>
      </c>
      <c r="J15" s="12">
        <v>301</v>
      </c>
      <c r="K15" s="15">
        <f t="shared" si="0"/>
        <v>0.14414414414414414</v>
      </c>
      <c r="L15" s="15">
        <f t="shared" si="0"/>
        <v>-0.1</v>
      </c>
      <c r="M15" s="15">
        <f t="shared" si="0"/>
        <v>-0.11748633879781421</v>
      </c>
      <c r="N15" s="15">
        <f t="shared" si="0"/>
        <v>0.68156424581005581</v>
      </c>
    </row>
    <row r="16" spans="2:14" ht="20.100000000000001" customHeight="1" thickBot="1" x14ac:dyDescent="0.25">
      <c r="B16" s="6" t="s">
        <v>7</v>
      </c>
      <c r="C16" s="12">
        <v>92</v>
      </c>
      <c r="D16" s="12">
        <v>0</v>
      </c>
      <c r="E16" s="12">
        <v>61</v>
      </c>
      <c r="F16" s="12">
        <v>31</v>
      </c>
      <c r="G16" s="12">
        <v>94</v>
      </c>
      <c r="H16" s="12">
        <v>0</v>
      </c>
      <c r="I16" s="12">
        <v>61</v>
      </c>
      <c r="J16" s="12">
        <v>33</v>
      </c>
      <c r="K16" s="15">
        <f t="shared" si="0"/>
        <v>2.1739130434782608E-2</v>
      </c>
      <c r="L16" s="15" t="str">
        <f t="shared" si="0"/>
        <v>-</v>
      </c>
      <c r="M16" s="15">
        <f t="shared" si="0"/>
        <v>0</v>
      </c>
      <c r="N16" s="15">
        <f t="shared" si="0"/>
        <v>6.4516129032258063E-2</v>
      </c>
    </row>
    <row r="17" spans="2:14" ht="20.100000000000001" customHeight="1" thickBot="1" x14ac:dyDescent="0.25">
      <c r="B17" s="6" t="s">
        <v>8</v>
      </c>
      <c r="C17" s="12">
        <v>411</v>
      </c>
      <c r="D17" s="12">
        <v>0</v>
      </c>
      <c r="E17" s="12">
        <v>296</v>
      </c>
      <c r="F17" s="12">
        <v>115</v>
      </c>
      <c r="G17" s="12">
        <v>385</v>
      </c>
      <c r="H17" s="12">
        <v>0</v>
      </c>
      <c r="I17" s="12">
        <v>269</v>
      </c>
      <c r="J17" s="12">
        <v>116</v>
      </c>
      <c r="K17" s="15">
        <f t="shared" si="0"/>
        <v>-6.3260340632603412E-2</v>
      </c>
      <c r="L17" s="15" t="str">
        <f t="shared" si="0"/>
        <v>-</v>
      </c>
      <c r="M17" s="15">
        <f t="shared" si="0"/>
        <v>-9.1216216216216214E-2</v>
      </c>
      <c r="N17" s="15">
        <f t="shared" si="0"/>
        <v>8.6956521739130436E-3</v>
      </c>
    </row>
    <row r="18" spans="2:14" ht="20.100000000000001" customHeight="1" thickBot="1" x14ac:dyDescent="0.25">
      <c r="B18" s="6" t="s">
        <v>9</v>
      </c>
      <c r="C18" s="12">
        <v>411</v>
      </c>
      <c r="D18" s="12">
        <v>0</v>
      </c>
      <c r="E18" s="12">
        <v>304</v>
      </c>
      <c r="F18" s="12">
        <v>107</v>
      </c>
      <c r="G18" s="12">
        <v>500</v>
      </c>
      <c r="H18" s="12">
        <v>0</v>
      </c>
      <c r="I18" s="12">
        <v>363</v>
      </c>
      <c r="J18" s="12">
        <v>137</v>
      </c>
      <c r="K18" s="15">
        <f t="shared" si="0"/>
        <v>0.21654501216545013</v>
      </c>
      <c r="L18" s="15" t="str">
        <f t="shared" si="0"/>
        <v>-</v>
      </c>
      <c r="M18" s="15">
        <f t="shared" si="0"/>
        <v>0.19407894736842105</v>
      </c>
      <c r="N18" s="15">
        <f t="shared" si="0"/>
        <v>0.28037383177570091</v>
      </c>
    </row>
    <row r="19" spans="2:14" ht="20.100000000000001" customHeight="1" thickBot="1" x14ac:dyDescent="0.25">
      <c r="B19" s="6" t="s">
        <v>10</v>
      </c>
      <c r="C19" s="12">
        <v>1400</v>
      </c>
      <c r="D19" s="12">
        <v>25</v>
      </c>
      <c r="E19" s="12">
        <v>679</v>
      </c>
      <c r="F19" s="12">
        <v>696</v>
      </c>
      <c r="G19" s="12">
        <v>1320</v>
      </c>
      <c r="H19" s="12">
        <v>49</v>
      </c>
      <c r="I19" s="12">
        <v>635</v>
      </c>
      <c r="J19" s="12">
        <v>636</v>
      </c>
      <c r="K19" s="15">
        <f t="shared" si="0"/>
        <v>-5.7142857142857141E-2</v>
      </c>
      <c r="L19" s="15">
        <f t="shared" si="0"/>
        <v>0.96</v>
      </c>
      <c r="M19" s="15">
        <f t="shared" si="0"/>
        <v>-6.4801178203240065E-2</v>
      </c>
      <c r="N19" s="15">
        <f t="shared" si="0"/>
        <v>-8.6206896551724144E-2</v>
      </c>
    </row>
    <row r="20" spans="2:14" ht="20.100000000000001" customHeight="1" thickBot="1" x14ac:dyDescent="0.25">
      <c r="B20" s="6" t="s">
        <v>11</v>
      </c>
      <c r="C20" s="12">
        <v>1164</v>
      </c>
      <c r="D20" s="12">
        <v>27</v>
      </c>
      <c r="E20" s="12">
        <v>977</v>
      </c>
      <c r="F20" s="12">
        <v>160</v>
      </c>
      <c r="G20" s="12">
        <v>1349</v>
      </c>
      <c r="H20" s="12">
        <v>17</v>
      </c>
      <c r="I20" s="12">
        <v>1127</v>
      </c>
      <c r="J20" s="12">
        <v>205</v>
      </c>
      <c r="K20" s="15">
        <f t="shared" si="0"/>
        <v>0.15893470790378006</v>
      </c>
      <c r="L20" s="15">
        <f t="shared" si="0"/>
        <v>-0.37037037037037035</v>
      </c>
      <c r="M20" s="15">
        <f t="shared" si="0"/>
        <v>0.15353121801432959</v>
      </c>
      <c r="N20" s="15">
        <f t="shared" si="0"/>
        <v>0.28125</v>
      </c>
    </row>
    <row r="21" spans="2:14" ht="20.100000000000001" customHeight="1" thickBot="1" x14ac:dyDescent="0.25">
      <c r="B21" s="6" t="s">
        <v>12</v>
      </c>
      <c r="C21" s="12">
        <v>217</v>
      </c>
      <c r="D21" s="12">
        <v>0</v>
      </c>
      <c r="E21" s="12">
        <v>161</v>
      </c>
      <c r="F21" s="12">
        <v>56</v>
      </c>
      <c r="G21" s="12">
        <v>187</v>
      </c>
      <c r="H21" s="12">
        <v>8</v>
      </c>
      <c r="I21" s="12">
        <v>149</v>
      </c>
      <c r="J21" s="12">
        <v>30</v>
      </c>
      <c r="K21" s="15">
        <f t="shared" si="0"/>
        <v>-0.13824884792626729</v>
      </c>
      <c r="L21" s="15" t="str">
        <f t="shared" si="0"/>
        <v>-</v>
      </c>
      <c r="M21" s="15">
        <f t="shared" si="0"/>
        <v>-7.4534161490683232E-2</v>
      </c>
      <c r="N21" s="15">
        <f t="shared" si="0"/>
        <v>-0.4642857142857143</v>
      </c>
    </row>
    <row r="22" spans="2:14" ht="20.100000000000001" customHeight="1" thickBot="1" x14ac:dyDescent="0.25">
      <c r="B22" s="6" t="s">
        <v>13</v>
      </c>
      <c r="C22" s="12">
        <v>478</v>
      </c>
      <c r="D22" s="12">
        <v>2</v>
      </c>
      <c r="E22" s="12">
        <v>296</v>
      </c>
      <c r="F22" s="12">
        <v>180</v>
      </c>
      <c r="G22" s="12">
        <v>523</v>
      </c>
      <c r="H22" s="12">
        <v>1</v>
      </c>
      <c r="I22" s="12">
        <v>355</v>
      </c>
      <c r="J22" s="12">
        <v>167</v>
      </c>
      <c r="K22" s="15">
        <f t="shared" si="0"/>
        <v>9.4142259414225937E-2</v>
      </c>
      <c r="L22" s="15">
        <f t="shared" si="0"/>
        <v>-0.5</v>
      </c>
      <c r="M22" s="15">
        <f t="shared" si="0"/>
        <v>0.19932432432432431</v>
      </c>
      <c r="N22" s="15">
        <f t="shared" si="0"/>
        <v>-7.2222222222222215E-2</v>
      </c>
    </row>
    <row r="23" spans="2:14" ht="20.100000000000001" customHeight="1" thickBot="1" x14ac:dyDescent="0.25">
      <c r="B23" s="6" t="s">
        <v>14</v>
      </c>
      <c r="C23" s="12">
        <v>1412</v>
      </c>
      <c r="D23" s="12">
        <v>23</v>
      </c>
      <c r="E23" s="12">
        <v>781</v>
      </c>
      <c r="F23" s="12">
        <v>608</v>
      </c>
      <c r="G23" s="12">
        <v>1523</v>
      </c>
      <c r="H23" s="12">
        <v>11</v>
      </c>
      <c r="I23" s="12">
        <v>802</v>
      </c>
      <c r="J23" s="12">
        <v>710</v>
      </c>
      <c r="K23" s="15">
        <f t="shared" si="0"/>
        <v>7.8611898016997167E-2</v>
      </c>
      <c r="L23" s="15">
        <f t="shared" si="0"/>
        <v>-0.52173913043478259</v>
      </c>
      <c r="M23" s="15">
        <f t="shared" si="0"/>
        <v>2.6888604353393086E-2</v>
      </c>
      <c r="N23" s="15">
        <f t="shared" si="0"/>
        <v>0.16776315789473684</v>
      </c>
    </row>
    <row r="24" spans="2:14" ht="20.100000000000001" customHeight="1" thickBot="1" x14ac:dyDescent="0.25">
      <c r="B24" s="6" t="s">
        <v>15</v>
      </c>
      <c r="C24" s="12">
        <v>408</v>
      </c>
      <c r="D24" s="12">
        <v>57</v>
      </c>
      <c r="E24" s="12">
        <v>303</v>
      </c>
      <c r="F24" s="12">
        <v>48</v>
      </c>
      <c r="G24" s="12">
        <v>430</v>
      </c>
      <c r="H24" s="12">
        <v>75</v>
      </c>
      <c r="I24" s="12">
        <v>308</v>
      </c>
      <c r="J24" s="12">
        <v>47</v>
      </c>
      <c r="K24" s="15">
        <f t="shared" si="0"/>
        <v>5.3921568627450983E-2</v>
      </c>
      <c r="L24" s="15">
        <f t="shared" si="0"/>
        <v>0.31578947368421051</v>
      </c>
      <c r="M24" s="15">
        <f t="shared" si="0"/>
        <v>1.65016501650165E-2</v>
      </c>
      <c r="N24" s="15">
        <f t="shared" si="0"/>
        <v>-2.0833333333333332E-2</v>
      </c>
    </row>
    <row r="25" spans="2:14" ht="20.100000000000001" customHeight="1" thickBot="1" x14ac:dyDescent="0.25">
      <c r="B25" s="6" t="s">
        <v>16</v>
      </c>
      <c r="C25" s="12">
        <v>82</v>
      </c>
      <c r="D25" s="12">
        <v>0</v>
      </c>
      <c r="E25" s="12">
        <v>57</v>
      </c>
      <c r="F25" s="12">
        <v>25</v>
      </c>
      <c r="G25" s="12">
        <v>90</v>
      </c>
      <c r="H25" s="12">
        <v>0</v>
      </c>
      <c r="I25" s="12">
        <v>72</v>
      </c>
      <c r="J25" s="12">
        <v>18</v>
      </c>
      <c r="K25" s="15">
        <f t="shared" si="0"/>
        <v>9.7560975609756101E-2</v>
      </c>
      <c r="L25" s="15" t="str">
        <f t="shared" si="0"/>
        <v>-</v>
      </c>
      <c r="M25" s="15">
        <f t="shared" si="0"/>
        <v>0.26315789473684209</v>
      </c>
      <c r="N25" s="15">
        <f t="shared" si="0"/>
        <v>-0.28000000000000003</v>
      </c>
    </row>
    <row r="26" spans="2:14" ht="20.100000000000001" customHeight="1" thickBot="1" x14ac:dyDescent="0.25">
      <c r="B26" s="7" t="s">
        <v>17</v>
      </c>
      <c r="C26" s="12">
        <v>205</v>
      </c>
      <c r="D26" s="12">
        <v>21</v>
      </c>
      <c r="E26" s="12">
        <v>113</v>
      </c>
      <c r="F26" s="12">
        <v>71</v>
      </c>
      <c r="G26" s="12">
        <v>181</v>
      </c>
      <c r="H26" s="12">
        <v>0</v>
      </c>
      <c r="I26" s="12">
        <v>112</v>
      </c>
      <c r="J26" s="12">
        <v>69</v>
      </c>
      <c r="K26" s="15">
        <f t="shared" si="0"/>
        <v>-0.11707317073170732</v>
      </c>
      <c r="L26" s="15">
        <f t="shared" si="0"/>
        <v>-1</v>
      </c>
      <c r="M26" s="15">
        <f t="shared" si="0"/>
        <v>-8.8495575221238937E-3</v>
      </c>
      <c r="N26" s="15">
        <f t="shared" si="0"/>
        <v>-2.8169014084507043E-2</v>
      </c>
    </row>
    <row r="27" spans="2:14" ht="20.100000000000001" customHeight="1" thickBot="1" x14ac:dyDescent="0.25">
      <c r="B27" s="8" t="s">
        <v>18</v>
      </c>
      <c r="C27" s="12">
        <v>53</v>
      </c>
      <c r="D27" s="12">
        <v>0</v>
      </c>
      <c r="E27" s="12">
        <v>44</v>
      </c>
      <c r="F27" s="12">
        <v>9</v>
      </c>
      <c r="G27" s="12">
        <v>90</v>
      </c>
      <c r="H27" s="12">
        <v>0</v>
      </c>
      <c r="I27" s="12">
        <v>82</v>
      </c>
      <c r="J27" s="12">
        <v>8</v>
      </c>
      <c r="K27" s="15">
        <f t="shared" si="0"/>
        <v>0.69811320754716977</v>
      </c>
      <c r="L27" s="15" t="str">
        <f t="shared" si="0"/>
        <v>-</v>
      </c>
      <c r="M27" s="15">
        <f t="shared" si="0"/>
        <v>0.86363636363636365</v>
      </c>
      <c r="N27" s="15">
        <f t="shared" si="0"/>
        <v>-0.1111111111111111</v>
      </c>
    </row>
    <row r="28" spans="2:14" ht="20.100000000000001" customHeight="1" thickBot="1" x14ac:dyDescent="0.25">
      <c r="B28" s="9" t="s">
        <v>19</v>
      </c>
      <c r="C28" s="13">
        <v>9775</v>
      </c>
      <c r="D28" s="13">
        <v>177</v>
      </c>
      <c r="E28" s="13">
        <v>6663</v>
      </c>
      <c r="F28" s="13">
        <v>2937</v>
      </c>
      <c r="G28" s="13">
        <v>10257</v>
      </c>
      <c r="H28" s="13">
        <v>189</v>
      </c>
      <c r="I28" s="13">
        <v>6966</v>
      </c>
      <c r="J28" s="13">
        <v>3099</v>
      </c>
      <c r="K28" s="16">
        <f t="shared" si="0"/>
        <v>4.9309462915601024E-2</v>
      </c>
      <c r="L28" s="16">
        <f t="shared" si="0"/>
        <v>6.7796610169491525E-2</v>
      </c>
      <c r="M28" s="16">
        <f t="shared" si="0"/>
        <v>4.5475011256190905E-2</v>
      </c>
      <c r="N28" s="16">
        <f t="shared" si="0"/>
        <v>5.515832482124617E-2</v>
      </c>
    </row>
  </sheetData>
  <mergeCells count="3">
    <mergeCell ref="C9:F9"/>
    <mergeCell ref="G9:J9"/>
    <mergeCell ref="K9:N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28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9.25" bestFit="1" customWidth="1"/>
    <col min="4" max="5" width="12.5" bestFit="1" customWidth="1"/>
    <col min="6" max="6" width="10.125" bestFit="1" customWidth="1"/>
    <col min="7" max="7" width="12" bestFit="1" customWidth="1"/>
    <col min="8" max="8" width="9.25" bestFit="1" customWidth="1"/>
    <col min="9" max="10" width="12.5" bestFit="1" customWidth="1"/>
    <col min="11" max="11" width="10.125" bestFit="1" customWidth="1"/>
    <col min="12" max="12" width="12" bestFit="1" customWidth="1"/>
    <col min="13" max="13" width="9.25" bestFit="1" customWidth="1"/>
    <col min="14" max="15" width="12.5" bestFit="1" customWidth="1"/>
    <col min="16" max="16" width="10.125" bestFit="1" customWidth="1"/>
    <col min="17" max="17" width="12" bestFit="1" customWidth="1"/>
    <col min="18" max="18" width="20.625" customWidth="1"/>
    <col min="19" max="19" width="11.875" customWidth="1"/>
  </cols>
  <sheetData>
    <row r="9" spans="2:17" ht="44.25" customHeight="1" thickBot="1" x14ac:dyDescent="0.25">
      <c r="C9" s="24" t="s">
        <v>20</v>
      </c>
      <c r="D9" s="25"/>
      <c r="E9" s="25"/>
      <c r="F9" s="25"/>
      <c r="G9" s="25"/>
      <c r="H9" s="25" t="s">
        <v>21</v>
      </c>
      <c r="I9" s="25"/>
      <c r="J9" s="25"/>
      <c r="K9" s="25"/>
      <c r="L9" s="25"/>
      <c r="M9" s="25" t="s">
        <v>32</v>
      </c>
      <c r="N9" s="25"/>
      <c r="O9" s="25"/>
      <c r="P9" s="25"/>
      <c r="Q9" s="25"/>
    </row>
    <row r="10" spans="2:17" ht="44.25" customHeight="1" thickBot="1" x14ac:dyDescent="0.25">
      <c r="C10" s="11" t="s">
        <v>47</v>
      </c>
      <c r="D10" s="11" t="s">
        <v>48</v>
      </c>
      <c r="E10" s="11" t="s">
        <v>49</v>
      </c>
      <c r="F10" s="11" t="s">
        <v>50</v>
      </c>
      <c r="G10" s="11" t="s">
        <v>51</v>
      </c>
      <c r="H10" s="11" t="s">
        <v>52</v>
      </c>
      <c r="I10" s="11" t="s">
        <v>53</v>
      </c>
      <c r="J10" s="11" t="s">
        <v>54</v>
      </c>
      <c r="K10" s="11" t="s">
        <v>55</v>
      </c>
      <c r="L10" s="11" t="s">
        <v>56</v>
      </c>
      <c r="M10" s="11" t="s">
        <v>47</v>
      </c>
      <c r="N10" s="11" t="s">
        <v>48</v>
      </c>
      <c r="O10" s="11" t="s">
        <v>49</v>
      </c>
      <c r="P10" s="11" t="s">
        <v>50</v>
      </c>
      <c r="Q10" s="11" t="s">
        <v>51</v>
      </c>
    </row>
    <row r="11" spans="2:17" ht="20.100000000000001" customHeight="1" thickBot="1" x14ac:dyDescent="0.25">
      <c r="B11" s="5" t="s">
        <v>2</v>
      </c>
      <c r="C11" s="12">
        <v>1062</v>
      </c>
      <c r="D11" s="12">
        <v>716</v>
      </c>
      <c r="E11" s="12">
        <v>164</v>
      </c>
      <c r="F11" s="12">
        <v>163</v>
      </c>
      <c r="G11" s="12">
        <v>19</v>
      </c>
      <c r="H11" s="12">
        <v>1212</v>
      </c>
      <c r="I11" s="12">
        <v>869</v>
      </c>
      <c r="J11" s="12">
        <v>210</v>
      </c>
      <c r="K11" s="12">
        <v>120</v>
      </c>
      <c r="L11" s="12">
        <v>13</v>
      </c>
      <c r="M11" s="15">
        <f>IF(C11=0,"-",(H11-C11)/C11)</f>
        <v>0.14124293785310735</v>
      </c>
      <c r="N11" s="15">
        <f>IF(D11=0,"-",(I11-D11)/D11)</f>
        <v>0.21368715083798884</v>
      </c>
      <c r="O11" s="15">
        <f>IF(E11=0,"-",(J11-E11)/E11)</f>
        <v>0.28048780487804881</v>
      </c>
      <c r="P11" s="15">
        <f>IF(F11=0,"-",(K11-F11)/F11)</f>
        <v>-0.26380368098159507</v>
      </c>
      <c r="Q11" s="15">
        <f>IF(G11=0,"-",(L11-G11)/G11)</f>
        <v>-0.31578947368421051</v>
      </c>
    </row>
    <row r="12" spans="2:17" ht="20.100000000000001" customHeight="1" thickBot="1" x14ac:dyDescent="0.25">
      <c r="B12" s="6" t="s">
        <v>3</v>
      </c>
      <c r="C12" s="12">
        <v>104</v>
      </c>
      <c r="D12" s="12">
        <v>55</v>
      </c>
      <c r="E12" s="12">
        <v>35</v>
      </c>
      <c r="F12" s="12">
        <v>11</v>
      </c>
      <c r="G12" s="12">
        <v>3</v>
      </c>
      <c r="H12" s="12">
        <v>143</v>
      </c>
      <c r="I12" s="12">
        <v>82</v>
      </c>
      <c r="J12" s="12">
        <v>54</v>
      </c>
      <c r="K12" s="12">
        <v>6</v>
      </c>
      <c r="L12" s="12">
        <v>1</v>
      </c>
      <c r="M12" s="15">
        <f t="shared" ref="M12:Q28" si="0">IF(C12=0,"-",(H12-C12)/C12)</f>
        <v>0.375</v>
      </c>
      <c r="N12" s="15">
        <f t="shared" si="0"/>
        <v>0.49090909090909091</v>
      </c>
      <c r="O12" s="15">
        <f t="shared" si="0"/>
        <v>0.54285714285714282</v>
      </c>
      <c r="P12" s="15">
        <f t="shared" si="0"/>
        <v>-0.45454545454545453</v>
      </c>
      <c r="Q12" s="15">
        <f t="shared" si="0"/>
        <v>-0.66666666666666663</v>
      </c>
    </row>
    <row r="13" spans="2:17" ht="20.100000000000001" customHeight="1" thickBot="1" x14ac:dyDescent="0.25">
      <c r="B13" s="6" t="s">
        <v>4</v>
      </c>
      <c r="C13" s="12">
        <v>109</v>
      </c>
      <c r="D13" s="12">
        <v>87</v>
      </c>
      <c r="E13" s="12">
        <v>19</v>
      </c>
      <c r="F13" s="12">
        <v>3</v>
      </c>
      <c r="G13" s="12">
        <v>0</v>
      </c>
      <c r="H13" s="12">
        <v>105</v>
      </c>
      <c r="I13" s="12">
        <v>73</v>
      </c>
      <c r="J13" s="12">
        <v>21</v>
      </c>
      <c r="K13" s="12">
        <v>11</v>
      </c>
      <c r="L13" s="12">
        <v>0</v>
      </c>
      <c r="M13" s="15">
        <f t="shared" si="0"/>
        <v>-3.669724770642202E-2</v>
      </c>
      <c r="N13" s="15">
        <f t="shared" si="0"/>
        <v>-0.16091954022988506</v>
      </c>
      <c r="O13" s="15">
        <f t="shared" si="0"/>
        <v>0.10526315789473684</v>
      </c>
      <c r="P13" s="15">
        <f t="shared" si="0"/>
        <v>2.6666666666666665</v>
      </c>
      <c r="Q13" s="15" t="str">
        <f t="shared" si="0"/>
        <v>-</v>
      </c>
    </row>
    <row r="14" spans="2:17" ht="20.100000000000001" customHeight="1" thickBot="1" x14ac:dyDescent="0.25">
      <c r="B14" s="6" t="s">
        <v>5</v>
      </c>
      <c r="C14" s="12">
        <v>236</v>
      </c>
      <c r="D14" s="12">
        <v>144</v>
      </c>
      <c r="E14" s="12">
        <v>81</v>
      </c>
      <c r="F14" s="12">
        <v>9</v>
      </c>
      <c r="G14" s="12">
        <v>2</v>
      </c>
      <c r="H14" s="12">
        <v>294</v>
      </c>
      <c r="I14" s="12">
        <v>176</v>
      </c>
      <c r="J14" s="12">
        <v>93</v>
      </c>
      <c r="K14" s="12">
        <v>11</v>
      </c>
      <c r="L14" s="12">
        <v>14</v>
      </c>
      <c r="M14" s="15">
        <f t="shared" si="0"/>
        <v>0.24576271186440679</v>
      </c>
      <c r="N14" s="15">
        <f t="shared" si="0"/>
        <v>0.22222222222222221</v>
      </c>
      <c r="O14" s="15">
        <f t="shared" si="0"/>
        <v>0.14814814814814814</v>
      </c>
      <c r="P14" s="15">
        <f t="shared" si="0"/>
        <v>0.22222222222222221</v>
      </c>
      <c r="Q14" s="15">
        <f t="shared" si="0"/>
        <v>6</v>
      </c>
    </row>
    <row r="15" spans="2:17" ht="20.100000000000001" customHeight="1" thickBot="1" x14ac:dyDescent="0.25">
      <c r="B15" s="6" t="s">
        <v>6</v>
      </c>
      <c r="C15" s="12">
        <v>619</v>
      </c>
      <c r="D15" s="12">
        <v>436</v>
      </c>
      <c r="E15" s="12">
        <v>94</v>
      </c>
      <c r="F15" s="12">
        <v>80</v>
      </c>
      <c r="G15" s="12">
        <v>9</v>
      </c>
      <c r="H15" s="12">
        <v>601</v>
      </c>
      <c r="I15" s="12">
        <v>425</v>
      </c>
      <c r="J15" s="12">
        <v>117</v>
      </c>
      <c r="K15" s="12">
        <v>48</v>
      </c>
      <c r="L15" s="12">
        <v>11</v>
      </c>
      <c r="M15" s="15">
        <f t="shared" si="0"/>
        <v>-2.9079159935379646E-2</v>
      </c>
      <c r="N15" s="15">
        <f t="shared" si="0"/>
        <v>-2.5229357798165139E-2</v>
      </c>
      <c r="O15" s="15">
        <f t="shared" si="0"/>
        <v>0.24468085106382978</v>
      </c>
      <c r="P15" s="15">
        <f t="shared" si="0"/>
        <v>-0.4</v>
      </c>
      <c r="Q15" s="15">
        <f t="shared" si="0"/>
        <v>0.22222222222222221</v>
      </c>
    </row>
    <row r="16" spans="2:17" ht="20.100000000000001" customHeight="1" thickBot="1" x14ac:dyDescent="0.25">
      <c r="B16" s="6" t="s">
        <v>7</v>
      </c>
      <c r="C16" s="12">
        <v>59</v>
      </c>
      <c r="D16" s="12">
        <v>45</v>
      </c>
      <c r="E16" s="12">
        <v>6</v>
      </c>
      <c r="F16" s="12">
        <v>8</v>
      </c>
      <c r="G16" s="12">
        <v>0</v>
      </c>
      <c r="H16" s="12">
        <v>68</v>
      </c>
      <c r="I16" s="12">
        <v>48</v>
      </c>
      <c r="J16" s="12">
        <v>15</v>
      </c>
      <c r="K16" s="12">
        <v>4</v>
      </c>
      <c r="L16" s="12">
        <v>1</v>
      </c>
      <c r="M16" s="15">
        <f t="shared" si="0"/>
        <v>0.15254237288135594</v>
      </c>
      <c r="N16" s="15">
        <f t="shared" si="0"/>
        <v>6.6666666666666666E-2</v>
      </c>
      <c r="O16" s="15">
        <f t="shared" si="0"/>
        <v>1.5</v>
      </c>
      <c r="P16" s="15">
        <f t="shared" si="0"/>
        <v>-0.5</v>
      </c>
      <c r="Q16" s="15" t="str">
        <f t="shared" si="0"/>
        <v>-</v>
      </c>
    </row>
    <row r="17" spans="2:17" ht="20.100000000000001" customHeight="1" thickBot="1" x14ac:dyDescent="0.25">
      <c r="B17" s="6" t="s">
        <v>8</v>
      </c>
      <c r="C17" s="12">
        <v>145</v>
      </c>
      <c r="D17" s="12">
        <v>96</v>
      </c>
      <c r="E17" s="12">
        <v>28</v>
      </c>
      <c r="F17" s="12">
        <v>17</v>
      </c>
      <c r="G17" s="12">
        <v>4</v>
      </c>
      <c r="H17" s="12">
        <v>114</v>
      </c>
      <c r="I17" s="12">
        <v>74</v>
      </c>
      <c r="J17" s="12">
        <v>22</v>
      </c>
      <c r="K17" s="12">
        <v>18</v>
      </c>
      <c r="L17" s="12">
        <v>0</v>
      </c>
      <c r="M17" s="15">
        <f t="shared" si="0"/>
        <v>-0.21379310344827587</v>
      </c>
      <c r="N17" s="15">
        <f t="shared" si="0"/>
        <v>-0.22916666666666666</v>
      </c>
      <c r="O17" s="15">
        <f t="shared" si="0"/>
        <v>-0.21428571428571427</v>
      </c>
      <c r="P17" s="15">
        <f t="shared" si="0"/>
        <v>5.8823529411764705E-2</v>
      </c>
      <c r="Q17" s="15">
        <f t="shared" si="0"/>
        <v>-1</v>
      </c>
    </row>
    <row r="18" spans="2:17" ht="20.100000000000001" customHeight="1" thickBot="1" x14ac:dyDescent="0.25">
      <c r="B18" s="6" t="s">
        <v>9</v>
      </c>
      <c r="C18" s="12">
        <v>246</v>
      </c>
      <c r="D18" s="12">
        <v>161</v>
      </c>
      <c r="E18" s="12">
        <v>55</v>
      </c>
      <c r="F18" s="12">
        <v>25</v>
      </c>
      <c r="G18" s="12">
        <v>5</v>
      </c>
      <c r="H18" s="12">
        <v>210</v>
      </c>
      <c r="I18" s="12">
        <v>130</v>
      </c>
      <c r="J18" s="12">
        <v>54</v>
      </c>
      <c r="K18" s="12">
        <v>24</v>
      </c>
      <c r="L18" s="12">
        <v>2</v>
      </c>
      <c r="M18" s="15">
        <f t="shared" si="0"/>
        <v>-0.14634146341463414</v>
      </c>
      <c r="N18" s="15">
        <f t="shared" si="0"/>
        <v>-0.19254658385093168</v>
      </c>
      <c r="O18" s="15">
        <f t="shared" si="0"/>
        <v>-1.8181818181818181E-2</v>
      </c>
      <c r="P18" s="15">
        <f t="shared" si="0"/>
        <v>-0.04</v>
      </c>
      <c r="Q18" s="15">
        <f t="shared" si="0"/>
        <v>-0.6</v>
      </c>
    </row>
    <row r="19" spans="2:17" ht="20.100000000000001" customHeight="1" thickBot="1" x14ac:dyDescent="0.25">
      <c r="B19" s="6" t="s">
        <v>10</v>
      </c>
      <c r="C19" s="12">
        <v>407</v>
      </c>
      <c r="D19" s="12">
        <v>214</v>
      </c>
      <c r="E19" s="12">
        <v>114</v>
      </c>
      <c r="F19" s="12">
        <v>67</v>
      </c>
      <c r="G19" s="12">
        <v>12</v>
      </c>
      <c r="H19" s="12">
        <v>467</v>
      </c>
      <c r="I19" s="12">
        <v>250</v>
      </c>
      <c r="J19" s="12">
        <v>138</v>
      </c>
      <c r="K19" s="12">
        <v>55</v>
      </c>
      <c r="L19" s="12">
        <v>24</v>
      </c>
      <c r="M19" s="15">
        <f t="shared" si="0"/>
        <v>0.14742014742014742</v>
      </c>
      <c r="N19" s="15">
        <f t="shared" si="0"/>
        <v>0.16822429906542055</v>
      </c>
      <c r="O19" s="15">
        <f t="shared" si="0"/>
        <v>0.21052631578947367</v>
      </c>
      <c r="P19" s="15">
        <f t="shared" si="0"/>
        <v>-0.17910447761194029</v>
      </c>
      <c r="Q19" s="15">
        <f t="shared" si="0"/>
        <v>1</v>
      </c>
    </row>
    <row r="20" spans="2:17" ht="20.100000000000001" customHeight="1" thickBot="1" x14ac:dyDescent="0.25">
      <c r="B20" s="6" t="s">
        <v>11</v>
      </c>
      <c r="C20" s="12">
        <v>766</v>
      </c>
      <c r="D20" s="12">
        <v>441</v>
      </c>
      <c r="E20" s="12">
        <v>238</v>
      </c>
      <c r="F20" s="12">
        <v>70</v>
      </c>
      <c r="G20" s="12">
        <v>17</v>
      </c>
      <c r="H20" s="12">
        <v>821</v>
      </c>
      <c r="I20" s="12">
        <v>476</v>
      </c>
      <c r="J20" s="12">
        <v>254</v>
      </c>
      <c r="K20" s="12">
        <v>77</v>
      </c>
      <c r="L20" s="12">
        <v>14</v>
      </c>
      <c r="M20" s="15">
        <f t="shared" si="0"/>
        <v>7.1801566579634463E-2</v>
      </c>
      <c r="N20" s="15">
        <f t="shared" si="0"/>
        <v>7.9365079365079361E-2</v>
      </c>
      <c r="O20" s="15">
        <f t="shared" si="0"/>
        <v>6.7226890756302518E-2</v>
      </c>
      <c r="P20" s="15">
        <f t="shared" si="0"/>
        <v>0.1</v>
      </c>
      <c r="Q20" s="15">
        <f t="shared" si="0"/>
        <v>-0.17647058823529413</v>
      </c>
    </row>
    <row r="21" spans="2:17" ht="20.100000000000001" customHeight="1" thickBot="1" x14ac:dyDescent="0.25">
      <c r="B21" s="6" t="s">
        <v>12</v>
      </c>
      <c r="C21" s="12">
        <v>111</v>
      </c>
      <c r="D21" s="12">
        <v>88</v>
      </c>
      <c r="E21" s="12">
        <v>10</v>
      </c>
      <c r="F21" s="12">
        <v>13</v>
      </c>
      <c r="G21" s="12">
        <v>0</v>
      </c>
      <c r="H21" s="12">
        <v>108</v>
      </c>
      <c r="I21" s="12">
        <v>92</v>
      </c>
      <c r="J21" s="12">
        <v>4</v>
      </c>
      <c r="K21" s="12">
        <v>12</v>
      </c>
      <c r="L21" s="12">
        <v>0</v>
      </c>
      <c r="M21" s="15">
        <f t="shared" si="0"/>
        <v>-2.7027027027027029E-2</v>
      </c>
      <c r="N21" s="15">
        <f t="shared" si="0"/>
        <v>4.5454545454545456E-2</v>
      </c>
      <c r="O21" s="15">
        <f t="shared" si="0"/>
        <v>-0.6</v>
      </c>
      <c r="P21" s="15">
        <f t="shared" si="0"/>
        <v>-7.6923076923076927E-2</v>
      </c>
      <c r="Q21" s="15" t="str">
        <f t="shared" si="0"/>
        <v>-</v>
      </c>
    </row>
    <row r="22" spans="2:17" ht="20.100000000000001" customHeight="1" thickBot="1" x14ac:dyDescent="0.25">
      <c r="B22" s="6" t="s">
        <v>13</v>
      </c>
      <c r="C22" s="12">
        <v>176</v>
      </c>
      <c r="D22" s="12">
        <v>101</v>
      </c>
      <c r="E22" s="12">
        <v>28</v>
      </c>
      <c r="F22" s="12">
        <v>39</v>
      </c>
      <c r="G22" s="12">
        <v>8</v>
      </c>
      <c r="H22" s="12">
        <v>205</v>
      </c>
      <c r="I22" s="12">
        <v>148</v>
      </c>
      <c r="J22" s="12">
        <v>40</v>
      </c>
      <c r="K22" s="12">
        <v>16</v>
      </c>
      <c r="L22" s="12">
        <v>1</v>
      </c>
      <c r="M22" s="15">
        <f t="shared" si="0"/>
        <v>0.16477272727272727</v>
      </c>
      <c r="N22" s="15">
        <f t="shared" si="0"/>
        <v>0.46534653465346537</v>
      </c>
      <c r="O22" s="15">
        <f t="shared" si="0"/>
        <v>0.42857142857142855</v>
      </c>
      <c r="P22" s="15">
        <f t="shared" si="0"/>
        <v>-0.58974358974358976</v>
      </c>
      <c r="Q22" s="15">
        <f t="shared" si="0"/>
        <v>-0.875</v>
      </c>
    </row>
    <row r="23" spans="2:17" ht="20.100000000000001" customHeight="1" thickBot="1" x14ac:dyDescent="0.25">
      <c r="B23" s="6" t="s">
        <v>14</v>
      </c>
      <c r="C23" s="12">
        <v>293</v>
      </c>
      <c r="D23" s="12">
        <v>149</v>
      </c>
      <c r="E23" s="12">
        <v>91</v>
      </c>
      <c r="F23" s="12">
        <v>39</v>
      </c>
      <c r="G23" s="12">
        <v>14</v>
      </c>
      <c r="H23" s="12">
        <v>278</v>
      </c>
      <c r="I23" s="12">
        <v>126</v>
      </c>
      <c r="J23" s="12">
        <v>88</v>
      </c>
      <c r="K23" s="12">
        <v>48</v>
      </c>
      <c r="L23" s="12">
        <v>16</v>
      </c>
      <c r="M23" s="15">
        <f t="shared" si="0"/>
        <v>-5.1194539249146756E-2</v>
      </c>
      <c r="N23" s="15">
        <f t="shared" si="0"/>
        <v>-0.15436241610738255</v>
      </c>
      <c r="O23" s="15">
        <f t="shared" si="0"/>
        <v>-3.2967032967032968E-2</v>
      </c>
      <c r="P23" s="15">
        <f t="shared" si="0"/>
        <v>0.23076923076923078</v>
      </c>
      <c r="Q23" s="15">
        <f t="shared" si="0"/>
        <v>0.14285714285714285</v>
      </c>
    </row>
    <row r="24" spans="2:17" ht="20.100000000000001" customHeight="1" thickBot="1" x14ac:dyDescent="0.25">
      <c r="B24" s="6" t="s">
        <v>15</v>
      </c>
      <c r="C24" s="12">
        <v>294</v>
      </c>
      <c r="D24" s="12">
        <v>185</v>
      </c>
      <c r="E24" s="12">
        <v>100</v>
      </c>
      <c r="F24" s="12">
        <v>9</v>
      </c>
      <c r="G24" s="12">
        <v>0</v>
      </c>
      <c r="H24" s="12">
        <v>365</v>
      </c>
      <c r="I24" s="12">
        <v>196</v>
      </c>
      <c r="J24" s="12">
        <v>160</v>
      </c>
      <c r="K24" s="12">
        <v>7</v>
      </c>
      <c r="L24" s="12">
        <v>2</v>
      </c>
      <c r="M24" s="15">
        <f t="shared" si="0"/>
        <v>0.24149659863945577</v>
      </c>
      <c r="N24" s="15">
        <f t="shared" si="0"/>
        <v>5.9459459459459463E-2</v>
      </c>
      <c r="O24" s="15">
        <f t="shared" si="0"/>
        <v>0.6</v>
      </c>
      <c r="P24" s="15">
        <f t="shared" si="0"/>
        <v>-0.22222222222222221</v>
      </c>
      <c r="Q24" s="15" t="str">
        <f t="shared" si="0"/>
        <v>-</v>
      </c>
    </row>
    <row r="25" spans="2:17" ht="20.100000000000001" customHeight="1" thickBot="1" x14ac:dyDescent="0.25">
      <c r="B25" s="6" t="s">
        <v>16</v>
      </c>
      <c r="C25" s="12">
        <v>43</v>
      </c>
      <c r="D25" s="12">
        <v>30</v>
      </c>
      <c r="E25" s="12">
        <v>12</v>
      </c>
      <c r="F25" s="12">
        <v>1</v>
      </c>
      <c r="G25" s="12">
        <v>0</v>
      </c>
      <c r="H25" s="12">
        <v>39</v>
      </c>
      <c r="I25" s="12">
        <v>22</v>
      </c>
      <c r="J25" s="12">
        <v>14</v>
      </c>
      <c r="K25" s="12">
        <v>3</v>
      </c>
      <c r="L25" s="12">
        <v>0</v>
      </c>
      <c r="M25" s="15">
        <f t="shared" si="0"/>
        <v>-9.3023255813953487E-2</v>
      </c>
      <c r="N25" s="15">
        <f t="shared" si="0"/>
        <v>-0.26666666666666666</v>
      </c>
      <c r="O25" s="15">
        <f t="shared" si="0"/>
        <v>0.16666666666666666</v>
      </c>
      <c r="P25" s="15">
        <f t="shared" si="0"/>
        <v>2</v>
      </c>
      <c r="Q25" s="15" t="str">
        <f t="shared" si="0"/>
        <v>-</v>
      </c>
    </row>
    <row r="26" spans="2:17" ht="20.100000000000001" customHeight="1" thickBot="1" x14ac:dyDescent="0.25">
      <c r="B26" s="7" t="s">
        <v>17</v>
      </c>
      <c r="C26" s="12">
        <v>238</v>
      </c>
      <c r="D26" s="12">
        <v>130</v>
      </c>
      <c r="E26" s="12">
        <v>81</v>
      </c>
      <c r="F26" s="12">
        <v>19</v>
      </c>
      <c r="G26" s="12">
        <v>8</v>
      </c>
      <c r="H26" s="12">
        <v>262</v>
      </c>
      <c r="I26" s="12">
        <v>160</v>
      </c>
      <c r="J26" s="12">
        <v>79</v>
      </c>
      <c r="K26" s="12">
        <v>19</v>
      </c>
      <c r="L26" s="12">
        <v>4</v>
      </c>
      <c r="M26" s="15">
        <f t="shared" si="0"/>
        <v>0.10084033613445378</v>
      </c>
      <c r="N26" s="15">
        <f t="shared" si="0"/>
        <v>0.23076923076923078</v>
      </c>
      <c r="O26" s="15">
        <f t="shared" si="0"/>
        <v>-2.4691358024691357E-2</v>
      </c>
      <c r="P26" s="15">
        <f t="shared" si="0"/>
        <v>0</v>
      </c>
      <c r="Q26" s="15">
        <f t="shared" si="0"/>
        <v>-0.5</v>
      </c>
    </row>
    <row r="27" spans="2:17" ht="20.100000000000001" customHeight="1" thickBot="1" x14ac:dyDescent="0.25">
      <c r="B27" s="8" t="s">
        <v>18</v>
      </c>
      <c r="C27" s="12">
        <v>37</v>
      </c>
      <c r="D27" s="12">
        <v>24</v>
      </c>
      <c r="E27" s="12">
        <v>11</v>
      </c>
      <c r="F27" s="12">
        <v>2</v>
      </c>
      <c r="G27" s="12">
        <v>0</v>
      </c>
      <c r="H27" s="12">
        <v>45</v>
      </c>
      <c r="I27" s="12">
        <v>26</v>
      </c>
      <c r="J27" s="12">
        <v>19</v>
      </c>
      <c r="K27" s="12">
        <v>0</v>
      </c>
      <c r="L27" s="12">
        <v>0</v>
      </c>
      <c r="M27" s="15">
        <f t="shared" si="0"/>
        <v>0.21621621621621623</v>
      </c>
      <c r="N27" s="15">
        <f t="shared" si="0"/>
        <v>8.3333333333333329E-2</v>
      </c>
      <c r="O27" s="15">
        <f t="shared" si="0"/>
        <v>0.72727272727272729</v>
      </c>
      <c r="P27" s="15">
        <f t="shared" si="0"/>
        <v>-1</v>
      </c>
      <c r="Q27" s="15" t="str">
        <f t="shared" si="0"/>
        <v>-</v>
      </c>
    </row>
    <row r="28" spans="2:17" ht="20.100000000000001" customHeight="1" thickBot="1" x14ac:dyDescent="0.25">
      <c r="B28" s="9" t="s">
        <v>19</v>
      </c>
      <c r="C28" s="13">
        <v>4945</v>
      </c>
      <c r="D28" s="13">
        <v>3102</v>
      </c>
      <c r="E28" s="13">
        <v>1167</v>
      </c>
      <c r="F28" s="13">
        <v>575</v>
      </c>
      <c r="G28" s="13">
        <v>101</v>
      </c>
      <c r="H28" s="13">
        <v>5337</v>
      </c>
      <c r="I28" s="13">
        <v>3373</v>
      </c>
      <c r="J28" s="13">
        <v>1382</v>
      </c>
      <c r="K28" s="13">
        <v>479</v>
      </c>
      <c r="L28" s="13">
        <v>103</v>
      </c>
      <c r="M28" s="16">
        <f t="shared" si="0"/>
        <v>7.9271991911021231E-2</v>
      </c>
      <c r="N28" s="16">
        <f t="shared" si="0"/>
        <v>8.7362991618310765E-2</v>
      </c>
      <c r="O28" s="16">
        <f t="shared" si="0"/>
        <v>0.1842330762639246</v>
      </c>
      <c r="P28" s="16">
        <f t="shared" si="0"/>
        <v>-0.16695652173913045</v>
      </c>
      <c r="Q28" s="16">
        <f t="shared" si="0"/>
        <v>1.9801980198019802E-2</v>
      </c>
    </row>
  </sheetData>
  <mergeCells count="3">
    <mergeCell ref="C9:G9"/>
    <mergeCell ref="H9:L9"/>
    <mergeCell ref="M9:Q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28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7.25" bestFit="1" customWidth="1"/>
    <col min="4" max="5" width="12.5" bestFit="1" customWidth="1"/>
    <col min="6" max="6" width="10.125" bestFit="1" customWidth="1"/>
    <col min="7" max="7" width="12" bestFit="1" customWidth="1"/>
    <col min="8" max="8" width="7.25" bestFit="1" customWidth="1"/>
    <col min="9" max="10" width="12.5" bestFit="1" customWidth="1"/>
    <col min="11" max="11" width="10.125" bestFit="1" customWidth="1"/>
    <col min="12" max="12" width="12" bestFit="1" customWidth="1"/>
    <col min="13" max="13" width="8.375" bestFit="1" customWidth="1"/>
    <col min="14" max="15" width="12.5" bestFit="1" customWidth="1"/>
    <col min="16" max="16" width="10.125" bestFit="1" customWidth="1"/>
    <col min="17" max="17" width="12" bestFit="1" customWidth="1"/>
    <col min="18" max="18" width="20.625" customWidth="1"/>
    <col min="19" max="19" width="11.875" customWidth="1"/>
  </cols>
  <sheetData>
    <row r="9" spans="2:17" ht="44.25" customHeight="1" thickBot="1" x14ac:dyDescent="0.25">
      <c r="C9" s="24" t="s">
        <v>20</v>
      </c>
      <c r="D9" s="25"/>
      <c r="E9" s="25"/>
      <c r="F9" s="25"/>
      <c r="G9" s="25"/>
      <c r="H9" s="24" t="s">
        <v>21</v>
      </c>
      <c r="I9" s="25"/>
      <c r="J9" s="25"/>
      <c r="K9" s="25"/>
      <c r="L9" s="25"/>
      <c r="M9" s="24" t="s">
        <v>32</v>
      </c>
      <c r="N9" s="25"/>
      <c r="O9" s="25"/>
      <c r="P9" s="25"/>
      <c r="Q9" s="25"/>
    </row>
    <row r="10" spans="2:17" ht="44.25" customHeight="1" thickBot="1" x14ac:dyDescent="0.25">
      <c r="C10" s="11" t="s">
        <v>37</v>
      </c>
      <c r="D10" s="11" t="s">
        <v>57</v>
      </c>
      <c r="E10" s="11" t="s">
        <v>58</v>
      </c>
      <c r="F10" s="11" t="s">
        <v>50</v>
      </c>
      <c r="G10" s="11" t="s">
        <v>59</v>
      </c>
      <c r="H10" s="11" t="s">
        <v>37</v>
      </c>
      <c r="I10" s="11" t="s">
        <v>57</v>
      </c>
      <c r="J10" s="11" t="s">
        <v>58</v>
      </c>
      <c r="K10" s="11" t="s">
        <v>50</v>
      </c>
      <c r="L10" s="11" t="s">
        <v>59</v>
      </c>
      <c r="M10" s="11" t="s">
        <v>37</v>
      </c>
      <c r="N10" s="11" t="s">
        <v>57</v>
      </c>
      <c r="O10" s="11" t="s">
        <v>58</v>
      </c>
      <c r="P10" s="11" t="s">
        <v>50</v>
      </c>
      <c r="Q10" s="11" t="s">
        <v>59</v>
      </c>
    </row>
    <row r="11" spans="2:17" ht="20.100000000000001" customHeight="1" thickBot="1" x14ac:dyDescent="0.25">
      <c r="B11" s="5" t="s">
        <v>2</v>
      </c>
      <c r="C11" s="12">
        <v>1212</v>
      </c>
      <c r="D11" s="12">
        <v>462</v>
      </c>
      <c r="E11" s="12">
        <v>107</v>
      </c>
      <c r="F11" s="12">
        <v>524</v>
      </c>
      <c r="G11" s="12">
        <v>119</v>
      </c>
      <c r="H11" s="12">
        <v>1288</v>
      </c>
      <c r="I11" s="12">
        <v>480</v>
      </c>
      <c r="J11" s="12">
        <v>142</v>
      </c>
      <c r="K11" s="12">
        <v>499</v>
      </c>
      <c r="L11" s="12">
        <v>167</v>
      </c>
      <c r="M11" s="15">
        <f>IF(C11=0,"-",(H11-C11)/C11)</f>
        <v>6.2706270627062702E-2</v>
      </c>
      <c r="N11" s="15">
        <f>IF(D11=0,"-",(I11-D11)/D11)</f>
        <v>3.896103896103896E-2</v>
      </c>
      <c r="O11" s="15">
        <f>IF(E11=0,"-",(J11-E11)/E11)</f>
        <v>0.32710280373831774</v>
      </c>
      <c r="P11" s="15">
        <f>IF(F11=0,"-",(K11-F11)/F11)</f>
        <v>-4.7709923664122141E-2</v>
      </c>
      <c r="Q11" s="15">
        <f>IF(G11=0,"-",(L11-G11)/G11)</f>
        <v>0.40336134453781514</v>
      </c>
    </row>
    <row r="12" spans="2:17" ht="20.100000000000001" customHeight="1" thickBot="1" x14ac:dyDescent="0.25">
      <c r="B12" s="6" t="s">
        <v>3</v>
      </c>
      <c r="C12" s="12">
        <v>161</v>
      </c>
      <c r="D12" s="12">
        <v>59</v>
      </c>
      <c r="E12" s="12">
        <v>36</v>
      </c>
      <c r="F12" s="12">
        <v>48</v>
      </c>
      <c r="G12" s="12">
        <v>18</v>
      </c>
      <c r="H12" s="12">
        <v>182</v>
      </c>
      <c r="I12" s="12">
        <v>62</v>
      </c>
      <c r="J12" s="12">
        <v>45</v>
      </c>
      <c r="K12" s="12">
        <v>42</v>
      </c>
      <c r="L12" s="12">
        <v>33</v>
      </c>
      <c r="M12" s="15">
        <f t="shared" ref="M12:Q28" si="0">IF(C12=0,"-",(H12-C12)/C12)</f>
        <v>0.13043478260869565</v>
      </c>
      <c r="N12" s="15">
        <f t="shared" si="0"/>
        <v>5.0847457627118647E-2</v>
      </c>
      <c r="O12" s="15">
        <f t="shared" si="0"/>
        <v>0.25</v>
      </c>
      <c r="P12" s="15">
        <f t="shared" si="0"/>
        <v>-0.125</v>
      </c>
      <c r="Q12" s="15">
        <f t="shared" si="0"/>
        <v>0.83333333333333337</v>
      </c>
    </row>
    <row r="13" spans="2:17" ht="20.100000000000001" customHeight="1" thickBot="1" x14ac:dyDescent="0.25">
      <c r="B13" s="6" t="s">
        <v>4</v>
      </c>
      <c r="C13" s="12">
        <v>104</v>
      </c>
      <c r="D13" s="12">
        <v>54</v>
      </c>
      <c r="E13" s="12">
        <v>7</v>
      </c>
      <c r="F13" s="12">
        <v>40</v>
      </c>
      <c r="G13" s="12">
        <v>3</v>
      </c>
      <c r="H13" s="12">
        <v>120</v>
      </c>
      <c r="I13" s="12">
        <v>72</v>
      </c>
      <c r="J13" s="12">
        <v>6</v>
      </c>
      <c r="K13" s="12">
        <v>35</v>
      </c>
      <c r="L13" s="12">
        <v>7</v>
      </c>
      <c r="M13" s="15">
        <f t="shared" si="0"/>
        <v>0.15384615384615385</v>
      </c>
      <c r="N13" s="15">
        <f t="shared" si="0"/>
        <v>0.33333333333333331</v>
      </c>
      <c r="O13" s="15">
        <f t="shared" si="0"/>
        <v>-0.14285714285714285</v>
      </c>
      <c r="P13" s="15">
        <f t="shared" si="0"/>
        <v>-0.125</v>
      </c>
      <c r="Q13" s="15">
        <f t="shared" si="0"/>
        <v>1.3333333333333333</v>
      </c>
    </row>
    <row r="14" spans="2:17" ht="20.100000000000001" customHeight="1" thickBot="1" x14ac:dyDescent="0.25">
      <c r="B14" s="6" t="s">
        <v>5</v>
      </c>
      <c r="C14" s="12">
        <v>170</v>
      </c>
      <c r="D14" s="12">
        <v>80</v>
      </c>
      <c r="E14" s="12">
        <v>37</v>
      </c>
      <c r="F14" s="12">
        <v>30</v>
      </c>
      <c r="G14" s="12">
        <v>23</v>
      </c>
      <c r="H14" s="12">
        <v>160</v>
      </c>
      <c r="I14" s="12">
        <v>61</v>
      </c>
      <c r="J14" s="12">
        <v>46</v>
      </c>
      <c r="K14" s="12">
        <v>35</v>
      </c>
      <c r="L14" s="12">
        <v>18</v>
      </c>
      <c r="M14" s="15">
        <f t="shared" si="0"/>
        <v>-5.8823529411764705E-2</v>
      </c>
      <c r="N14" s="15">
        <f t="shared" si="0"/>
        <v>-0.23749999999999999</v>
      </c>
      <c r="O14" s="15">
        <f t="shared" si="0"/>
        <v>0.24324324324324326</v>
      </c>
      <c r="P14" s="15">
        <f t="shared" si="0"/>
        <v>0.16666666666666666</v>
      </c>
      <c r="Q14" s="15">
        <f t="shared" si="0"/>
        <v>-0.21739130434782608</v>
      </c>
    </row>
    <row r="15" spans="2:17" ht="20.100000000000001" customHeight="1" thickBot="1" x14ac:dyDescent="0.25">
      <c r="B15" s="6" t="s">
        <v>6</v>
      </c>
      <c r="C15" s="12">
        <v>196</v>
      </c>
      <c r="D15" s="12">
        <v>86</v>
      </c>
      <c r="E15" s="12">
        <v>23</v>
      </c>
      <c r="F15" s="12">
        <v>71</v>
      </c>
      <c r="G15" s="12">
        <v>16</v>
      </c>
      <c r="H15" s="12">
        <v>163</v>
      </c>
      <c r="I15" s="12">
        <v>70</v>
      </c>
      <c r="J15" s="12">
        <v>19</v>
      </c>
      <c r="K15" s="12">
        <v>53</v>
      </c>
      <c r="L15" s="12">
        <v>21</v>
      </c>
      <c r="M15" s="15">
        <f t="shared" si="0"/>
        <v>-0.1683673469387755</v>
      </c>
      <c r="N15" s="15">
        <f t="shared" si="0"/>
        <v>-0.18604651162790697</v>
      </c>
      <c r="O15" s="15">
        <f t="shared" si="0"/>
        <v>-0.17391304347826086</v>
      </c>
      <c r="P15" s="15">
        <f t="shared" si="0"/>
        <v>-0.25352112676056338</v>
      </c>
      <c r="Q15" s="15">
        <f t="shared" si="0"/>
        <v>0.3125</v>
      </c>
    </row>
    <row r="16" spans="2:17" ht="20.100000000000001" customHeight="1" thickBot="1" x14ac:dyDescent="0.25">
      <c r="B16" s="6" t="s">
        <v>7</v>
      </c>
      <c r="C16" s="12">
        <v>77</v>
      </c>
      <c r="D16" s="12">
        <v>32</v>
      </c>
      <c r="E16" s="12">
        <v>16</v>
      </c>
      <c r="F16" s="12">
        <v>17</v>
      </c>
      <c r="G16" s="12">
        <v>12</v>
      </c>
      <c r="H16" s="12">
        <v>96</v>
      </c>
      <c r="I16" s="12">
        <v>49</v>
      </c>
      <c r="J16" s="12">
        <v>9</v>
      </c>
      <c r="K16" s="12">
        <v>32</v>
      </c>
      <c r="L16" s="12">
        <v>6</v>
      </c>
      <c r="M16" s="15">
        <f t="shared" si="0"/>
        <v>0.24675324675324675</v>
      </c>
      <c r="N16" s="15">
        <f t="shared" si="0"/>
        <v>0.53125</v>
      </c>
      <c r="O16" s="15">
        <f t="shared" si="0"/>
        <v>-0.4375</v>
      </c>
      <c r="P16" s="15">
        <f t="shared" si="0"/>
        <v>0.88235294117647056</v>
      </c>
      <c r="Q16" s="15">
        <f t="shared" si="0"/>
        <v>-0.5</v>
      </c>
    </row>
    <row r="17" spans="2:17" ht="20.100000000000001" customHeight="1" thickBot="1" x14ac:dyDescent="0.25">
      <c r="B17" s="6" t="s">
        <v>8</v>
      </c>
      <c r="C17" s="12">
        <v>221</v>
      </c>
      <c r="D17" s="12">
        <v>97</v>
      </c>
      <c r="E17" s="12">
        <v>35</v>
      </c>
      <c r="F17" s="12">
        <v>71</v>
      </c>
      <c r="G17" s="12">
        <v>18</v>
      </c>
      <c r="H17" s="12">
        <v>217</v>
      </c>
      <c r="I17" s="12">
        <v>107</v>
      </c>
      <c r="J17" s="12">
        <v>35</v>
      </c>
      <c r="K17" s="12">
        <v>57</v>
      </c>
      <c r="L17" s="12">
        <v>18</v>
      </c>
      <c r="M17" s="15">
        <f t="shared" si="0"/>
        <v>-1.8099547511312219E-2</v>
      </c>
      <c r="N17" s="15">
        <f t="shared" si="0"/>
        <v>0.10309278350515463</v>
      </c>
      <c r="O17" s="15">
        <f t="shared" si="0"/>
        <v>0</v>
      </c>
      <c r="P17" s="15">
        <f t="shared" si="0"/>
        <v>-0.19718309859154928</v>
      </c>
      <c r="Q17" s="15">
        <f t="shared" si="0"/>
        <v>0</v>
      </c>
    </row>
    <row r="18" spans="2:17" ht="20.100000000000001" customHeight="1" thickBot="1" x14ac:dyDescent="0.25">
      <c r="B18" s="6" t="s">
        <v>9</v>
      </c>
      <c r="C18" s="12">
        <v>274</v>
      </c>
      <c r="D18" s="12">
        <v>100</v>
      </c>
      <c r="E18" s="12">
        <v>38</v>
      </c>
      <c r="F18" s="12">
        <v>88</v>
      </c>
      <c r="G18" s="12">
        <v>48</v>
      </c>
      <c r="H18" s="12">
        <v>201</v>
      </c>
      <c r="I18" s="12">
        <v>76</v>
      </c>
      <c r="J18" s="12">
        <v>30</v>
      </c>
      <c r="K18" s="12">
        <v>66</v>
      </c>
      <c r="L18" s="12">
        <v>29</v>
      </c>
      <c r="M18" s="15">
        <f t="shared" si="0"/>
        <v>-0.26642335766423358</v>
      </c>
      <c r="N18" s="15">
        <f t="shared" si="0"/>
        <v>-0.24</v>
      </c>
      <c r="O18" s="15">
        <f t="shared" si="0"/>
        <v>-0.21052631578947367</v>
      </c>
      <c r="P18" s="15">
        <f t="shared" si="0"/>
        <v>-0.25</v>
      </c>
      <c r="Q18" s="15">
        <f t="shared" si="0"/>
        <v>-0.39583333333333331</v>
      </c>
    </row>
    <row r="19" spans="2:17" ht="20.100000000000001" customHeight="1" thickBot="1" x14ac:dyDescent="0.25">
      <c r="B19" s="6" t="s">
        <v>10</v>
      </c>
      <c r="C19" s="12">
        <v>868</v>
      </c>
      <c r="D19" s="12">
        <v>249</v>
      </c>
      <c r="E19" s="12">
        <v>158</v>
      </c>
      <c r="F19" s="12">
        <v>296</v>
      </c>
      <c r="G19" s="12">
        <v>165</v>
      </c>
      <c r="H19" s="12">
        <v>805</v>
      </c>
      <c r="I19" s="12">
        <v>245</v>
      </c>
      <c r="J19" s="12">
        <v>142</v>
      </c>
      <c r="K19" s="12">
        <v>276</v>
      </c>
      <c r="L19" s="12">
        <v>142</v>
      </c>
      <c r="M19" s="15">
        <f t="shared" si="0"/>
        <v>-7.2580645161290328E-2</v>
      </c>
      <c r="N19" s="15">
        <f t="shared" si="0"/>
        <v>-1.6064257028112448E-2</v>
      </c>
      <c r="O19" s="15">
        <f t="shared" si="0"/>
        <v>-0.10126582278481013</v>
      </c>
      <c r="P19" s="15">
        <f t="shared" si="0"/>
        <v>-6.7567567567567571E-2</v>
      </c>
      <c r="Q19" s="15">
        <f t="shared" si="0"/>
        <v>-0.1393939393939394</v>
      </c>
    </row>
    <row r="20" spans="2:17" ht="20.100000000000001" customHeight="1" thickBot="1" x14ac:dyDescent="0.25">
      <c r="B20" s="6" t="s">
        <v>11</v>
      </c>
      <c r="C20" s="12">
        <v>569</v>
      </c>
      <c r="D20" s="12">
        <v>243</v>
      </c>
      <c r="E20" s="12">
        <v>90</v>
      </c>
      <c r="F20" s="12">
        <v>165</v>
      </c>
      <c r="G20" s="12">
        <v>71</v>
      </c>
      <c r="H20" s="12">
        <v>674</v>
      </c>
      <c r="I20" s="12">
        <v>266</v>
      </c>
      <c r="J20" s="12">
        <v>149</v>
      </c>
      <c r="K20" s="12">
        <v>184</v>
      </c>
      <c r="L20" s="12">
        <v>75</v>
      </c>
      <c r="M20" s="15">
        <f t="shared" si="0"/>
        <v>0.18453427065026362</v>
      </c>
      <c r="N20" s="15">
        <f t="shared" si="0"/>
        <v>9.4650205761316872E-2</v>
      </c>
      <c r="O20" s="15">
        <f t="shared" si="0"/>
        <v>0.65555555555555556</v>
      </c>
      <c r="P20" s="15">
        <f t="shared" si="0"/>
        <v>0.11515151515151516</v>
      </c>
      <c r="Q20" s="15">
        <f t="shared" si="0"/>
        <v>5.6338028169014086E-2</v>
      </c>
    </row>
    <row r="21" spans="2:17" ht="20.100000000000001" customHeight="1" thickBot="1" x14ac:dyDescent="0.25">
      <c r="B21" s="6" t="s">
        <v>12</v>
      </c>
      <c r="C21" s="12">
        <v>78</v>
      </c>
      <c r="D21" s="12">
        <v>53</v>
      </c>
      <c r="E21" s="12">
        <v>5</v>
      </c>
      <c r="F21" s="12">
        <v>18</v>
      </c>
      <c r="G21" s="12">
        <v>2</v>
      </c>
      <c r="H21" s="12">
        <v>67</v>
      </c>
      <c r="I21" s="12">
        <v>44</v>
      </c>
      <c r="J21" s="12">
        <v>4</v>
      </c>
      <c r="K21" s="12">
        <v>15</v>
      </c>
      <c r="L21" s="12">
        <v>4</v>
      </c>
      <c r="M21" s="15">
        <f t="shared" si="0"/>
        <v>-0.14102564102564102</v>
      </c>
      <c r="N21" s="15">
        <f t="shared" si="0"/>
        <v>-0.16981132075471697</v>
      </c>
      <c r="O21" s="15">
        <f t="shared" si="0"/>
        <v>-0.2</v>
      </c>
      <c r="P21" s="15">
        <f t="shared" si="0"/>
        <v>-0.16666666666666666</v>
      </c>
      <c r="Q21" s="15">
        <f t="shared" si="0"/>
        <v>1</v>
      </c>
    </row>
    <row r="22" spans="2:17" ht="20.100000000000001" customHeight="1" thickBot="1" x14ac:dyDescent="0.25">
      <c r="B22" s="6" t="s">
        <v>13</v>
      </c>
      <c r="C22" s="12">
        <v>195</v>
      </c>
      <c r="D22" s="12">
        <v>117</v>
      </c>
      <c r="E22" s="12">
        <v>15</v>
      </c>
      <c r="F22" s="12">
        <v>53</v>
      </c>
      <c r="G22" s="12">
        <v>10</v>
      </c>
      <c r="H22" s="12">
        <v>203</v>
      </c>
      <c r="I22" s="12">
        <v>124</v>
      </c>
      <c r="J22" s="12">
        <v>16</v>
      </c>
      <c r="K22" s="12">
        <v>55</v>
      </c>
      <c r="L22" s="12">
        <v>8</v>
      </c>
      <c r="M22" s="15">
        <f t="shared" si="0"/>
        <v>4.1025641025641026E-2</v>
      </c>
      <c r="N22" s="15">
        <f t="shared" si="0"/>
        <v>5.9829059829059832E-2</v>
      </c>
      <c r="O22" s="15">
        <f t="shared" si="0"/>
        <v>6.6666666666666666E-2</v>
      </c>
      <c r="P22" s="15">
        <f t="shared" si="0"/>
        <v>3.7735849056603772E-2</v>
      </c>
      <c r="Q22" s="15">
        <f t="shared" si="0"/>
        <v>-0.2</v>
      </c>
    </row>
    <row r="23" spans="2:17" ht="20.100000000000001" customHeight="1" thickBot="1" x14ac:dyDescent="0.25">
      <c r="B23" s="6" t="s">
        <v>14</v>
      </c>
      <c r="C23" s="12">
        <v>976</v>
      </c>
      <c r="D23" s="12">
        <v>309</v>
      </c>
      <c r="E23" s="12">
        <v>192</v>
      </c>
      <c r="F23" s="12">
        <v>263</v>
      </c>
      <c r="G23" s="12">
        <v>212</v>
      </c>
      <c r="H23" s="12">
        <v>831</v>
      </c>
      <c r="I23" s="12">
        <v>259</v>
      </c>
      <c r="J23" s="12">
        <v>160</v>
      </c>
      <c r="K23" s="12">
        <v>261</v>
      </c>
      <c r="L23" s="12">
        <v>151</v>
      </c>
      <c r="M23" s="15">
        <f t="shared" si="0"/>
        <v>-0.14856557377049182</v>
      </c>
      <c r="N23" s="15">
        <f t="shared" si="0"/>
        <v>-0.16181229773462782</v>
      </c>
      <c r="O23" s="15">
        <f t="shared" si="0"/>
        <v>-0.16666666666666666</v>
      </c>
      <c r="P23" s="15">
        <f t="shared" si="0"/>
        <v>-7.6045627376425855E-3</v>
      </c>
      <c r="Q23" s="15">
        <f t="shared" si="0"/>
        <v>-0.28773584905660377</v>
      </c>
    </row>
    <row r="24" spans="2:17" ht="20.100000000000001" customHeight="1" thickBot="1" x14ac:dyDescent="0.25">
      <c r="B24" s="6" t="s">
        <v>15</v>
      </c>
      <c r="C24" s="12">
        <v>174</v>
      </c>
      <c r="D24" s="12">
        <v>70</v>
      </c>
      <c r="E24" s="12">
        <v>37</v>
      </c>
      <c r="F24" s="12">
        <v>40</v>
      </c>
      <c r="G24" s="12">
        <v>27</v>
      </c>
      <c r="H24" s="12">
        <v>186</v>
      </c>
      <c r="I24" s="12">
        <v>65</v>
      </c>
      <c r="J24" s="12">
        <v>42</v>
      </c>
      <c r="K24" s="12">
        <v>48</v>
      </c>
      <c r="L24" s="12">
        <v>31</v>
      </c>
      <c r="M24" s="15">
        <f t="shared" si="0"/>
        <v>6.8965517241379309E-2</v>
      </c>
      <c r="N24" s="15">
        <f t="shared" si="0"/>
        <v>-7.1428571428571425E-2</v>
      </c>
      <c r="O24" s="15">
        <f t="shared" si="0"/>
        <v>0.13513513513513514</v>
      </c>
      <c r="P24" s="15">
        <f t="shared" si="0"/>
        <v>0.2</v>
      </c>
      <c r="Q24" s="15">
        <f t="shared" si="0"/>
        <v>0.14814814814814814</v>
      </c>
    </row>
    <row r="25" spans="2:17" ht="20.100000000000001" customHeight="1" thickBot="1" x14ac:dyDescent="0.25">
      <c r="B25" s="6" t="s">
        <v>16</v>
      </c>
      <c r="C25" s="12">
        <v>59</v>
      </c>
      <c r="D25" s="12">
        <v>24</v>
      </c>
      <c r="E25" s="12">
        <v>15</v>
      </c>
      <c r="F25" s="12">
        <v>12</v>
      </c>
      <c r="G25" s="12">
        <v>8</v>
      </c>
      <c r="H25" s="12">
        <v>58</v>
      </c>
      <c r="I25" s="12">
        <v>25</v>
      </c>
      <c r="J25" s="12">
        <v>16</v>
      </c>
      <c r="K25" s="12">
        <v>9</v>
      </c>
      <c r="L25" s="12">
        <v>8</v>
      </c>
      <c r="M25" s="15">
        <f t="shared" si="0"/>
        <v>-1.6949152542372881E-2</v>
      </c>
      <c r="N25" s="15">
        <f t="shared" si="0"/>
        <v>4.1666666666666664E-2</v>
      </c>
      <c r="O25" s="15">
        <f t="shared" si="0"/>
        <v>6.6666666666666666E-2</v>
      </c>
      <c r="P25" s="15">
        <f t="shared" si="0"/>
        <v>-0.25</v>
      </c>
      <c r="Q25" s="15">
        <f t="shared" si="0"/>
        <v>0</v>
      </c>
    </row>
    <row r="26" spans="2:17" ht="20.100000000000001" customHeight="1" thickBot="1" x14ac:dyDescent="0.25">
      <c r="B26" s="7" t="s">
        <v>17</v>
      </c>
      <c r="C26" s="12">
        <v>230</v>
      </c>
      <c r="D26" s="12">
        <v>95</v>
      </c>
      <c r="E26" s="12">
        <v>62</v>
      </c>
      <c r="F26" s="12">
        <v>46</v>
      </c>
      <c r="G26" s="12">
        <v>27</v>
      </c>
      <c r="H26" s="12">
        <v>223</v>
      </c>
      <c r="I26" s="12">
        <v>77</v>
      </c>
      <c r="J26" s="12">
        <v>56</v>
      </c>
      <c r="K26" s="12">
        <v>50</v>
      </c>
      <c r="L26" s="12">
        <v>40</v>
      </c>
      <c r="M26" s="15">
        <f t="shared" si="0"/>
        <v>-3.0434782608695653E-2</v>
      </c>
      <c r="N26" s="15">
        <f t="shared" si="0"/>
        <v>-0.18947368421052632</v>
      </c>
      <c r="O26" s="15">
        <f t="shared" si="0"/>
        <v>-9.6774193548387094E-2</v>
      </c>
      <c r="P26" s="15">
        <f t="shared" si="0"/>
        <v>8.6956521739130432E-2</v>
      </c>
      <c r="Q26" s="15">
        <f t="shared" si="0"/>
        <v>0.48148148148148145</v>
      </c>
    </row>
    <row r="27" spans="2:17" ht="20.100000000000001" customHeight="1" thickBot="1" x14ac:dyDescent="0.25">
      <c r="B27" s="8" t="s">
        <v>18</v>
      </c>
      <c r="C27" s="12">
        <v>25</v>
      </c>
      <c r="D27" s="12">
        <v>13</v>
      </c>
      <c r="E27" s="12">
        <v>3</v>
      </c>
      <c r="F27" s="12">
        <v>5</v>
      </c>
      <c r="G27" s="12">
        <v>4</v>
      </c>
      <c r="H27" s="12">
        <v>14</v>
      </c>
      <c r="I27" s="12">
        <v>4</v>
      </c>
      <c r="J27" s="12">
        <v>6</v>
      </c>
      <c r="K27" s="12">
        <v>4</v>
      </c>
      <c r="L27" s="12">
        <v>0</v>
      </c>
      <c r="M27" s="15">
        <f t="shared" si="0"/>
        <v>-0.44</v>
      </c>
      <c r="N27" s="15">
        <f t="shared" si="0"/>
        <v>-0.69230769230769229</v>
      </c>
      <c r="O27" s="15">
        <f t="shared" si="0"/>
        <v>1</v>
      </c>
      <c r="P27" s="15">
        <f t="shared" si="0"/>
        <v>-0.2</v>
      </c>
      <c r="Q27" s="15">
        <f t="shared" si="0"/>
        <v>-1</v>
      </c>
    </row>
    <row r="28" spans="2:17" ht="20.100000000000001" customHeight="1" thickBot="1" x14ac:dyDescent="0.25">
      <c r="B28" s="9" t="s">
        <v>19</v>
      </c>
      <c r="C28" s="13">
        <v>5589</v>
      </c>
      <c r="D28" s="13">
        <v>2143</v>
      </c>
      <c r="E28" s="13">
        <v>876</v>
      </c>
      <c r="F28" s="13">
        <v>1787</v>
      </c>
      <c r="G28" s="13">
        <v>783</v>
      </c>
      <c r="H28" s="13">
        <v>5488</v>
      </c>
      <c r="I28" s="13">
        <v>2086</v>
      </c>
      <c r="J28" s="13">
        <v>923</v>
      </c>
      <c r="K28" s="13">
        <v>1721</v>
      </c>
      <c r="L28" s="13">
        <v>758</v>
      </c>
      <c r="M28" s="16">
        <f t="shared" si="0"/>
        <v>-1.8071211307926285E-2</v>
      </c>
      <c r="N28" s="16">
        <f t="shared" si="0"/>
        <v>-2.6598226784881007E-2</v>
      </c>
      <c r="O28" s="16">
        <f t="shared" si="0"/>
        <v>5.3652968036529677E-2</v>
      </c>
      <c r="P28" s="16">
        <f t="shared" si="0"/>
        <v>-3.6933407946278682E-2</v>
      </c>
      <c r="Q28" s="16">
        <f t="shared" si="0"/>
        <v>-3.1928480204342274E-2</v>
      </c>
    </row>
  </sheetData>
  <mergeCells count="3">
    <mergeCell ref="C9:G9"/>
    <mergeCell ref="H9:L9"/>
    <mergeCell ref="M9:Q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28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15.75" customWidth="1"/>
    <col min="4" max="4" width="14.125" bestFit="1" customWidth="1"/>
    <col min="5" max="5" width="16.5" customWidth="1"/>
    <col min="6" max="6" width="13.875" bestFit="1" customWidth="1"/>
    <col min="7" max="7" width="16" customWidth="1"/>
    <col min="8" max="8" width="14.125" bestFit="1" customWidth="1"/>
    <col min="9" max="9" width="16.125" customWidth="1"/>
    <col min="10" max="10" width="13.875" bestFit="1" customWidth="1"/>
    <col min="11" max="11" width="16.125" customWidth="1"/>
    <col min="12" max="12" width="14.125" bestFit="1" customWidth="1"/>
    <col min="13" max="13" width="16.125" customWidth="1"/>
    <col min="14" max="14" width="13.875" bestFit="1" customWidth="1"/>
    <col min="15" max="18" width="20.625" customWidth="1"/>
    <col min="19" max="19" width="11.875" customWidth="1"/>
  </cols>
  <sheetData>
    <row r="9" spans="2:14" ht="44.25" customHeight="1" thickBot="1" x14ac:dyDescent="0.25">
      <c r="C9" s="24" t="s">
        <v>20</v>
      </c>
      <c r="D9" s="25"/>
      <c r="E9" s="25"/>
      <c r="F9" s="25"/>
      <c r="G9" s="24" t="s">
        <v>21</v>
      </c>
      <c r="H9" s="25"/>
      <c r="I9" s="25"/>
      <c r="J9" s="25"/>
      <c r="K9" s="24" t="s">
        <v>32</v>
      </c>
      <c r="L9" s="25"/>
      <c r="M9" s="25"/>
      <c r="N9" s="25"/>
    </row>
    <row r="10" spans="2:14" ht="44.25" customHeight="1" thickBot="1" x14ac:dyDescent="0.25">
      <c r="C10" s="11" t="s">
        <v>61</v>
      </c>
      <c r="D10" s="11" t="s">
        <v>62</v>
      </c>
      <c r="E10" s="11" t="s">
        <v>63</v>
      </c>
      <c r="F10" s="11" t="s">
        <v>64</v>
      </c>
      <c r="G10" s="11" t="s">
        <v>61</v>
      </c>
      <c r="H10" s="11" t="s">
        <v>62</v>
      </c>
      <c r="I10" s="11" t="s">
        <v>63</v>
      </c>
      <c r="J10" s="11" t="s">
        <v>64</v>
      </c>
      <c r="K10" s="11" t="s">
        <v>61</v>
      </c>
      <c r="L10" s="11" t="s">
        <v>62</v>
      </c>
      <c r="M10" s="11" t="s">
        <v>63</v>
      </c>
      <c r="N10" s="11" t="s">
        <v>64</v>
      </c>
    </row>
    <row r="11" spans="2:14" ht="20.100000000000001" customHeight="1" thickBot="1" x14ac:dyDescent="0.25">
      <c r="B11" s="5" t="s">
        <v>2</v>
      </c>
      <c r="C11" s="12">
        <v>564</v>
      </c>
      <c r="D11" s="12">
        <v>306</v>
      </c>
      <c r="E11" s="12">
        <v>258</v>
      </c>
      <c r="F11" s="12">
        <v>617</v>
      </c>
      <c r="G11" s="12">
        <v>622</v>
      </c>
      <c r="H11" s="12">
        <v>361</v>
      </c>
      <c r="I11" s="12">
        <v>261</v>
      </c>
      <c r="J11" s="12">
        <v>652</v>
      </c>
      <c r="K11" s="15">
        <f>IF(C11=0,"-",(G11-C11)/C11)</f>
        <v>0.10283687943262411</v>
      </c>
      <c r="L11" s="15">
        <f>IF(D11=0,"-",(H11-D11)/D11)</f>
        <v>0.17973856209150327</v>
      </c>
      <c r="M11" s="15">
        <f>IF(E11=0,"-",(I11-E11)/E11)</f>
        <v>1.1627906976744186E-2</v>
      </c>
      <c r="N11" s="15">
        <f>IF(F11=0,"-",(J11-F11)/F11)</f>
        <v>5.6726094003241488E-2</v>
      </c>
    </row>
    <row r="12" spans="2:14" ht="20.100000000000001" customHeight="1" thickBot="1" x14ac:dyDescent="0.25">
      <c r="B12" s="6" t="s">
        <v>3</v>
      </c>
      <c r="C12" s="12">
        <v>95</v>
      </c>
      <c r="D12" s="12">
        <v>52</v>
      </c>
      <c r="E12" s="12">
        <v>43</v>
      </c>
      <c r="F12" s="12">
        <v>66</v>
      </c>
      <c r="G12" s="12">
        <v>107</v>
      </c>
      <c r="H12" s="12">
        <v>62</v>
      </c>
      <c r="I12" s="12">
        <v>45</v>
      </c>
      <c r="J12" s="12">
        <v>75</v>
      </c>
      <c r="K12" s="15">
        <f t="shared" ref="K12:N28" si="0">IF(C12=0,"-",(G12-C12)/C12)</f>
        <v>0.12631578947368421</v>
      </c>
      <c r="L12" s="15">
        <f t="shared" si="0"/>
        <v>0.19230769230769232</v>
      </c>
      <c r="M12" s="15">
        <f t="shared" si="0"/>
        <v>4.6511627906976744E-2</v>
      </c>
      <c r="N12" s="15">
        <f t="shared" si="0"/>
        <v>0.13636363636363635</v>
      </c>
    </row>
    <row r="13" spans="2:14" ht="20.100000000000001" customHeight="1" thickBot="1" x14ac:dyDescent="0.25">
      <c r="B13" s="6" t="s">
        <v>4</v>
      </c>
      <c r="C13" s="12">
        <v>61</v>
      </c>
      <c r="D13" s="12">
        <v>26</v>
      </c>
      <c r="E13" s="12">
        <v>35</v>
      </c>
      <c r="F13" s="12">
        <v>43</v>
      </c>
      <c r="G13" s="12">
        <v>78</v>
      </c>
      <c r="H13" s="12">
        <v>41</v>
      </c>
      <c r="I13" s="12">
        <v>37</v>
      </c>
      <c r="J13" s="12">
        <v>42</v>
      </c>
      <c r="K13" s="15">
        <f t="shared" si="0"/>
        <v>0.27868852459016391</v>
      </c>
      <c r="L13" s="15">
        <f t="shared" si="0"/>
        <v>0.57692307692307687</v>
      </c>
      <c r="M13" s="15">
        <f t="shared" si="0"/>
        <v>5.7142857142857141E-2</v>
      </c>
      <c r="N13" s="15">
        <f t="shared" si="0"/>
        <v>-2.3255813953488372E-2</v>
      </c>
    </row>
    <row r="14" spans="2:14" ht="20.100000000000001" customHeight="1" thickBot="1" x14ac:dyDescent="0.25">
      <c r="B14" s="6" t="s">
        <v>5</v>
      </c>
      <c r="C14" s="12">
        <v>116</v>
      </c>
      <c r="D14" s="12">
        <v>78</v>
      </c>
      <c r="E14" s="12">
        <v>38</v>
      </c>
      <c r="F14" s="12">
        <v>53</v>
      </c>
      <c r="G14" s="12">
        <v>107</v>
      </c>
      <c r="H14" s="12">
        <v>69</v>
      </c>
      <c r="I14" s="12">
        <v>38</v>
      </c>
      <c r="J14" s="12">
        <v>53</v>
      </c>
      <c r="K14" s="15">
        <f t="shared" si="0"/>
        <v>-7.7586206896551727E-2</v>
      </c>
      <c r="L14" s="15">
        <f t="shared" si="0"/>
        <v>-0.11538461538461539</v>
      </c>
      <c r="M14" s="15">
        <f t="shared" si="0"/>
        <v>0</v>
      </c>
      <c r="N14" s="15">
        <f t="shared" si="0"/>
        <v>0</v>
      </c>
    </row>
    <row r="15" spans="2:14" ht="20.100000000000001" customHeight="1" thickBot="1" x14ac:dyDescent="0.25">
      <c r="B15" s="6" t="s">
        <v>6</v>
      </c>
      <c r="C15" s="12">
        <v>103</v>
      </c>
      <c r="D15" s="12">
        <v>57</v>
      </c>
      <c r="E15" s="12">
        <v>46</v>
      </c>
      <c r="F15" s="12">
        <v>86</v>
      </c>
      <c r="G15" s="12">
        <v>89</v>
      </c>
      <c r="H15" s="12">
        <v>53</v>
      </c>
      <c r="I15" s="12">
        <v>36</v>
      </c>
      <c r="J15" s="12">
        <v>74</v>
      </c>
      <c r="K15" s="15">
        <f t="shared" si="0"/>
        <v>-0.13592233009708737</v>
      </c>
      <c r="L15" s="15">
        <f t="shared" si="0"/>
        <v>-7.0175438596491224E-2</v>
      </c>
      <c r="M15" s="15">
        <f t="shared" si="0"/>
        <v>-0.21739130434782608</v>
      </c>
      <c r="N15" s="15">
        <f t="shared" si="0"/>
        <v>-0.13953488372093023</v>
      </c>
    </row>
    <row r="16" spans="2:14" ht="20.100000000000001" customHeight="1" thickBot="1" x14ac:dyDescent="0.25">
      <c r="B16" s="6" t="s">
        <v>7</v>
      </c>
      <c r="C16" s="12">
        <v>48</v>
      </c>
      <c r="D16" s="12">
        <v>33</v>
      </c>
      <c r="E16" s="12">
        <v>15</v>
      </c>
      <c r="F16" s="12">
        <v>28</v>
      </c>
      <c r="G16" s="12">
        <v>58</v>
      </c>
      <c r="H16" s="12">
        <v>29</v>
      </c>
      <c r="I16" s="12">
        <v>29</v>
      </c>
      <c r="J16" s="12">
        <v>38</v>
      </c>
      <c r="K16" s="15">
        <f t="shared" si="0"/>
        <v>0.20833333333333334</v>
      </c>
      <c r="L16" s="15">
        <f t="shared" si="0"/>
        <v>-0.12121212121212122</v>
      </c>
      <c r="M16" s="15">
        <f t="shared" si="0"/>
        <v>0.93333333333333335</v>
      </c>
      <c r="N16" s="15">
        <f t="shared" si="0"/>
        <v>0.35714285714285715</v>
      </c>
    </row>
    <row r="17" spans="2:14" ht="20.100000000000001" customHeight="1" thickBot="1" x14ac:dyDescent="0.25">
      <c r="B17" s="6" t="s">
        <v>8</v>
      </c>
      <c r="C17" s="12">
        <v>130</v>
      </c>
      <c r="D17" s="12">
        <v>77</v>
      </c>
      <c r="E17" s="12">
        <v>53</v>
      </c>
      <c r="F17" s="12">
        <v>86</v>
      </c>
      <c r="G17" s="12">
        <v>142</v>
      </c>
      <c r="H17" s="12">
        <v>68</v>
      </c>
      <c r="I17" s="12">
        <v>74</v>
      </c>
      <c r="J17" s="12">
        <v>73</v>
      </c>
      <c r="K17" s="15">
        <f t="shared" si="0"/>
        <v>9.2307692307692313E-2</v>
      </c>
      <c r="L17" s="15">
        <f t="shared" si="0"/>
        <v>-0.11688311688311688</v>
      </c>
      <c r="M17" s="15">
        <f t="shared" si="0"/>
        <v>0.39622641509433965</v>
      </c>
      <c r="N17" s="15">
        <f t="shared" si="0"/>
        <v>-0.15116279069767441</v>
      </c>
    </row>
    <row r="18" spans="2:14" ht="20.100000000000001" customHeight="1" thickBot="1" x14ac:dyDescent="0.25">
      <c r="B18" s="6" t="s">
        <v>9</v>
      </c>
      <c r="C18" s="12">
        <v>137</v>
      </c>
      <c r="D18" s="12">
        <v>58</v>
      </c>
      <c r="E18" s="12">
        <v>79</v>
      </c>
      <c r="F18" s="12">
        <v>134</v>
      </c>
      <c r="G18" s="12">
        <v>106</v>
      </c>
      <c r="H18" s="12">
        <v>45</v>
      </c>
      <c r="I18" s="12">
        <v>61</v>
      </c>
      <c r="J18" s="12">
        <v>93</v>
      </c>
      <c r="K18" s="15">
        <f t="shared" si="0"/>
        <v>-0.22627737226277372</v>
      </c>
      <c r="L18" s="15">
        <f t="shared" si="0"/>
        <v>-0.22413793103448276</v>
      </c>
      <c r="M18" s="15">
        <f t="shared" si="0"/>
        <v>-0.22784810126582278</v>
      </c>
      <c r="N18" s="15">
        <f t="shared" si="0"/>
        <v>-0.30597014925373134</v>
      </c>
    </row>
    <row r="19" spans="2:14" ht="20.100000000000001" customHeight="1" thickBot="1" x14ac:dyDescent="0.25">
      <c r="B19" s="6" t="s">
        <v>10</v>
      </c>
      <c r="C19" s="12">
        <v>405</v>
      </c>
      <c r="D19" s="12">
        <v>210</v>
      </c>
      <c r="E19" s="12">
        <v>195</v>
      </c>
      <c r="F19" s="12">
        <v>460</v>
      </c>
      <c r="G19" s="12">
        <v>381</v>
      </c>
      <c r="H19" s="12">
        <v>171</v>
      </c>
      <c r="I19" s="12">
        <v>210</v>
      </c>
      <c r="J19" s="12">
        <v>413</v>
      </c>
      <c r="K19" s="15">
        <f t="shared" si="0"/>
        <v>-5.9259259259259262E-2</v>
      </c>
      <c r="L19" s="15">
        <f t="shared" si="0"/>
        <v>-0.18571428571428572</v>
      </c>
      <c r="M19" s="15">
        <f t="shared" si="0"/>
        <v>7.6923076923076927E-2</v>
      </c>
      <c r="N19" s="15">
        <f t="shared" si="0"/>
        <v>-0.10217391304347827</v>
      </c>
    </row>
    <row r="20" spans="2:14" ht="20.100000000000001" customHeight="1" thickBot="1" x14ac:dyDescent="0.25">
      <c r="B20" s="6" t="s">
        <v>11</v>
      </c>
      <c r="C20" s="12">
        <v>332</v>
      </c>
      <c r="D20" s="12">
        <v>207</v>
      </c>
      <c r="E20" s="12">
        <v>125</v>
      </c>
      <c r="F20" s="12">
        <v>230</v>
      </c>
      <c r="G20" s="12">
        <v>415</v>
      </c>
      <c r="H20" s="12">
        <v>242</v>
      </c>
      <c r="I20" s="12">
        <v>173</v>
      </c>
      <c r="J20" s="12">
        <v>254</v>
      </c>
      <c r="K20" s="15">
        <f t="shared" si="0"/>
        <v>0.25</v>
      </c>
      <c r="L20" s="15">
        <f t="shared" si="0"/>
        <v>0.16908212560386474</v>
      </c>
      <c r="M20" s="15">
        <f t="shared" si="0"/>
        <v>0.38400000000000001</v>
      </c>
      <c r="N20" s="15">
        <f t="shared" si="0"/>
        <v>0.10434782608695652</v>
      </c>
    </row>
    <row r="21" spans="2:14" ht="20.100000000000001" customHeight="1" thickBot="1" x14ac:dyDescent="0.25">
      <c r="B21" s="6" t="s">
        <v>12</v>
      </c>
      <c r="C21" s="12">
        <v>54</v>
      </c>
      <c r="D21" s="12">
        <v>34</v>
      </c>
      <c r="E21" s="12">
        <v>20</v>
      </c>
      <c r="F21" s="12">
        <v>19</v>
      </c>
      <c r="G21" s="12">
        <v>46</v>
      </c>
      <c r="H21" s="12">
        <v>32</v>
      </c>
      <c r="I21" s="12">
        <v>14</v>
      </c>
      <c r="J21" s="12">
        <v>18</v>
      </c>
      <c r="K21" s="15">
        <f t="shared" si="0"/>
        <v>-0.14814814814814814</v>
      </c>
      <c r="L21" s="15">
        <f t="shared" si="0"/>
        <v>-5.8823529411764705E-2</v>
      </c>
      <c r="M21" s="15">
        <f t="shared" si="0"/>
        <v>-0.3</v>
      </c>
      <c r="N21" s="15">
        <f t="shared" si="0"/>
        <v>-5.2631578947368418E-2</v>
      </c>
    </row>
    <row r="22" spans="2:14" ht="20.100000000000001" customHeight="1" thickBot="1" x14ac:dyDescent="0.25">
      <c r="B22" s="6" t="s">
        <v>13</v>
      </c>
      <c r="C22" s="12">
        <v>129</v>
      </c>
      <c r="D22" s="12">
        <v>65</v>
      </c>
      <c r="E22" s="12">
        <v>64</v>
      </c>
      <c r="F22" s="12">
        <v>62</v>
      </c>
      <c r="G22" s="12">
        <v>139</v>
      </c>
      <c r="H22" s="12">
        <v>69</v>
      </c>
      <c r="I22" s="12">
        <v>70</v>
      </c>
      <c r="J22" s="12">
        <v>62</v>
      </c>
      <c r="K22" s="15">
        <f t="shared" si="0"/>
        <v>7.7519379844961239E-2</v>
      </c>
      <c r="L22" s="15">
        <f t="shared" si="0"/>
        <v>6.1538461538461542E-2</v>
      </c>
      <c r="M22" s="15">
        <f t="shared" si="0"/>
        <v>9.375E-2</v>
      </c>
      <c r="N22" s="15">
        <f t="shared" si="0"/>
        <v>0</v>
      </c>
    </row>
    <row r="23" spans="2:14" ht="20.100000000000001" customHeight="1" thickBot="1" x14ac:dyDescent="0.25">
      <c r="B23" s="6" t="s">
        <v>14</v>
      </c>
      <c r="C23" s="12">
        <v>475</v>
      </c>
      <c r="D23" s="12">
        <v>225</v>
      </c>
      <c r="E23" s="12">
        <v>250</v>
      </c>
      <c r="F23" s="12">
        <v>404</v>
      </c>
      <c r="G23" s="12">
        <v>404</v>
      </c>
      <c r="H23" s="12">
        <v>176</v>
      </c>
      <c r="I23" s="12">
        <v>228</v>
      </c>
      <c r="J23" s="12">
        <v>393</v>
      </c>
      <c r="K23" s="15">
        <f t="shared" si="0"/>
        <v>-0.14947368421052631</v>
      </c>
      <c r="L23" s="15">
        <f t="shared" si="0"/>
        <v>-0.21777777777777776</v>
      </c>
      <c r="M23" s="15">
        <f t="shared" si="0"/>
        <v>-8.7999999999999995E-2</v>
      </c>
      <c r="N23" s="15">
        <f t="shared" si="0"/>
        <v>-2.7227722772277228E-2</v>
      </c>
    </row>
    <row r="24" spans="2:14" ht="20.100000000000001" customHeight="1" thickBot="1" x14ac:dyDescent="0.25">
      <c r="B24" s="6" t="s">
        <v>15</v>
      </c>
      <c r="C24" s="12">
        <v>107</v>
      </c>
      <c r="D24" s="12">
        <v>69</v>
      </c>
      <c r="E24" s="12">
        <v>38</v>
      </c>
      <c r="F24" s="12">
        <v>65</v>
      </c>
      <c r="G24" s="12">
        <v>106</v>
      </c>
      <c r="H24" s="12">
        <v>60</v>
      </c>
      <c r="I24" s="12">
        <v>46</v>
      </c>
      <c r="J24" s="12">
        <v>79</v>
      </c>
      <c r="K24" s="15">
        <f t="shared" si="0"/>
        <v>-9.3457943925233638E-3</v>
      </c>
      <c r="L24" s="15">
        <f t="shared" si="0"/>
        <v>-0.13043478260869565</v>
      </c>
      <c r="M24" s="15">
        <f t="shared" si="0"/>
        <v>0.21052631578947367</v>
      </c>
      <c r="N24" s="15">
        <f t="shared" si="0"/>
        <v>0.2153846153846154</v>
      </c>
    </row>
    <row r="25" spans="2:14" ht="20.100000000000001" customHeight="1" thickBot="1" x14ac:dyDescent="0.25">
      <c r="B25" s="6" t="s">
        <v>16</v>
      </c>
      <c r="C25" s="12">
        <v>39</v>
      </c>
      <c r="D25" s="12">
        <v>29</v>
      </c>
      <c r="E25" s="12">
        <v>10</v>
      </c>
      <c r="F25" s="12">
        <v>20</v>
      </c>
      <c r="G25" s="12">
        <v>41</v>
      </c>
      <c r="H25" s="12">
        <v>26</v>
      </c>
      <c r="I25" s="12">
        <v>15</v>
      </c>
      <c r="J25" s="12">
        <v>17</v>
      </c>
      <c r="K25" s="15">
        <f t="shared" si="0"/>
        <v>5.128205128205128E-2</v>
      </c>
      <c r="L25" s="15">
        <f t="shared" si="0"/>
        <v>-0.10344827586206896</v>
      </c>
      <c r="M25" s="15">
        <f t="shared" si="0"/>
        <v>0.5</v>
      </c>
      <c r="N25" s="15">
        <f t="shared" si="0"/>
        <v>-0.15</v>
      </c>
    </row>
    <row r="26" spans="2:14" ht="20.100000000000001" customHeight="1" thickBot="1" x14ac:dyDescent="0.25">
      <c r="B26" s="7" t="s">
        <v>17</v>
      </c>
      <c r="C26" s="12">
        <v>150</v>
      </c>
      <c r="D26" s="12">
        <v>90</v>
      </c>
      <c r="E26" s="12">
        <v>60</v>
      </c>
      <c r="F26" s="12">
        <v>69</v>
      </c>
      <c r="G26" s="12">
        <v>129</v>
      </c>
      <c r="H26" s="12">
        <v>67</v>
      </c>
      <c r="I26" s="12">
        <v>62</v>
      </c>
      <c r="J26" s="12">
        <v>80</v>
      </c>
      <c r="K26" s="15">
        <f t="shared" si="0"/>
        <v>-0.14000000000000001</v>
      </c>
      <c r="L26" s="15">
        <f t="shared" si="0"/>
        <v>-0.25555555555555554</v>
      </c>
      <c r="M26" s="15">
        <f t="shared" si="0"/>
        <v>3.3333333333333333E-2</v>
      </c>
      <c r="N26" s="15">
        <f t="shared" si="0"/>
        <v>0.15942028985507245</v>
      </c>
    </row>
    <row r="27" spans="2:14" ht="20.100000000000001" customHeight="1" thickBot="1" x14ac:dyDescent="0.25">
      <c r="B27" s="8" t="s">
        <v>18</v>
      </c>
      <c r="C27" s="12">
        <v>16</v>
      </c>
      <c r="D27" s="12">
        <v>7</v>
      </c>
      <c r="E27" s="12">
        <v>9</v>
      </c>
      <c r="F27" s="12">
        <v>9</v>
      </c>
      <c r="G27" s="12">
        <v>10</v>
      </c>
      <c r="H27" s="12">
        <v>9</v>
      </c>
      <c r="I27" s="12">
        <v>1</v>
      </c>
      <c r="J27" s="12">
        <v>4</v>
      </c>
      <c r="K27" s="15">
        <f t="shared" si="0"/>
        <v>-0.375</v>
      </c>
      <c r="L27" s="15">
        <f t="shared" si="0"/>
        <v>0.2857142857142857</v>
      </c>
      <c r="M27" s="15">
        <f t="shared" si="0"/>
        <v>-0.88888888888888884</v>
      </c>
      <c r="N27" s="15">
        <f t="shared" si="0"/>
        <v>-0.55555555555555558</v>
      </c>
    </row>
    <row r="28" spans="2:14" ht="20.100000000000001" customHeight="1" thickBot="1" x14ac:dyDescent="0.25">
      <c r="B28" s="9" t="s">
        <v>19</v>
      </c>
      <c r="C28" s="13">
        <v>2961</v>
      </c>
      <c r="D28" s="13">
        <v>1623</v>
      </c>
      <c r="E28" s="13">
        <v>1338</v>
      </c>
      <c r="F28" s="13">
        <v>2451</v>
      </c>
      <c r="G28" s="13">
        <v>2980</v>
      </c>
      <c r="H28" s="13">
        <v>1580</v>
      </c>
      <c r="I28" s="13">
        <v>1400</v>
      </c>
      <c r="J28" s="13">
        <v>2420</v>
      </c>
      <c r="K28" s="16">
        <f t="shared" si="0"/>
        <v>6.4167510976021616E-3</v>
      </c>
      <c r="L28" s="16">
        <f t="shared" si="0"/>
        <v>-2.649414664202095E-2</v>
      </c>
      <c r="M28" s="16">
        <f t="shared" si="0"/>
        <v>4.6337817638266068E-2</v>
      </c>
      <c r="N28" s="16">
        <f t="shared" si="0"/>
        <v>-1.2647898816809465E-2</v>
      </c>
    </row>
  </sheetData>
  <mergeCells count="3">
    <mergeCell ref="C9:F9"/>
    <mergeCell ref="G9:J9"/>
    <mergeCell ref="K9:N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51"/>
  <sheetViews>
    <sheetView workbookViewId="0"/>
  </sheetViews>
  <sheetFormatPr baseColWidth="10" defaultRowHeight="12.75" x14ac:dyDescent="0.2"/>
  <cols>
    <col min="1" max="1" width="8.625" customWidth="1"/>
    <col min="2" max="2" width="26.375" customWidth="1"/>
    <col min="3" max="3" width="15.625" customWidth="1"/>
    <col min="4" max="4" width="11.375" bestFit="1" customWidth="1"/>
    <col min="5" max="5" width="13.125" bestFit="1" customWidth="1"/>
    <col min="6" max="6" width="15.625" customWidth="1"/>
    <col min="7" max="7" width="11.375" bestFit="1" customWidth="1"/>
    <col min="8" max="8" width="13.125" bestFit="1" customWidth="1"/>
    <col min="9" max="9" width="15.625" customWidth="1"/>
    <col min="10" max="10" width="11.375" bestFit="1" customWidth="1"/>
    <col min="11" max="11" width="13.125" bestFit="1" customWidth="1"/>
    <col min="12" max="12" width="15.625" customWidth="1"/>
    <col min="13" max="13" width="11.375" bestFit="1" customWidth="1"/>
    <col min="14" max="14" width="13.125" bestFit="1" customWidth="1"/>
    <col min="15" max="18" width="20.625" customWidth="1"/>
    <col min="19" max="19" width="11.875" customWidth="1"/>
  </cols>
  <sheetData>
    <row r="9" spans="2:14" ht="44.25" customHeight="1" thickBot="1" x14ac:dyDescent="0.25">
      <c r="C9" s="24" t="s">
        <v>66</v>
      </c>
      <c r="D9" s="25"/>
      <c r="E9" s="25"/>
      <c r="F9" s="24" t="s">
        <v>67</v>
      </c>
      <c r="G9" s="25"/>
      <c r="H9" s="25"/>
      <c r="I9" s="24" t="s">
        <v>68</v>
      </c>
      <c r="J9" s="25"/>
      <c r="K9" s="25"/>
      <c r="L9" s="24" t="s">
        <v>69</v>
      </c>
      <c r="M9" s="25"/>
      <c r="N9" s="25"/>
    </row>
    <row r="10" spans="2:14" ht="44.25" customHeight="1" thickBot="1" x14ac:dyDescent="0.25"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71</v>
      </c>
      <c r="H10" s="11" t="s">
        <v>72</v>
      </c>
      <c r="I10" s="11" t="s">
        <v>70</v>
      </c>
      <c r="J10" s="11" t="s">
        <v>71</v>
      </c>
      <c r="K10" s="11" t="s">
        <v>72</v>
      </c>
      <c r="L10" s="11" t="s">
        <v>73</v>
      </c>
      <c r="M10" s="11" t="s">
        <v>71</v>
      </c>
      <c r="N10" s="11" t="s">
        <v>72</v>
      </c>
    </row>
    <row r="11" spans="2:14" ht="20.100000000000001" customHeight="1" thickBot="1" x14ac:dyDescent="0.25">
      <c r="B11" s="5" t="s">
        <v>2</v>
      </c>
      <c r="C11" s="12">
        <v>6</v>
      </c>
      <c r="D11" s="12">
        <v>5</v>
      </c>
      <c r="E11" s="12">
        <v>1</v>
      </c>
      <c r="F11" s="12">
        <v>0</v>
      </c>
      <c r="G11" s="12">
        <v>0</v>
      </c>
      <c r="H11" s="12">
        <v>0</v>
      </c>
      <c r="I11" s="12">
        <v>9</v>
      </c>
      <c r="J11" s="12">
        <v>8</v>
      </c>
      <c r="K11" s="12">
        <v>1</v>
      </c>
      <c r="L11" s="12">
        <v>3</v>
      </c>
      <c r="M11" s="12">
        <v>2</v>
      </c>
      <c r="N11" s="12">
        <v>1</v>
      </c>
    </row>
    <row r="12" spans="2:14" ht="20.100000000000001" customHeight="1" thickBot="1" x14ac:dyDescent="0.25">
      <c r="B12" s="6" t="s">
        <v>3</v>
      </c>
      <c r="C12" s="12">
        <v>1</v>
      </c>
      <c r="D12" s="12">
        <v>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</row>
    <row r="13" spans="2:14" ht="20.100000000000001" customHeight="1" thickBot="1" x14ac:dyDescent="0.25">
      <c r="B13" s="6" t="s">
        <v>4</v>
      </c>
      <c r="C13" s="12">
        <v>1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1</v>
      </c>
      <c r="N13" s="12">
        <v>0</v>
      </c>
    </row>
    <row r="14" spans="2:14" ht="20.100000000000001" customHeight="1" thickBot="1" x14ac:dyDescent="0.25">
      <c r="B14" s="6" t="s">
        <v>5</v>
      </c>
      <c r="C14" s="12">
        <v>1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>
        <v>2</v>
      </c>
      <c r="J14" s="12">
        <v>2</v>
      </c>
      <c r="K14" s="12">
        <v>0</v>
      </c>
      <c r="L14" s="12">
        <v>0</v>
      </c>
      <c r="M14" s="12">
        <v>0</v>
      </c>
      <c r="N14" s="12">
        <v>0</v>
      </c>
    </row>
    <row r="15" spans="2:14" ht="20.100000000000001" customHeight="1" thickBot="1" x14ac:dyDescent="0.25">
      <c r="B15" s="6" t="s">
        <v>6</v>
      </c>
      <c r="C15" s="12">
        <v>4</v>
      </c>
      <c r="D15" s="12">
        <v>4</v>
      </c>
      <c r="E15" s="12">
        <v>0</v>
      </c>
      <c r="F15" s="12">
        <v>0</v>
      </c>
      <c r="G15" s="12">
        <v>0</v>
      </c>
      <c r="H15" s="12">
        <v>0</v>
      </c>
      <c r="I15" s="12">
        <v>5</v>
      </c>
      <c r="J15" s="12">
        <v>5</v>
      </c>
      <c r="K15" s="12">
        <v>0</v>
      </c>
      <c r="L15" s="12">
        <v>0</v>
      </c>
      <c r="M15" s="12">
        <v>0</v>
      </c>
      <c r="N15" s="12">
        <v>0</v>
      </c>
    </row>
    <row r="16" spans="2:14" ht="20.100000000000001" customHeight="1" thickBot="1" x14ac:dyDescent="0.25">
      <c r="B16" s="6" t="s">
        <v>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2:14" ht="20.100000000000001" customHeight="1" thickBot="1" x14ac:dyDescent="0.25">
      <c r="B17" s="6" t="s">
        <v>8</v>
      </c>
      <c r="C17" s="12">
        <v>2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2:14" ht="20.100000000000001" customHeight="1" thickBot="1" x14ac:dyDescent="0.25">
      <c r="B18" s="6" t="s">
        <v>9</v>
      </c>
      <c r="C18" s="12">
        <v>1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  <c r="I18" s="12">
        <v>1</v>
      </c>
      <c r="J18" s="12">
        <v>1</v>
      </c>
      <c r="K18" s="12">
        <v>0</v>
      </c>
      <c r="L18" s="12">
        <v>0</v>
      </c>
      <c r="M18" s="12">
        <v>0</v>
      </c>
      <c r="N18" s="12">
        <v>0</v>
      </c>
    </row>
    <row r="19" spans="2:14" ht="20.100000000000001" customHeight="1" thickBot="1" x14ac:dyDescent="0.25">
      <c r="B19" s="6" t="s">
        <v>10</v>
      </c>
      <c r="C19" s="12">
        <v>3</v>
      </c>
      <c r="D19" s="12">
        <v>3</v>
      </c>
      <c r="E19" s="12">
        <v>0</v>
      </c>
      <c r="F19" s="12">
        <v>0</v>
      </c>
      <c r="G19" s="12">
        <v>0</v>
      </c>
      <c r="H19" s="12">
        <v>0</v>
      </c>
      <c r="I19" s="12">
        <v>5</v>
      </c>
      <c r="J19" s="12">
        <v>1</v>
      </c>
      <c r="K19" s="12">
        <v>4</v>
      </c>
      <c r="L19" s="12">
        <v>0</v>
      </c>
      <c r="M19" s="12">
        <v>0</v>
      </c>
      <c r="N19" s="12">
        <v>0</v>
      </c>
    </row>
    <row r="20" spans="2:14" ht="20.100000000000001" customHeight="1" thickBot="1" x14ac:dyDescent="0.25">
      <c r="B20" s="6" t="s">
        <v>11</v>
      </c>
      <c r="C20" s="12">
        <v>3</v>
      </c>
      <c r="D20" s="12">
        <v>2</v>
      </c>
      <c r="E20" s="12">
        <v>1</v>
      </c>
      <c r="F20" s="12">
        <v>0</v>
      </c>
      <c r="G20" s="12">
        <v>0</v>
      </c>
      <c r="H20" s="12">
        <v>0</v>
      </c>
      <c r="I20" s="12">
        <v>8</v>
      </c>
      <c r="J20" s="12">
        <v>7</v>
      </c>
      <c r="K20" s="12">
        <v>1</v>
      </c>
      <c r="L20" s="12">
        <v>1</v>
      </c>
      <c r="M20" s="12">
        <v>1</v>
      </c>
      <c r="N20" s="12">
        <v>0</v>
      </c>
    </row>
    <row r="21" spans="2:14" ht="20.100000000000001" customHeight="1" thickBot="1" x14ac:dyDescent="0.25">
      <c r="B21" s="6" t="s">
        <v>12</v>
      </c>
      <c r="C21" s="12">
        <v>0</v>
      </c>
      <c r="D21" s="12">
        <v>0</v>
      </c>
      <c r="E21" s="12">
        <v>0</v>
      </c>
      <c r="F21" s="12">
        <v>1</v>
      </c>
      <c r="G21" s="12">
        <v>0</v>
      </c>
      <c r="H21" s="12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</row>
    <row r="22" spans="2:14" ht="20.100000000000001" customHeight="1" thickBot="1" x14ac:dyDescent="0.25">
      <c r="B22" s="6" t="s">
        <v>13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1</v>
      </c>
      <c r="K22" s="12">
        <v>0</v>
      </c>
      <c r="L22" s="12">
        <v>0</v>
      </c>
      <c r="M22" s="12">
        <v>0</v>
      </c>
      <c r="N22" s="12">
        <v>0</v>
      </c>
    </row>
    <row r="23" spans="2:14" ht="20.100000000000001" customHeight="1" thickBot="1" x14ac:dyDescent="0.25">
      <c r="B23" s="6" t="s">
        <v>14</v>
      </c>
      <c r="C23" s="12">
        <v>6</v>
      </c>
      <c r="D23" s="12">
        <v>4</v>
      </c>
      <c r="E23" s="12">
        <v>2</v>
      </c>
      <c r="F23" s="12">
        <v>0</v>
      </c>
      <c r="G23" s="12">
        <v>0</v>
      </c>
      <c r="H23" s="12">
        <v>0</v>
      </c>
      <c r="I23" s="12">
        <v>2</v>
      </c>
      <c r="J23" s="12">
        <v>2</v>
      </c>
      <c r="K23" s="12">
        <v>0</v>
      </c>
      <c r="L23" s="12">
        <v>0</v>
      </c>
      <c r="M23" s="12">
        <v>0</v>
      </c>
      <c r="N23" s="12">
        <v>0</v>
      </c>
    </row>
    <row r="24" spans="2:14" ht="20.100000000000001" customHeight="1" thickBot="1" x14ac:dyDescent="0.25">
      <c r="B24" s="6" t="s">
        <v>15</v>
      </c>
      <c r="C24" s="12">
        <v>5</v>
      </c>
      <c r="D24" s="12">
        <v>5</v>
      </c>
      <c r="E24" s="12">
        <v>0</v>
      </c>
      <c r="F24" s="12">
        <v>0</v>
      </c>
      <c r="G24" s="12">
        <v>0</v>
      </c>
      <c r="H24" s="12">
        <v>0</v>
      </c>
      <c r="I24" s="12">
        <v>3</v>
      </c>
      <c r="J24" s="12">
        <v>3</v>
      </c>
      <c r="K24" s="12">
        <v>0</v>
      </c>
      <c r="L24" s="12">
        <v>0</v>
      </c>
      <c r="M24" s="12">
        <v>0</v>
      </c>
      <c r="N24" s="12">
        <v>0</v>
      </c>
    </row>
    <row r="25" spans="2:14" ht="20.100000000000001" customHeight="1" thickBot="1" x14ac:dyDescent="0.25">
      <c r="B25" s="6" t="s">
        <v>16</v>
      </c>
      <c r="C25" s="12">
        <v>1</v>
      </c>
      <c r="D25" s="12">
        <v>1</v>
      </c>
      <c r="E25" s="12">
        <v>0</v>
      </c>
      <c r="F25" s="12">
        <v>0</v>
      </c>
      <c r="G25" s="12">
        <v>0</v>
      </c>
      <c r="H25" s="12">
        <v>0</v>
      </c>
      <c r="I25" s="12">
        <v>1</v>
      </c>
      <c r="J25" s="12">
        <v>1</v>
      </c>
      <c r="K25" s="12">
        <v>0</v>
      </c>
      <c r="L25" s="12">
        <v>0</v>
      </c>
      <c r="M25" s="12">
        <v>0</v>
      </c>
      <c r="N25" s="12">
        <v>0</v>
      </c>
    </row>
    <row r="26" spans="2:14" ht="20.100000000000001" customHeight="1" thickBot="1" x14ac:dyDescent="0.25">
      <c r="B26" s="7" t="s">
        <v>17</v>
      </c>
      <c r="C26" s="12">
        <v>2</v>
      </c>
      <c r="D26" s="12">
        <v>2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1</v>
      </c>
      <c r="K26" s="12">
        <v>0</v>
      </c>
      <c r="L26" s="12">
        <v>0</v>
      </c>
      <c r="M26" s="12">
        <v>0</v>
      </c>
      <c r="N26" s="12">
        <v>0</v>
      </c>
    </row>
    <row r="27" spans="2:14" ht="20.100000000000001" customHeight="1" thickBot="1" x14ac:dyDescent="0.25">
      <c r="B27" s="8" t="s">
        <v>18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</row>
    <row r="28" spans="2:14" ht="20.100000000000001" customHeight="1" thickBot="1" x14ac:dyDescent="0.25">
      <c r="B28" s="9" t="s">
        <v>19</v>
      </c>
      <c r="C28" s="13">
        <v>36</v>
      </c>
      <c r="D28" s="13">
        <v>31</v>
      </c>
      <c r="E28" s="13">
        <v>5</v>
      </c>
      <c r="F28" s="13">
        <v>1</v>
      </c>
      <c r="G28" s="13">
        <v>0</v>
      </c>
      <c r="H28" s="13">
        <v>1</v>
      </c>
      <c r="I28" s="13">
        <v>38</v>
      </c>
      <c r="J28" s="13">
        <v>32</v>
      </c>
      <c r="K28" s="13">
        <v>6</v>
      </c>
      <c r="L28" s="13">
        <v>5</v>
      </c>
      <c r="M28" s="13">
        <v>4</v>
      </c>
      <c r="N28" s="13">
        <v>1</v>
      </c>
    </row>
    <row r="32" spans="2:14" ht="62.25" customHeight="1" thickBot="1" x14ac:dyDescent="0.25">
      <c r="C32" s="24" t="s">
        <v>74</v>
      </c>
      <c r="D32" s="25"/>
      <c r="E32" s="25"/>
      <c r="F32" s="24" t="s">
        <v>75</v>
      </c>
      <c r="G32" s="25"/>
      <c r="H32" s="25"/>
    </row>
    <row r="33" spans="2:8" ht="44.25" customHeight="1" thickBot="1" x14ac:dyDescent="0.25">
      <c r="C33" s="11" t="s">
        <v>73</v>
      </c>
      <c r="D33" s="11" t="s">
        <v>71</v>
      </c>
      <c r="E33" s="11" t="s">
        <v>72</v>
      </c>
      <c r="F33" s="11" t="s">
        <v>73</v>
      </c>
      <c r="G33" s="11" t="s">
        <v>71</v>
      </c>
      <c r="H33" s="11" t="s">
        <v>72</v>
      </c>
    </row>
    <row r="34" spans="2:8" ht="20.100000000000001" customHeight="1" thickBot="1" x14ac:dyDescent="0.25">
      <c r="B34" s="5" t="s">
        <v>2</v>
      </c>
      <c r="C34" s="15">
        <f t="shared" ref="C34:H49" si="0">IF(C11=0,"-",IF(I11=0,"-",(I11-C11)/C11))</f>
        <v>0.5</v>
      </c>
      <c r="D34" s="15">
        <f t="shared" si="0"/>
        <v>0.6</v>
      </c>
      <c r="E34" s="15">
        <f t="shared" si="0"/>
        <v>0</v>
      </c>
      <c r="F34" s="15" t="str">
        <f t="shared" si="0"/>
        <v>-</v>
      </c>
      <c r="G34" s="15" t="str">
        <f t="shared" si="0"/>
        <v>-</v>
      </c>
      <c r="H34" s="15" t="str">
        <f t="shared" si="0"/>
        <v>-</v>
      </c>
    </row>
    <row r="35" spans="2:8" ht="20.100000000000001" customHeight="1" thickBot="1" x14ac:dyDescent="0.25">
      <c r="B35" s="6" t="s">
        <v>3</v>
      </c>
      <c r="C35" s="15" t="str">
        <f t="shared" si="0"/>
        <v>-</v>
      </c>
      <c r="D35" s="15" t="str">
        <f t="shared" si="0"/>
        <v>-</v>
      </c>
      <c r="E35" s="15" t="str">
        <f t="shared" si="0"/>
        <v>-</v>
      </c>
      <c r="F35" s="15" t="str">
        <f t="shared" si="0"/>
        <v>-</v>
      </c>
      <c r="G35" s="15" t="str">
        <f t="shared" si="0"/>
        <v>-</v>
      </c>
      <c r="H35" s="15" t="str">
        <f t="shared" si="0"/>
        <v>-</v>
      </c>
    </row>
    <row r="36" spans="2:8" ht="20.100000000000001" customHeight="1" thickBot="1" x14ac:dyDescent="0.25">
      <c r="B36" s="6" t="s">
        <v>4</v>
      </c>
      <c r="C36" s="15" t="str">
        <f t="shared" si="0"/>
        <v>-</v>
      </c>
      <c r="D36" s="15" t="str">
        <f t="shared" si="0"/>
        <v>-</v>
      </c>
      <c r="E36" s="15" t="str">
        <f t="shared" si="0"/>
        <v>-</v>
      </c>
      <c r="F36" s="15" t="str">
        <f t="shared" si="0"/>
        <v>-</v>
      </c>
      <c r="G36" s="15" t="str">
        <f t="shared" si="0"/>
        <v>-</v>
      </c>
      <c r="H36" s="15" t="str">
        <f t="shared" si="0"/>
        <v>-</v>
      </c>
    </row>
    <row r="37" spans="2:8" ht="20.100000000000001" customHeight="1" thickBot="1" x14ac:dyDescent="0.25">
      <c r="B37" s="6" t="s">
        <v>5</v>
      </c>
      <c r="C37" s="15">
        <f t="shared" si="0"/>
        <v>1</v>
      </c>
      <c r="D37" s="15">
        <f t="shared" si="0"/>
        <v>1</v>
      </c>
      <c r="E37" s="15" t="str">
        <f t="shared" si="0"/>
        <v>-</v>
      </c>
      <c r="F37" s="15" t="str">
        <f t="shared" si="0"/>
        <v>-</v>
      </c>
      <c r="G37" s="15" t="str">
        <f t="shared" si="0"/>
        <v>-</v>
      </c>
      <c r="H37" s="15" t="str">
        <f t="shared" si="0"/>
        <v>-</v>
      </c>
    </row>
    <row r="38" spans="2:8" ht="20.100000000000001" customHeight="1" thickBot="1" x14ac:dyDescent="0.25">
      <c r="B38" s="6" t="s">
        <v>6</v>
      </c>
      <c r="C38" s="15">
        <f t="shared" si="0"/>
        <v>0.25</v>
      </c>
      <c r="D38" s="15">
        <f t="shared" si="0"/>
        <v>0.25</v>
      </c>
      <c r="E38" s="15" t="str">
        <f t="shared" si="0"/>
        <v>-</v>
      </c>
      <c r="F38" s="15" t="str">
        <f t="shared" si="0"/>
        <v>-</v>
      </c>
      <c r="G38" s="15" t="str">
        <f t="shared" si="0"/>
        <v>-</v>
      </c>
      <c r="H38" s="15" t="str">
        <f t="shared" si="0"/>
        <v>-</v>
      </c>
    </row>
    <row r="39" spans="2:8" ht="20.100000000000001" customHeight="1" thickBot="1" x14ac:dyDescent="0.25">
      <c r="B39" s="6" t="s">
        <v>7</v>
      </c>
      <c r="C39" s="15" t="str">
        <f t="shared" si="0"/>
        <v>-</v>
      </c>
      <c r="D39" s="15" t="str">
        <f t="shared" si="0"/>
        <v>-</v>
      </c>
      <c r="E39" s="15" t="str">
        <f t="shared" si="0"/>
        <v>-</v>
      </c>
      <c r="F39" s="15" t="str">
        <f t="shared" si="0"/>
        <v>-</v>
      </c>
      <c r="G39" s="15" t="str">
        <f t="shared" si="0"/>
        <v>-</v>
      </c>
      <c r="H39" s="15" t="str">
        <f t="shared" si="0"/>
        <v>-</v>
      </c>
    </row>
    <row r="40" spans="2:8" ht="20.100000000000001" customHeight="1" thickBot="1" x14ac:dyDescent="0.25">
      <c r="B40" s="6" t="s">
        <v>8</v>
      </c>
      <c r="C40" s="15" t="str">
        <f t="shared" si="0"/>
        <v>-</v>
      </c>
      <c r="D40" s="15" t="str">
        <f t="shared" si="0"/>
        <v>-</v>
      </c>
      <c r="E40" s="15" t="str">
        <f t="shared" si="0"/>
        <v>-</v>
      </c>
      <c r="F40" s="15" t="str">
        <f t="shared" si="0"/>
        <v>-</v>
      </c>
      <c r="G40" s="15" t="str">
        <f t="shared" si="0"/>
        <v>-</v>
      </c>
      <c r="H40" s="15" t="str">
        <f t="shared" si="0"/>
        <v>-</v>
      </c>
    </row>
    <row r="41" spans="2:8" ht="20.100000000000001" customHeight="1" thickBot="1" x14ac:dyDescent="0.25">
      <c r="B41" s="6" t="s">
        <v>9</v>
      </c>
      <c r="C41" s="15">
        <f t="shared" si="0"/>
        <v>0</v>
      </c>
      <c r="D41" s="15">
        <f t="shared" si="0"/>
        <v>0</v>
      </c>
      <c r="E41" s="15" t="str">
        <f t="shared" si="0"/>
        <v>-</v>
      </c>
      <c r="F41" s="15" t="str">
        <f t="shared" si="0"/>
        <v>-</v>
      </c>
      <c r="G41" s="15" t="str">
        <f t="shared" si="0"/>
        <v>-</v>
      </c>
      <c r="H41" s="15" t="str">
        <f t="shared" si="0"/>
        <v>-</v>
      </c>
    </row>
    <row r="42" spans="2:8" ht="20.100000000000001" customHeight="1" thickBot="1" x14ac:dyDescent="0.25">
      <c r="B42" s="6" t="s">
        <v>10</v>
      </c>
      <c r="C42" s="15">
        <f t="shared" si="0"/>
        <v>0.66666666666666663</v>
      </c>
      <c r="D42" s="15">
        <f t="shared" si="0"/>
        <v>-0.66666666666666663</v>
      </c>
      <c r="E42" s="15" t="str">
        <f t="shared" si="0"/>
        <v>-</v>
      </c>
      <c r="F42" s="15" t="str">
        <f t="shared" si="0"/>
        <v>-</v>
      </c>
      <c r="G42" s="15" t="str">
        <f t="shared" si="0"/>
        <v>-</v>
      </c>
      <c r="H42" s="15" t="str">
        <f t="shared" si="0"/>
        <v>-</v>
      </c>
    </row>
    <row r="43" spans="2:8" ht="20.100000000000001" customHeight="1" thickBot="1" x14ac:dyDescent="0.25">
      <c r="B43" s="6" t="s">
        <v>11</v>
      </c>
      <c r="C43" s="15">
        <f t="shared" si="0"/>
        <v>1.6666666666666667</v>
      </c>
      <c r="D43" s="15">
        <f t="shared" si="0"/>
        <v>2.5</v>
      </c>
      <c r="E43" s="15">
        <f t="shared" si="0"/>
        <v>0</v>
      </c>
      <c r="F43" s="15" t="str">
        <f t="shared" si="0"/>
        <v>-</v>
      </c>
      <c r="G43" s="15" t="str">
        <f t="shared" si="0"/>
        <v>-</v>
      </c>
      <c r="H43" s="15" t="str">
        <f t="shared" si="0"/>
        <v>-</v>
      </c>
    </row>
    <row r="44" spans="2:8" ht="20.100000000000001" customHeight="1" thickBot="1" x14ac:dyDescent="0.25">
      <c r="B44" s="6" t="s">
        <v>12</v>
      </c>
      <c r="C44" s="15" t="str">
        <f t="shared" si="0"/>
        <v>-</v>
      </c>
      <c r="D44" s="15" t="str">
        <f t="shared" si="0"/>
        <v>-</v>
      </c>
      <c r="E44" s="15" t="str">
        <f t="shared" si="0"/>
        <v>-</v>
      </c>
      <c r="F44" s="15" t="str">
        <f t="shared" si="0"/>
        <v>-</v>
      </c>
      <c r="G44" s="15" t="str">
        <f t="shared" si="0"/>
        <v>-</v>
      </c>
      <c r="H44" s="15" t="str">
        <f t="shared" si="0"/>
        <v>-</v>
      </c>
    </row>
    <row r="45" spans="2:8" ht="20.100000000000001" customHeight="1" thickBot="1" x14ac:dyDescent="0.25">
      <c r="B45" s="6" t="s">
        <v>13</v>
      </c>
      <c r="C45" s="15" t="str">
        <f t="shared" si="0"/>
        <v>-</v>
      </c>
      <c r="D45" s="15" t="str">
        <f t="shared" si="0"/>
        <v>-</v>
      </c>
      <c r="E45" s="15" t="str">
        <f t="shared" si="0"/>
        <v>-</v>
      </c>
      <c r="F45" s="15" t="str">
        <f t="shared" si="0"/>
        <v>-</v>
      </c>
      <c r="G45" s="15" t="str">
        <f t="shared" si="0"/>
        <v>-</v>
      </c>
      <c r="H45" s="15" t="str">
        <f t="shared" si="0"/>
        <v>-</v>
      </c>
    </row>
    <row r="46" spans="2:8" ht="20.100000000000001" customHeight="1" thickBot="1" x14ac:dyDescent="0.25">
      <c r="B46" s="6" t="s">
        <v>14</v>
      </c>
      <c r="C46" s="15">
        <f t="shared" si="0"/>
        <v>-0.66666666666666663</v>
      </c>
      <c r="D46" s="15">
        <f t="shared" si="0"/>
        <v>-0.5</v>
      </c>
      <c r="E46" s="15" t="str">
        <f t="shared" si="0"/>
        <v>-</v>
      </c>
      <c r="F46" s="15" t="str">
        <f t="shared" si="0"/>
        <v>-</v>
      </c>
      <c r="G46" s="15" t="str">
        <f t="shared" si="0"/>
        <v>-</v>
      </c>
      <c r="H46" s="15" t="str">
        <f t="shared" si="0"/>
        <v>-</v>
      </c>
    </row>
    <row r="47" spans="2:8" ht="20.100000000000001" customHeight="1" thickBot="1" x14ac:dyDescent="0.25">
      <c r="B47" s="6" t="s">
        <v>15</v>
      </c>
      <c r="C47" s="15">
        <f t="shared" si="0"/>
        <v>-0.4</v>
      </c>
      <c r="D47" s="15">
        <f t="shared" si="0"/>
        <v>-0.4</v>
      </c>
      <c r="E47" s="15" t="str">
        <f t="shared" si="0"/>
        <v>-</v>
      </c>
      <c r="F47" s="15" t="str">
        <f t="shared" si="0"/>
        <v>-</v>
      </c>
      <c r="G47" s="15" t="str">
        <f t="shared" si="0"/>
        <v>-</v>
      </c>
      <c r="H47" s="15" t="str">
        <f t="shared" si="0"/>
        <v>-</v>
      </c>
    </row>
    <row r="48" spans="2:8" ht="20.100000000000001" customHeight="1" thickBot="1" x14ac:dyDescent="0.25">
      <c r="B48" s="6" t="s">
        <v>16</v>
      </c>
      <c r="C48" s="15">
        <f t="shared" si="0"/>
        <v>0</v>
      </c>
      <c r="D48" s="15">
        <f t="shared" si="0"/>
        <v>0</v>
      </c>
      <c r="E48" s="15" t="str">
        <f t="shared" si="0"/>
        <v>-</v>
      </c>
      <c r="F48" s="15" t="str">
        <f t="shared" si="0"/>
        <v>-</v>
      </c>
      <c r="G48" s="15" t="str">
        <f t="shared" si="0"/>
        <v>-</v>
      </c>
      <c r="H48" s="15" t="str">
        <f t="shared" si="0"/>
        <v>-</v>
      </c>
    </row>
    <row r="49" spans="2:8" ht="20.100000000000001" customHeight="1" thickBot="1" x14ac:dyDescent="0.25">
      <c r="B49" s="7" t="s">
        <v>17</v>
      </c>
      <c r="C49" s="15">
        <f t="shared" si="0"/>
        <v>-0.5</v>
      </c>
      <c r="D49" s="15">
        <f t="shared" si="0"/>
        <v>-0.5</v>
      </c>
      <c r="E49" s="15" t="str">
        <f t="shared" si="0"/>
        <v>-</v>
      </c>
      <c r="F49" s="15" t="str">
        <f t="shared" si="0"/>
        <v>-</v>
      </c>
      <c r="G49" s="15" t="str">
        <f t="shared" si="0"/>
        <v>-</v>
      </c>
      <c r="H49" s="15" t="str">
        <f t="shared" si="0"/>
        <v>-</v>
      </c>
    </row>
    <row r="50" spans="2:8" ht="20.100000000000001" customHeight="1" thickBot="1" x14ac:dyDescent="0.25">
      <c r="B50" s="8" t="s">
        <v>18</v>
      </c>
      <c r="C50" s="15" t="str">
        <f t="shared" ref="C50:H51" si="1">IF(C27=0,"-",IF(I27=0,"-",(I27-C27)/C27))</f>
        <v>-</v>
      </c>
      <c r="D50" s="15" t="str">
        <f t="shared" si="1"/>
        <v>-</v>
      </c>
      <c r="E50" s="15" t="str">
        <f t="shared" si="1"/>
        <v>-</v>
      </c>
      <c r="F50" s="15" t="str">
        <f t="shared" si="1"/>
        <v>-</v>
      </c>
      <c r="G50" s="15" t="str">
        <f t="shared" si="1"/>
        <v>-</v>
      </c>
      <c r="H50" s="15" t="str">
        <f t="shared" si="1"/>
        <v>-</v>
      </c>
    </row>
    <row r="51" spans="2:8" ht="20.100000000000001" customHeight="1" thickBot="1" x14ac:dyDescent="0.25">
      <c r="B51" s="9" t="s">
        <v>19</v>
      </c>
      <c r="C51" s="16">
        <f t="shared" si="1"/>
        <v>5.5555555555555552E-2</v>
      </c>
      <c r="D51" s="16">
        <f t="shared" si="1"/>
        <v>3.2258064516129031E-2</v>
      </c>
      <c r="E51" s="16">
        <f t="shared" si="1"/>
        <v>0.2</v>
      </c>
      <c r="F51" s="16">
        <f t="shared" si="1"/>
        <v>4</v>
      </c>
      <c r="G51" s="16" t="str">
        <f t="shared" si="1"/>
        <v>-</v>
      </c>
      <c r="H51" s="16">
        <f t="shared" si="1"/>
        <v>0</v>
      </c>
    </row>
  </sheetData>
  <mergeCells count="6">
    <mergeCell ref="C9:E9"/>
    <mergeCell ref="F9:H9"/>
    <mergeCell ref="I9:K9"/>
    <mergeCell ref="L9:N9"/>
    <mergeCell ref="C32:E32"/>
    <mergeCell ref="F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Inicio</vt:lpstr>
      <vt:lpstr>Evolución Denuncias</vt:lpstr>
      <vt:lpstr>Evolución Renuncias</vt:lpstr>
      <vt:lpstr>Evolución Víctimas</vt:lpstr>
      <vt:lpstr>Evolución Órdenes y Medidas</vt:lpstr>
      <vt:lpstr>Personas Enjuiciadas</vt:lpstr>
      <vt:lpstr>Jdos Penal_Personas Enjuiciadas</vt:lpstr>
      <vt:lpstr>Jdos Penal_Sentencias</vt:lpstr>
      <vt:lpstr>Jdos Menores_Personas Enjuiciad</vt:lpstr>
      <vt:lpstr>Jdos Menores_Sentencias</vt:lpstr>
      <vt:lpstr>Jdos Guardia_Asuntos</vt:lpstr>
      <vt:lpstr>Jdos Guardia_Órdenes Protección</vt:lpstr>
      <vt:lpstr>Audiencias_Pers Enjuiciadas</vt:lpstr>
      <vt:lpstr>Audiencias_Pers Enjuic por Sexo</vt:lpstr>
      <vt:lpstr>Audiencias_Sentencias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Manuel Otero Cuevas</dc:creator>
  <cp:lastModifiedBy>Gregorio Manuel Otero Cuevas</cp:lastModifiedBy>
  <cp:lastPrinted>2018-12-12T12:14:42Z</cp:lastPrinted>
  <dcterms:created xsi:type="dcterms:W3CDTF">2018-12-11T12:27:19Z</dcterms:created>
  <dcterms:modified xsi:type="dcterms:W3CDTF">2019-01-08T09:08:25Z</dcterms:modified>
</cp:coreProperties>
</file>