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3475" windowHeight="9780"/>
  </bookViews>
  <sheets>
    <sheet name="Inicio" sheetId="1" r:id="rId1"/>
    <sheet name="Movimiento" sheetId="2" r:id="rId2"/>
    <sheet name="Delitos" sheetId="3" r:id="rId3"/>
    <sheet name="AP por tipo de Delitos Leves" sheetId="4" r:id="rId4"/>
    <sheet name="Asuntos Civiles" sheetId="5" r:id="rId5"/>
    <sheet name="Medidas LEC" sheetId="6" r:id="rId6"/>
    <sheet name="Auxilio Judicial" sheetId="7" r:id="rId7"/>
    <sheet name="Señalamientos" sheetId="8" r:id="rId8"/>
    <sheet name="Procedimientos Elevados" sheetId="9" r:id="rId9"/>
    <sheet name="Sumarios Elevados" sheetId="10" r:id="rId10"/>
    <sheet name="Proc Jurado elevados" sheetId="11" r:id="rId11"/>
    <sheet name="Órdenes según Instancia" sheetId="12" r:id="rId12"/>
    <sheet name="Órdenes según Instancia%" sheetId="13" r:id="rId13"/>
    <sheet name="Medidas Protección" sheetId="14" r:id="rId14"/>
    <sheet name="Órdenes y Medidas" sheetId="15" r:id="rId15"/>
    <sheet name="Procesos por Delito" sheetId="16" r:id="rId16"/>
    <sheet name="Personas Enjuiciadas" sheetId="17" r:id="rId17"/>
    <sheet name="% de Condenas" sheetId="18" r:id="rId18"/>
    <sheet name="Relación Víctima_Denunciado " sheetId="19" r:id="rId19"/>
    <sheet name="Denuncias-Renuncias" sheetId="20" r:id="rId20"/>
    <sheet name="Distribucion % Denuncias" sheetId="21" r:id="rId21"/>
    <sheet name="Sobreseimientos" sheetId="22" r:id="rId22"/>
    <sheet name="Terminación" sheetId="24" r:id="rId23"/>
  </sheets>
  <calcPr calcId="145621"/>
</workbook>
</file>

<file path=xl/calcChain.xml><?xml version="1.0" encoding="utf-8"?>
<calcChain xmlns="http://schemas.openxmlformats.org/spreadsheetml/2006/main">
  <c r="C62" i="13" l="1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C12" i="21" l="1"/>
  <c r="D12" i="21"/>
  <c r="E12" i="21"/>
  <c r="F12" i="21"/>
  <c r="G12" i="21"/>
  <c r="H12" i="21"/>
  <c r="I12" i="21"/>
  <c r="C13" i="21"/>
  <c r="D13" i="21"/>
  <c r="E13" i="21"/>
  <c r="F13" i="21"/>
  <c r="G13" i="21"/>
  <c r="H13" i="21"/>
  <c r="I13" i="21"/>
  <c r="C14" i="21"/>
  <c r="D14" i="21"/>
  <c r="E14" i="21"/>
  <c r="F14" i="21"/>
  <c r="G14" i="21"/>
  <c r="H14" i="21"/>
  <c r="I14" i="21"/>
  <c r="C15" i="21"/>
  <c r="D15" i="21"/>
  <c r="E15" i="21"/>
  <c r="F15" i="21"/>
  <c r="G15" i="21"/>
  <c r="H15" i="21"/>
  <c r="I15" i="21"/>
  <c r="C16" i="21"/>
  <c r="D16" i="21"/>
  <c r="E16" i="21"/>
  <c r="F16" i="21"/>
  <c r="G16" i="21"/>
  <c r="H16" i="21"/>
  <c r="I16" i="21"/>
  <c r="C17" i="21"/>
  <c r="D17" i="21"/>
  <c r="E17" i="21"/>
  <c r="F17" i="21"/>
  <c r="G17" i="21"/>
  <c r="H17" i="21"/>
  <c r="I17" i="21"/>
  <c r="C18" i="21"/>
  <c r="D18" i="21"/>
  <c r="E18" i="21"/>
  <c r="F18" i="21"/>
  <c r="G18" i="21"/>
  <c r="H18" i="21"/>
  <c r="I18" i="21"/>
  <c r="C19" i="21"/>
  <c r="D19" i="21"/>
  <c r="E19" i="21"/>
  <c r="F19" i="21"/>
  <c r="G19" i="21"/>
  <c r="H19" i="21"/>
  <c r="I19" i="21"/>
  <c r="C20" i="21"/>
  <c r="D20" i="21"/>
  <c r="E20" i="21"/>
  <c r="F20" i="21"/>
  <c r="G20" i="21"/>
  <c r="H20" i="21"/>
  <c r="I20" i="21"/>
  <c r="C21" i="21"/>
  <c r="D21" i="21"/>
  <c r="E21" i="21"/>
  <c r="F21" i="21"/>
  <c r="G21" i="21"/>
  <c r="H21" i="21"/>
  <c r="I21" i="21"/>
  <c r="C22" i="21"/>
  <c r="D22" i="21"/>
  <c r="E22" i="21"/>
  <c r="F22" i="21"/>
  <c r="G22" i="21"/>
  <c r="H22" i="21"/>
  <c r="I22" i="21"/>
  <c r="C23" i="21"/>
  <c r="D23" i="21"/>
  <c r="E23" i="21"/>
  <c r="F23" i="21"/>
  <c r="G23" i="21"/>
  <c r="H23" i="21"/>
  <c r="I23" i="21"/>
  <c r="C24" i="21"/>
  <c r="D24" i="21"/>
  <c r="E24" i="21"/>
  <c r="F24" i="21"/>
  <c r="G24" i="21"/>
  <c r="H24" i="21"/>
  <c r="I24" i="21"/>
  <c r="C25" i="21"/>
  <c r="D25" i="21"/>
  <c r="E25" i="21"/>
  <c r="F25" i="21"/>
  <c r="G25" i="21"/>
  <c r="H25" i="21"/>
  <c r="I25" i="21"/>
  <c r="C26" i="21"/>
  <c r="D26" i="21"/>
  <c r="E26" i="21"/>
  <c r="F26" i="21"/>
  <c r="G26" i="21"/>
  <c r="H26" i="21"/>
  <c r="I26" i="21"/>
  <c r="C27" i="21"/>
  <c r="D27" i="21"/>
  <c r="E27" i="21"/>
  <c r="F27" i="21"/>
  <c r="G27" i="21"/>
  <c r="H27" i="21"/>
  <c r="I27" i="21"/>
  <c r="C28" i="21"/>
  <c r="D28" i="21"/>
  <c r="E28" i="21"/>
  <c r="F28" i="21"/>
  <c r="G28" i="21"/>
  <c r="H28" i="21"/>
  <c r="I28" i="21"/>
  <c r="C29" i="21"/>
  <c r="D29" i="21"/>
  <c r="E29" i="21"/>
  <c r="F29" i="21"/>
  <c r="G29" i="21"/>
  <c r="H29" i="21"/>
  <c r="I29" i="21"/>
  <c r="C30" i="21"/>
  <c r="D30" i="21"/>
  <c r="E30" i="21"/>
  <c r="F30" i="21"/>
  <c r="G30" i="21"/>
  <c r="H30" i="21"/>
  <c r="I30" i="21"/>
  <c r="C31" i="21"/>
  <c r="D31" i="21"/>
  <c r="E31" i="21"/>
  <c r="F31" i="21"/>
  <c r="G31" i="21"/>
  <c r="H31" i="21"/>
  <c r="I31" i="21"/>
  <c r="C32" i="21"/>
  <c r="D32" i="21"/>
  <c r="E32" i="21"/>
  <c r="F32" i="21"/>
  <c r="G32" i="21"/>
  <c r="H32" i="21"/>
  <c r="I32" i="21"/>
  <c r="C33" i="21"/>
  <c r="D33" i="21"/>
  <c r="E33" i="21"/>
  <c r="F33" i="21"/>
  <c r="G33" i="21"/>
  <c r="H33" i="21"/>
  <c r="I33" i="21"/>
  <c r="C34" i="21"/>
  <c r="D34" i="21"/>
  <c r="E34" i="21"/>
  <c r="F34" i="21"/>
  <c r="G34" i="21"/>
  <c r="H34" i="21"/>
  <c r="I34" i="21"/>
  <c r="C35" i="21"/>
  <c r="D35" i="21"/>
  <c r="E35" i="21"/>
  <c r="F35" i="21"/>
  <c r="G35" i="21"/>
  <c r="H35" i="21"/>
  <c r="I35" i="21"/>
  <c r="C36" i="21"/>
  <c r="D36" i="21"/>
  <c r="E36" i="21"/>
  <c r="F36" i="21"/>
  <c r="G36" i="21"/>
  <c r="H36" i="21"/>
  <c r="I36" i="21"/>
  <c r="C37" i="21"/>
  <c r="D37" i="21"/>
  <c r="E37" i="21"/>
  <c r="F37" i="21"/>
  <c r="G37" i="21"/>
  <c r="H37" i="21"/>
  <c r="I37" i="21"/>
  <c r="C38" i="21"/>
  <c r="D38" i="21"/>
  <c r="E38" i="21"/>
  <c r="F38" i="21"/>
  <c r="G38" i="21"/>
  <c r="H38" i="21"/>
  <c r="I38" i="21"/>
  <c r="C39" i="21"/>
  <c r="D39" i="21"/>
  <c r="E39" i="21"/>
  <c r="F39" i="21"/>
  <c r="G39" i="21"/>
  <c r="H39" i="21"/>
  <c r="I39" i="21"/>
  <c r="C40" i="21"/>
  <c r="D40" i="21"/>
  <c r="E40" i="21"/>
  <c r="F40" i="21"/>
  <c r="G40" i="21"/>
  <c r="H40" i="21"/>
  <c r="I40" i="21"/>
  <c r="C41" i="21"/>
  <c r="D41" i="21"/>
  <c r="E41" i="21"/>
  <c r="F41" i="21"/>
  <c r="G41" i="21"/>
  <c r="H41" i="21"/>
  <c r="I41" i="21"/>
  <c r="C42" i="21"/>
  <c r="D42" i="21"/>
  <c r="E42" i="21"/>
  <c r="F42" i="21"/>
  <c r="G42" i="21"/>
  <c r="H42" i="21"/>
  <c r="I42" i="21"/>
  <c r="C43" i="21"/>
  <c r="D43" i="21"/>
  <c r="E43" i="21"/>
  <c r="F43" i="21"/>
  <c r="G43" i="21"/>
  <c r="H43" i="21"/>
  <c r="I43" i="21"/>
  <c r="C44" i="21"/>
  <c r="D44" i="21"/>
  <c r="E44" i="21"/>
  <c r="F44" i="21"/>
  <c r="G44" i="21"/>
  <c r="H44" i="21"/>
  <c r="I44" i="21"/>
  <c r="C45" i="21"/>
  <c r="D45" i="21"/>
  <c r="E45" i="21"/>
  <c r="F45" i="21"/>
  <c r="G45" i="21"/>
  <c r="H45" i="21"/>
  <c r="I45" i="21"/>
  <c r="C46" i="21"/>
  <c r="D46" i="21"/>
  <c r="E46" i="21"/>
  <c r="F46" i="21"/>
  <c r="G46" i="21"/>
  <c r="H46" i="21"/>
  <c r="I46" i="21"/>
  <c r="C47" i="21"/>
  <c r="D47" i="21"/>
  <c r="E47" i="21"/>
  <c r="F47" i="21"/>
  <c r="G47" i="21"/>
  <c r="H47" i="21"/>
  <c r="I47" i="21"/>
  <c r="C48" i="21"/>
  <c r="D48" i="21"/>
  <c r="E48" i="21"/>
  <c r="F48" i="21"/>
  <c r="G48" i="21"/>
  <c r="H48" i="21"/>
  <c r="I48" i="21"/>
  <c r="C49" i="21"/>
  <c r="D49" i="21"/>
  <c r="E49" i="21"/>
  <c r="F49" i="21"/>
  <c r="G49" i="21"/>
  <c r="H49" i="21"/>
  <c r="I49" i="21"/>
  <c r="C50" i="21"/>
  <c r="D50" i="21"/>
  <c r="E50" i="21"/>
  <c r="F50" i="21"/>
  <c r="G50" i="21"/>
  <c r="H50" i="21"/>
  <c r="I50" i="21"/>
  <c r="C51" i="21"/>
  <c r="D51" i="21"/>
  <c r="E51" i="21"/>
  <c r="F51" i="21"/>
  <c r="G51" i="21"/>
  <c r="H51" i="21"/>
  <c r="I51" i="21"/>
  <c r="C52" i="21"/>
  <c r="D52" i="21"/>
  <c r="E52" i="21"/>
  <c r="F52" i="21"/>
  <c r="G52" i="21"/>
  <c r="H52" i="21"/>
  <c r="I52" i="21"/>
  <c r="C53" i="21"/>
  <c r="D53" i="21"/>
  <c r="E53" i="21"/>
  <c r="F53" i="21"/>
  <c r="G53" i="21"/>
  <c r="H53" i="21"/>
  <c r="I53" i="21"/>
  <c r="C54" i="21"/>
  <c r="D54" i="21"/>
  <c r="E54" i="21"/>
  <c r="F54" i="21"/>
  <c r="G54" i="21"/>
  <c r="H54" i="21"/>
  <c r="I54" i="21"/>
  <c r="C55" i="21"/>
  <c r="D55" i="21"/>
  <c r="E55" i="21"/>
  <c r="F55" i="21"/>
  <c r="G55" i="21"/>
  <c r="H55" i="21"/>
  <c r="I55" i="21"/>
  <c r="C56" i="21"/>
  <c r="D56" i="21"/>
  <c r="E56" i="21"/>
  <c r="F56" i="21"/>
  <c r="G56" i="21"/>
  <c r="H56" i="21"/>
  <c r="I56" i="21"/>
  <c r="C57" i="21"/>
  <c r="D57" i="21"/>
  <c r="E57" i="21"/>
  <c r="F57" i="21"/>
  <c r="G57" i="21"/>
  <c r="H57" i="21"/>
  <c r="I57" i="21"/>
  <c r="C58" i="21"/>
  <c r="D58" i="21"/>
  <c r="E58" i="21"/>
  <c r="F58" i="21"/>
  <c r="G58" i="21"/>
  <c r="H58" i="21"/>
  <c r="I58" i="21"/>
  <c r="C59" i="21"/>
  <c r="D59" i="21"/>
  <c r="E59" i="21"/>
  <c r="F59" i="21"/>
  <c r="G59" i="21"/>
  <c r="H59" i="21"/>
  <c r="I59" i="21"/>
  <c r="C60" i="21"/>
  <c r="D60" i="21"/>
  <c r="E60" i="21"/>
  <c r="F60" i="21"/>
  <c r="G60" i="21"/>
  <c r="H60" i="21"/>
  <c r="I60" i="21"/>
  <c r="C61" i="21"/>
  <c r="D61" i="21"/>
  <c r="E61" i="21"/>
  <c r="F61" i="21"/>
  <c r="G61" i="21"/>
  <c r="H61" i="21"/>
  <c r="I61" i="21"/>
  <c r="D11" i="21"/>
  <c r="E11" i="21"/>
  <c r="F11" i="21"/>
  <c r="G11" i="21"/>
  <c r="H11" i="21"/>
  <c r="I11" i="21"/>
  <c r="C11" i="21"/>
  <c r="Q61" i="20"/>
  <c r="S61" i="20" s="1"/>
  <c r="R61" i="20"/>
  <c r="U61" i="20" s="1"/>
  <c r="T61" i="20"/>
  <c r="V61" i="20"/>
  <c r="W61" i="20"/>
  <c r="X12" i="20"/>
  <c r="Y12" i="20"/>
  <c r="X13" i="20"/>
  <c r="Y13" i="20"/>
  <c r="X14" i="20"/>
  <c r="Y14" i="20"/>
  <c r="X15" i="20"/>
  <c r="Y15" i="20"/>
  <c r="X16" i="20"/>
  <c r="Y16" i="20"/>
  <c r="X17" i="20"/>
  <c r="Y17" i="20"/>
  <c r="X18" i="20"/>
  <c r="Y18" i="20"/>
  <c r="X19" i="20"/>
  <c r="Y19" i="20"/>
  <c r="X20" i="20"/>
  <c r="Y20" i="20"/>
  <c r="X21" i="20"/>
  <c r="Y21" i="20"/>
  <c r="X22" i="20"/>
  <c r="Y22" i="20"/>
  <c r="X23" i="20"/>
  <c r="Y23" i="20"/>
  <c r="X24" i="20"/>
  <c r="Y24" i="20"/>
  <c r="X25" i="20"/>
  <c r="Y25" i="20"/>
  <c r="X26" i="20"/>
  <c r="Y26" i="20"/>
  <c r="X27" i="20"/>
  <c r="Y27" i="20"/>
  <c r="X28" i="20"/>
  <c r="Y28" i="20"/>
  <c r="X29" i="20"/>
  <c r="Y29" i="20"/>
  <c r="X30" i="20"/>
  <c r="Y30" i="20"/>
  <c r="X31" i="20"/>
  <c r="Y31" i="20"/>
  <c r="X32" i="20"/>
  <c r="Y32" i="20"/>
  <c r="X33" i="20"/>
  <c r="Y33" i="20"/>
  <c r="X34" i="20"/>
  <c r="Y34" i="20"/>
  <c r="X35" i="20"/>
  <c r="Y35" i="20"/>
  <c r="X36" i="20"/>
  <c r="Y36" i="20"/>
  <c r="X37" i="20"/>
  <c r="Y37" i="20"/>
  <c r="X38" i="20"/>
  <c r="Y38" i="20"/>
  <c r="X39" i="20"/>
  <c r="Y39" i="20"/>
  <c r="X40" i="20"/>
  <c r="Y40" i="20"/>
  <c r="X41" i="20"/>
  <c r="Y41" i="20"/>
  <c r="X42" i="20"/>
  <c r="Y42" i="20"/>
  <c r="X43" i="20"/>
  <c r="Y43" i="20"/>
  <c r="X44" i="20"/>
  <c r="Y44" i="20"/>
  <c r="X45" i="20"/>
  <c r="Y45" i="20"/>
  <c r="X46" i="20"/>
  <c r="Y46" i="20"/>
  <c r="X47" i="20"/>
  <c r="Y47" i="20"/>
  <c r="X48" i="20"/>
  <c r="Y48" i="20"/>
  <c r="X49" i="20"/>
  <c r="Y49" i="20"/>
  <c r="X50" i="20"/>
  <c r="Y50" i="20"/>
  <c r="X51" i="20"/>
  <c r="Y51" i="20"/>
  <c r="X52" i="20"/>
  <c r="Y52" i="20"/>
  <c r="X53" i="20"/>
  <c r="Y53" i="20"/>
  <c r="X54" i="20"/>
  <c r="Y54" i="20"/>
  <c r="X55" i="20"/>
  <c r="Y55" i="20"/>
  <c r="X56" i="20"/>
  <c r="Y56" i="20"/>
  <c r="X57" i="20"/>
  <c r="Y57" i="20"/>
  <c r="X58" i="20"/>
  <c r="Y58" i="20"/>
  <c r="X59" i="20"/>
  <c r="Y59" i="20"/>
  <c r="X60" i="20"/>
  <c r="Y60" i="20"/>
  <c r="X61" i="20"/>
  <c r="Y61" i="20"/>
  <c r="Y11" i="20"/>
  <c r="X11" i="20"/>
  <c r="S12" i="20"/>
  <c r="T12" i="20"/>
  <c r="U12" i="20"/>
  <c r="V12" i="20"/>
  <c r="W12" i="20"/>
  <c r="S13" i="20"/>
  <c r="U13" i="20"/>
  <c r="V13" i="20"/>
  <c r="W13" i="20"/>
  <c r="S14" i="20"/>
  <c r="T14" i="20"/>
  <c r="U14" i="20"/>
  <c r="V14" i="20"/>
  <c r="W14" i="20"/>
  <c r="S15" i="20"/>
  <c r="T15" i="20"/>
  <c r="U15" i="20"/>
  <c r="V15" i="20"/>
  <c r="W15" i="20"/>
  <c r="S16" i="20"/>
  <c r="T16" i="20"/>
  <c r="U16" i="20"/>
  <c r="V16" i="20"/>
  <c r="W16" i="20"/>
  <c r="S17" i="20"/>
  <c r="T17" i="20"/>
  <c r="U17" i="20"/>
  <c r="V17" i="20"/>
  <c r="W17" i="20"/>
  <c r="S18" i="20"/>
  <c r="T18" i="20"/>
  <c r="U18" i="20"/>
  <c r="V18" i="20"/>
  <c r="W18" i="20"/>
  <c r="S19" i="20"/>
  <c r="T19" i="20"/>
  <c r="U19" i="20"/>
  <c r="V19" i="20"/>
  <c r="W19" i="20"/>
  <c r="S20" i="20"/>
  <c r="T20" i="20"/>
  <c r="U20" i="20"/>
  <c r="V20" i="20"/>
  <c r="W20" i="20"/>
  <c r="S21" i="20"/>
  <c r="T21" i="20"/>
  <c r="U21" i="20"/>
  <c r="V21" i="20"/>
  <c r="W21" i="20"/>
  <c r="S22" i="20"/>
  <c r="T22" i="20"/>
  <c r="U22" i="20"/>
  <c r="V22" i="20"/>
  <c r="W22" i="20"/>
  <c r="S23" i="20"/>
  <c r="T23" i="20"/>
  <c r="U23" i="20"/>
  <c r="V23" i="20"/>
  <c r="W23" i="20"/>
  <c r="S24" i="20"/>
  <c r="T24" i="20"/>
  <c r="U24" i="20"/>
  <c r="V24" i="20"/>
  <c r="W24" i="20"/>
  <c r="S25" i="20"/>
  <c r="T25" i="20"/>
  <c r="U25" i="20"/>
  <c r="V25" i="20"/>
  <c r="W25" i="20"/>
  <c r="S26" i="20"/>
  <c r="T26" i="20"/>
  <c r="U26" i="20"/>
  <c r="V26" i="20"/>
  <c r="W26" i="20"/>
  <c r="S27" i="20"/>
  <c r="T27" i="20"/>
  <c r="U27" i="20"/>
  <c r="V27" i="20"/>
  <c r="W27" i="20"/>
  <c r="S28" i="20"/>
  <c r="T28" i="20"/>
  <c r="U28" i="20"/>
  <c r="V28" i="20"/>
  <c r="W28" i="20"/>
  <c r="S29" i="20"/>
  <c r="T29" i="20"/>
  <c r="U29" i="20"/>
  <c r="V29" i="20"/>
  <c r="W29" i="20"/>
  <c r="S30" i="20"/>
  <c r="T30" i="20"/>
  <c r="U30" i="20"/>
  <c r="V30" i="20"/>
  <c r="W30" i="20"/>
  <c r="S31" i="20"/>
  <c r="T31" i="20"/>
  <c r="U31" i="20"/>
  <c r="V31" i="20"/>
  <c r="W31" i="20"/>
  <c r="S32" i="20"/>
  <c r="T32" i="20"/>
  <c r="U32" i="20"/>
  <c r="V32" i="20"/>
  <c r="W32" i="20"/>
  <c r="S33" i="20"/>
  <c r="T33" i="20"/>
  <c r="U33" i="20"/>
  <c r="V33" i="20"/>
  <c r="W33" i="20"/>
  <c r="S34" i="20"/>
  <c r="T34" i="20"/>
  <c r="U34" i="20"/>
  <c r="V34" i="20"/>
  <c r="W34" i="20"/>
  <c r="S35" i="20"/>
  <c r="T35" i="20"/>
  <c r="U35" i="20"/>
  <c r="V35" i="20"/>
  <c r="W35" i="20"/>
  <c r="S36" i="20"/>
  <c r="T36" i="20"/>
  <c r="U36" i="20"/>
  <c r="V36" i="20"/>
  <c r="W36" i="20"/>
  <c r="S37" i="20"/>
  <c r="T37" i="20"/>
  <c r="U37" i="20"/>
  <c r="V37" i="20"/>
  <c r="W37" i="20"/>
  <c r="S38" i="20"/>
  <c r="T38" i="20"/>
  <c r="U38" i="20"/>
  <c r="V38" i="20"/>
  <c r="W38" i="20"/>
  <c r="S39" i="20"/>
  <c r="T39" i="20"/>
  <c r="U39" i="20"/>
  <c r="V39" i="20"/>
  <c r="W39" i="20"/>
  <c r="S40" i="20"/>
  <c r="T40" i="20"/>
  <c r="U40" i="20"/>
  <c r="V40" i="20"/>
  <c r="W40" i="20"/>
  <c r="S41" i="20"/>
  <c r="T41" i="20"/>
  <c r="U41" i="20"/>
  <c r="V41" i="20"/>
  <c r="W41" i="20"/>
  <c r="S42" i="20"/>
  <c r="T42" i="20"/>
  <c r="U42" i="20"/>
  <c r="V42" i="20"/>
  <c r="W42" i="20"/>
  <c r="S43" i="20"/>
  <c r="T43" i="20"/>
  <c r="U43" i="20"/>
  <c r="V43" i="20"/>
  <c r="W43" i="20"/>
  <c r="S44" i="20"/>
  <c r="T44" i="20"/>
  <c r="U44" i="20"/>
  <c r="V44" i="20"/>
  <c r="W44" i="20"/>
  <c r="S45" i="20"/>
  <c r="T45" i="20"/>
  <c r="U45" i="20"/>
  <c r="V45" i="20"/>
  <c r="W45" i="20"/>
  <c r="S46" i="20"/>
  <c r="T46" i="20"/>
  <c r="U46" i="20"/>
  <c r="V46" i="20"/>
  <c r="W46" i="20"/>
  <c r="S47" i="20"/>
  <c r="T47" i="20"/>
  <c r="U47" i="20"/>
  <c r="V47" i="20"/>
  <c r="W47" i="20"/>
  <c r="S48" i="20"/>
  <c r="T48" i="20"/>
  <c r="U48" i="20"/>
  <c r="V48" i="20"/>
  <c r="W48" i="20"/>
  <c r="S49" i="20"/>
  <c r="T49" i="20"/>
  <c r="U49" i="20"/>
  <c r="V49" i="20"/>
  <c r="W49" i="20"/>
  <c r="S50" i="20"/>
  <c r="T50" i="20"/>
  <c r="U50" i="20"/>
  <c r="V50" i="20"/>
  <c r="W50" i="20"/>
  <c r="S51" i="20"/>
  <c r="T51" i="20"/>
  <c r="U51" i="20"/>
  <c r="V51" i="20"/>
  <c r="W51" i="20"/>
  <c r="S52" i="20"/>
  <c r="T52" i="20"/>
  <c r="U52" i="20"/>
  <c r="V52" i="20"/>
  <c r="W52" i="20"/>
  <c r="S53" i="20"/>
  <c r="T53" i="20"/>
  <c r="U53" i="20"/>
  <c r="V53" i="20"/>
  <c r="W53" i="20"/>
  <c r="S54" i="20"/>
  <c r="T54" i="20"/>
  <c r="U54" i="20"/>
  <c r="V54" i="20"/>
  <c r="W54" i="20"/>
  <c r="S55" i="20"/>
  <c r="T55" i="20"/>
  <c r="U55" i="20"/>
  <c r="V55" i="20"/>
  <c r="W55" i="20"/>
  <c r="S56" i="20"/>
  <c r="T56" i="20"/>
  <c r="U56" i="20"/>
  <c r="V56" i="20"/>
  <c r="W56" i="20"/>
  <c r="S57" i="20"/>
  <c r="T57" i="20"/>
  <c r="U57" i="20"/>
  <c r="V57" i="20"/>
  <c r="W57" i="20"/>
  <c r="S58" i="20"/>
  <c r="T58" i="20"/>
  <c r="U58" i="20"/>
  <c r="V58" i="20"/>
  <c r="W58" i="20"/>
  <c r="S59" i="20"/>
  <c r="T59" i="20"/>
  <c r="U59" i="20"/>
  <c r="V59" i="20"/>
  <c r="W59" i="20"/>
  <c r="S60" i="20"/>
  <c r="T60" i="20"/>
  <c r="U60" i="20"/>
  <c r="V60" i="20"/>
  <c r="W60" i="20"/>
  <c r="W11" i="20"/>
  <c r="V11" i="20"/>
  <c r="U11" i="20"/>
  <c r="T11" i="20"/>
  <c r="S11" i="20"/>
  <c r="H12" i="19"/>
  <c r="I12" i="19"/>
  <c r="J12" i="19"/>
  <c r="K12" i="19"/>
  <c r="H13" i="19"/>
  <c r="I13" i="19"/>
  <c r="J13" i="19"/>
  <c r="K13" i="19"/>
  <c r="H14" i="19"/>
  <c r="I14" i="19"/>
  <c r="J14" i="19"/>
  <c r="K14" i="19"/>
  <c r="H15" i="19"/>
  <c r="I15" i="19"/>
  <c r="J15" i="19"/>
  <c r="K15" i="19"/>
  <c r="H16" i="19"/>
  <c r="I16" i="19"/>
  <c r="J16" i="19"/>
  <c r="K16" i="19"/>
  <c r="H17" i="19"/>
  <c r="I17" i="19"/>
  <c r="J17" i="19"/>
  <c r="K17" i="19"/>
  <c r="H18" i="19"/>
  <c r="I18" i="19"/>
  <c r="J18" i="19"/>
  <c r="K18" i="19"/>
  <c r="H19" i="19"/>
  <c r="I19" i="19"/>
  <c r="J19" i="19"/>
  <c r="K19" i="19"/>
  <c r="H20" i="19"/>
  <c r="I20" i="19"/>
  <c r="J20" i="19"/>
  <c r="K20" i="19"/>
  <c r="H21" i="19"/>
  <c r="I21" i="19"/>
  <c r="J21" i="19"/>
  <c r="K21" i="19"/>
  <c r="H22" i="19"/>
  <c r="I22" i="19"/>
  <c r="J22" i="19"/>
  <c r="K22" i="19"/>
  <c r="H23" i="19"/>
  <c r="I23" i="19"/>
  <c r="J23" i="19"/>
  <c r="K23" i="19"/>
  <c r="H24" i="19"/>
  <c r="I24" i="19"/>
  <c r="J24" i="19"/>
  <c r="K24" i="19"/>
  <c r="H25" i="19"/>
  <c r="I25" i="19"/>
  <c r="J25" i="19"/>
  <c r="K25" i="19"/>
  <c r="H26" i="19"/>
  <c r="I26" i="19"/>
  <c r="J26" i="19"/>
  <c r="K26" i="19"/>
  <c r="H27" i="19"/>
  <c r="I27" i="19"/>
  <c r="J27" i="19"/>
  <c r="K27" i="19"/>
  <c r="H28" i="19"/>
  <c r="I28" i="19"/>
  <c r="J28" i="19"/>
  <c r="K28" i="19"/>
  <c r="H29" i="19"/>
  <c r="I29" i="19"/>
  <c r="J29" i="19"/>
  <c r="K29" i="19"/>
  <c r="H30" i="19"/>
  <c r="I30" i="19"/>
  <c r="J30" i="19"/>
  <c r="K30" i="19"/>
  <c r="H31" i="19"/>
  <c r="I31" i="19"/>
  <c r="J31" i="19"/>
  <c r="K31" i="19"/>
  <c r="H32" i="19"/>
  <c r="I32" i="19"/>
  <c r="J32" i="19"/>
  <c r="K32" i="19"/>
  <c r="H33" i="19"/>
  <c r="I33" i="19"/>
  <c r="J33" i="19"/>
  <c r="K33" i="19"/>
  <c r="H34" i="19"/>
  <c r="I34" i="19"/>
  <c r="J34" i="19"/>
  <c r="K34" i="19"/>
  <c r="H35" i="19"/>
  <c r="I35" i="19"/>
  <c r="J35" i="19"/>
  <c r="K35" i="19"/>
  <c r="H36" i="19"/>
  <c r="I36" i="19"/>
  <c r="J36" i="19"/>
  <c r="K36" i="19"/>
  <c r="H37" i="19"/>
  <c r="I37" i="19"/>
  <c r="J37" i="19"/>
  <c r="K37" i="19"/>
  <c r="H38" i="19"/>
  <c r="I38" i="19"/>
  <c r="J38" i="19"/>
  <c r="K38" i="19"/>
  <c r="H39" i="19"/>
  <c r="I39" i="19"/>
  <c r="J39" i="19"/>
  <c r="K39" i="19"/>
  <c r="H40" i="19"/>
  <c r="I40" i="19"/>
  <c r="J40" i="19"/>
  <c r="K40" i="19"/>
  <c r="H41" i="19"/>
  <c r="I41" i="19"/>
  <c r="J41" i="19"/>
  <c r="K41" i="19"/>
  <c r="H42" i="19"/>
  <c r="I42" i="19"/>
  <c r="J42" i="19"/>
  <c r="K42" i="19"/>
  <c r="H43" i="19"/>
  <c r="I43" i="19"/>
  <c r="J43" i="19"/>
  <c r="K43" i="19"/>
  <c r="H44" i="19"/>
  <c r="I44" i="19"/>
  <c r="J44" i="19"/>
  <c r="K44" i="19"/>
  <c r="H45" i="19"/>
  <c r="I45" i="19"/>
  <c r="J45" i="19"/>
  <c r="K45" i="19"/>
  <c r="H46" i="19"/>
  <c r="I46" i="19"/>
  <c r="J46" i="19"/>
  <c r="K46" i="19"/>
  <c r="H47" i="19"/>
  <c r="I47" i="19"/>
  <c r="J47" i="19"/>
  <c r="K47" i="19"/>
  <c r="H48" i="19"/>
  <c r="I48" i="19"/>
  <c r="J48" i="19"/>
  <c r="K48" i="19"/>
  <c r="H49" i="19"/>
  <c r="I49" i="19"/>
  <c r="J49" i="19"/>
  <c r="K49" i="19"/>
  <c r="H50" i="19"/>
  <c r="I50" i="19"/>
  <c r="J50" i="19"/>
  <c r="K50" i="19"/>
  <c r="H51" i="19"/>
  <c r="I51" i="19"/>
  <c r="J51" i="19"/>
  <c r="K51" i="19"/>
  <c r="H52" i="19"/>
  <c r="I52" i="19"/>
  <c r="J52" i="19"/>
  <c r="K52" i="19"/>
  <c r="H53" i="19"/>
  <c r="I53" i="19"/>
  <c r="J53" i="19"/>
  <c r="K53" i="19"/>
  <c r="H54" i="19"/>
  <c r="I54" i="19"/>
  <c r="J54" i="19"/>
  <c r="K54" i="19"/>
  <c r="H55" i="19"/>
  <c r="I55" i="19"/>
  <c r="J55" i="19"/>
  <c r="K55" i="19"/>
  <c r="H56" i="19"/>
  <c r="I56" i="19"/>
  <c r="J56" i="19"/>
  <c r="K56" i="19"/>
  <c r="H57" i="19"/>
  <c r="I57" i="19"/>
  <c r="J57" i="19"/>
  <c r="K57" i="19"/>
  <c r="H58" i="19"/>
  <c r="I58" i="19"/>
  <c r="J58" i="19"/>
  <c r="K58" i="19"/>
  <c r="H59" i="19"/>
  <c r="I59" i="19"/>
  <c r="J59" i="19"/>
  <c r="K59" i="19"/>
  <c r="H60" i="19"/>
  <c r="I60" i="19"/>
  <c r="J60" i="19"/>
  <c r="K60" i="19"/>
  <c r="H61" i="19"/>
  <c r="I61" i="19"/>
  <c r="J61" i="19"/>
  <c r="K61" i="19"/>
  <c r="I11" i="19"/>
  <c r="J11" i="19"/>
  <c r="K11" i="19"/>
  <c r="H11" i="19"/>
  <c r="C11" i="18" l="1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10" i="18"/>
  <c r="C16" i="13" l="1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</calcChain>
</file>

<file path=xl/sharedStrings.xml><?xml version="1.0" encoding="utf-8"?>
<sst xmlns="http://schemas.openxmlformats.org/spreadsheetml/2006/main" count="1661" uniqueCount="279">
  <si>
    <t>Movimiento</t>
  </si>
  <si>
    <t>Delitos</t>
  </si>
  <si>
    <t>Juicios de Faltas/Delitos Leves</t>
  </si>
  <si>
    <t>Asuntos Civiles</t>
  </si>
  <si>
    <t>Medidas LEC</t>
  </si>
  <si>
    <t>Auxilio Judicial</t>
  </si>
  <si>
    <t>Señalamientos</t>
  </si>
  <si>
    <t>Procedimientos Elevados</t>
  </si>
  <si>
    <t>Sumarios Elevados</t>
  </si>
  <si>
    <t>Proc.Jurado Elevados</t>
  </si>
  <si>
    <t>Órdenes de Protección y Medidas,(Arts. 544 Ter y 544 Bis), según Instancia</t>
  </si>
  <si>
    <t>Órdenes de Protección y Medidas,(Arts. 544 Ter y 544 Bis), según Instancia, (porcentajes)</t>
  </si>
  <si>
    <t>Medidas judiciales de protección y seguridad de las Víctimas, (incluidas todas 544 Bis y 544 Ter)</t>
  </si>
  <si>
    <t>Órdenes y Medidas, (art. 544 Ter y 544 Bis) por Sexo y Nacionalidad</t>
  </si>
  <si>
    <t>Procesos por delito</t>
  </si>
  <si>
    <t>Personas enjuiciadas</t>
  </si>
  <si>
    <t>Porcentaje de Condenados</t>
  </si>
  <si>
    <t>Relación de Víctimas y Denunciados</t>
  </si>
  <si>
    <t>Denuncias-Renuncias</t>
  </si>
  <si>
    <t>Distribución porcentual de las Denuncias</t>
  </si>
  <si>
    <t>Sobreseimientos</t>
  </si>
  <si>
    <t>Formas de Terminación</t>
  </si>
  <si>
    <t>España</t>
  </si>
  <si>
    <t>ASUNTOS PENALES. Por tipos de procesos</t>
  </si>
  <si>
    <t>Diligencias Urgentes</t>
  </si>
  <si>
    <t>Sumarios</t>
  </si>
  <si>
    <t>Diligencias previas</t>
  </si>
  <si>
    <t>Procedimientos abreviados</t>
  </si>
  <si>
    <t>Juicios sobre Delitos Leves</t>
  </si>
  <si>
    <t>Procesos por Aceptación de Decreto</t>
  </si>
  <si>
    <t>Ley Orgánica 5/95 Jurado</t>
  </si>
  <si>
    <t>Ingresados Directamente</t>
  </si>
  <si>
    <t>Ingresados 
procedentes 
otros organos</t>
  </si>
  <si>
    <t>Reabiertos</t>
  </si>
  <si>
    <t>Resueltos</t>
  </si>
  <si>
    <t>Pendientes al finalizar</t>
  </si>
  <si>
    <t>Total</t>
  </si>
  <si>
    <t>Homicidio</t>
  </si>
  <si>
    <t>Aborto</t>
  </si>
  <si>
    <t>Lesiones al feto</t>
  </si>
  <si>
    <t>Lesiones y Malos Tratos del Art. 153 del CP</t>
  </si>
  <si>
    <t>Lesiones y Malos Tratos del Art. 173 del CP</t>
  </si>
  <si>
    <t>Lesiones y Malos Tratos del Art. 148 y ss. del CP</t>
  </si>
  <si>
    <t>Contra la libertad</t>
  </si>
  <si>
    <t>Contra la libertad e indemnidad sexual</t>
  </si>
  <si>
    <t>Contra la integridad moral</t>
  </si>
  <si>
    <t>Contra la Intimidad y el derecho a la propia Imagen</t>
  </si>
  <si>
    <t>Contra el Honor</t>
  </si>
  <si>
    <t>Contra derechos y deberes familiares</t>
  </si>
  <si>
    <t>Quebrantamientos de Penas</t>
  </si>
  <si>
    <t>Quebrantamientos  de Medidas</t>
  </si>
  <si>
    <t>Otros</t>
  </si>
  <si>
    <t>RESUMEN GENERAL POR TIPO DE DELITOS INGRESADOS</t>
  </si>
  <si>
    <t>Resumen por tipos de Delitos Leves ingresados</t>
  </si>
  <si>
    <t>Juicios sobre Delitos Leves de enjuiciamiento rapido e inmediato</t>
  </si>
  <si>
    <t>Ejecutorias de Juicios de Faltas</t>
  </si>
  <si>
    <t>Ejecutorias de juicios sobre Delitos Leves</t>
  </si>
  <si>
    <t>Injurias</t>
  </si>
  <si>
    <t>Vejación injusta</t>
  </si>
  <si>
    <t>Otras</t>
  </si>
  <si>
    <t>Ingresadas</t>
  </si>
  <si>
    <t>Incoadas</t>
  </si>
  <si>
    <t>Resueltos: Archivo provisional</t>
  </si>
  <si>
    <t>Resueltos: Archivo definitivo</t>
  </si>
  <si>
    <t>ASUNTOS CIVILES. Procesos contenciosos</t>
  </si>
  <si>
    <t>Sobre filiación, maternidad y paternidad</t>
  </si>
  <si>
    <t>Realación paterno filial</t>
  </si>
  <si>
    <t>Nulidades matrimoniales</t>
  </si>
  <si>
    <t>Divorcios consensuados</t>
  </si>
  <si>
    <t>Divorcios no consensuados</t>
  </si>
  <si>
    <t>Separaciones consensuadas</t>
  </si>
  <si>
    <t>Separaciones no consensuadas</t>
  </si>
  <si>
    <t>Eficacia civil, separación, disolución o Nulidad Canónica</t>
  </si>
  <si>
    <t>Modificación de medidas consensuadas</t>
  </si>
  <si>
    <t>Modificación de medidas no consensuadas</t>
  </si>
  <si>
    <t>Juicios Verbales</t>
  </si>
  <si>
    <t>Asentimiento en adopción</t>
  </si>
  <si>
    <t xml:space="preserve">Oposicion a la resolución administrativa en la protección de menores </t>
  </si>
  <si>
    <t>Sobre la capacidad de las personas art 756 y ss LEC</t>
  </si>
  <si>
    <t>Liquidación regimen economico matrimonial</t>
  </si>
  <si>
    <t>Guardia, custodia o alim entos de hijos menores no matrimoniales consensuados</t>
  </si>
  <si>
    <t>Guardia, custodia o alim entos de hijos menores no matrimoniales no consensuados</t>
  </si>
  <si>
    <t>Otros Contenciosos</t>
  </si>
  <si>
    <t>Ingresados Por Transformación</t>
  </si>
  <si>
    <t>Total Medidas LEC</t>
  </si>
  <si>
    <t>Medidas provisionales previas</t>
  </si>
  <si>
    <t>Medidas provisionales coetaneas</t>
  </si>
  <si>
    <t>Medidas cautelares</t>
  </si>
  <si>
    <t>Pendientes 
al finalizar</t>
  </si>
  <si>
    <t>Total de despachos penales</t>
  </si>
  <si>
    <t>Despachos penales nacionales</t>
  </si>
  <si>
    <t>Actos de comunicación penales de la U.E.</t>
  </si>
  <si>
    <t>Diligencias penales urgnetes. U.E.</t>
  </si>
  <si>
    <t>Resto de despachos penales U.E.</t>
  </si>
  <si>
    <t>Despachos penales de otros paises</t>
  </si>
  <si>
    <t>Total de despachos civiles</t>
  </si>
  <si>
    <t>Despachos nacionales</t>
  </si>
  <si>
    <t>Notificaciones y traslado de docuemntos en materia civil Regl. CE1348/00</t>
  </si>
  <si>
    <t>Resto despachos civiles U.E.</t>
  </si>
  <si>
    <t>Despachos civiles de otros paises</t>
  </si>
  <si>
    <t>Ingresados 
directamente</t>
  </si>
  <si>
    <t>Ingresados directamente</t>
  </si>
  <si>
    <t>Celebrados 
para el 
Trimestre</t>
  </si>
  <si>
    <t>Suspendidos</t>
  </si>
  <si>
    <t>Señalados 
para el 
Trimestre</t>
  </si>
  <si>
    <t>Celebrados para el Trimestre</t>
  </si>
  <si>
    <t>Suspendidos para el Trimestre</t>
  </si>
  <si>
    <t>No celebrados</t>
  </si>
  <si>
    <t>Señalados para el Trimestre</t>
  </si>
  <si>
    <t>Art.188
LEC</t>
  </si>
  <si>
    <t>Por otras
 causas</t>
  </si>
  <si>
    <t>A Instancia de Parte</t>
  </si>
  <si>
    <t>Otras Causas</t>
  </si>
  <si>
    <t xml:space="preserve">Causas con preso
</t>
  </si>
  <si>
    <t>Causas sin preso</t>
  </si>
  <si>
    <t>Causas con preso</t>
  </si>
  <si>
    <t>Total sumarios elevados</t>
  </si>
  <si>
    <t>Con procesamiento</t>
  </si>
  <si>
    <t>Sin procesamiento</t>
  </si>
  <si>
    <t>Total Procedimientos</t>
  </si>
  <si>
    <t>Número</t>
  </si>
  <si>
    <t>Condenado Español</t>
  </si>
  <si>
    <t>Condenado Extranjero</t>
  </si>
  <si>
    <t>Absuelto Español</t>
  </si>
  <si>
    <t>Absuelto Extranjero</t>
  </si>
  <si>
    <t>% condenas entre los  enjuiciados</t>
  </si>
  <si>
    <t>% condenas entre los españoles enjuiciados</t>
  </si>
  <si>
    <t>% condenas entre los extranjeros enjuiciados</t>
  </si>
  <si>
    <t>Porcentaje</t>
  </si>
  <si>
    <t>Cónyuge</t>
  </si>
  <si>
    <t>Excónyuge</t>
  </si>
  <si>
    <t>Relac. Afectiva</t>
  </si>
  <si>
    <t>Exrelación afectiva</t>
  </si>
  <si>
    <t>Mujeres víctimas de violencia de género</t>
  </si>
  <si>
    <t xml:space="preserve">Mujeres españolas victimas de violencia </t>
  </si>
  <si>
    <t xml:space="preserve">Mujeres extranjeras victimas de violencia </t>
  </si>
  <si>
    <t>Denuncias recibidas</t>
  </si>
  <si>
    <t>Presentada directamente por familiares</t>
  </si>
  <si>
    <t xml:space="preserve">Atestados policiales </t>
  </si>
  <si>
    <t>Parte de lesiones recibido directamente en el juzgado</t>
  </si>
  <si>
    <t>Servicios asistencia-Terceros  en general</t>
  </si>
  <si>
    <t>Casos en los que la victima  se acoge a la dispensa a la obligación de declarar como testigo</t>
  </si>
  <si>
    <t>Renuncias por españolas</t>
  </si>
  <si>
    <t>Renuncias por extranjeras</t>
  </si>
  <si>
    <t>poblacion total</t>
  </si>
  <si>
    <t>poblacion mujeres</t>
  </si>
  <si>
    <t>Denuncias por cada 10.000 habitantes</t>
  </si>
  <si>
    <t>Denuncias por cada 10.000 mujeres</t>
  </si>
  <si>
    <t>Mujeres víctimas de violencia de género cada 10.000 mujeres</t>
  </si>
  <si>
    <t>Ratio Casos en los que la victima  se acoge a la dispensa a la obligación de declarar como testigo /denuncias</t>
  </si>
  <si>
    <t>Ratio Casos en los que la victima  se acoge a la dispensa a la obligación de declarar como testigo /Mujeres víctimas de VG</t>
  </si>
  <si>
    <t xml:space="preserve">Ratio ordenes / denuncias </t>
  </si>
  <si>
    <t xml:space="preserve">Ratio Órdenes y Medidas / Mujeres víctimas de violencia de género </t>
  </si>
  <si>
    <t>con denuncia victima</t>
  </si>
  <si>
    <t>con denuncia familiar</t>
  </si>
  <si>
    <t>por intervención directa policial</t>
  </si>
  <si>
    <t>Por españolas</t>
  </si>
  <si>
    <t>Por extranjeras</t>
  </si>
  <si>
    <t>Presentada directamente por victima en el juzgado</t>
  </si>
  <si>
    <t>Parte de lesiones recibido directamente 
en el juzgado</t>
  </si>
  <si>
    <t>Presentada directamente por víctima en el juzgado</t>
  </si>
  <si>
    <t>Sobreseimiento libre</t>
  </si>
  <si>
    <t>Sobreseimiento provisional</t>
  </si>
  <si>
    <t>Por no haber indicios racionales de haberse cometido delito</t>
  </si>
  <si>
    <t>El hecho no es constitutivo de delito</t>
  </si>
  <si>
    <t>Por exención responsabilidad criminal</t>
  </si>
  <si>
    <t>total sobreseimiento libre</t>
  </si>
  <si>
    <t>Por no resultar justificada la perpetración del delito</t>
  </si>
  <si>
    <t>Por no haber autor conocido y determinado</t>
  </si>
  <si>
    <t>Total sobreseimiento provisional</t>
  </si>
  <si>
    <t>Valores Porcentuales</t>
  </si>
  <si>
    <t>Por Sentencia</t>
  </si>
  <si>
    <t>Por Sobreseimiento</t>
  </si>
  <si>
    <t>Elevación al órgano competente</t>
  </si>
  <si>
    <t>Absolutoria</t>
  </si>
  <si>
    <t>Condenatoria</t>
  </si>
  <si>
    <t>Libre</t>
  </si>
  <si>
    <t>Provisional</t>
  </si>
  <si>
    <t>A instancia de la víctima/s</t>
  </si>
  <si>
    <t>A instancia de otras personas</t>
  </si>
  <si>
    <t>A instancia del Ministerio Fiscal</t>
  </si>
  <si>
    <t>De Oficio</t>
  </si>
  <si>
    <t>A instancia de la Administración</t>
  </si>
  <si>
    <t>Resueltas</t>
  </si>
  <si>
    <t>Pendientes final trimestre</t>
  </si>
  <si>
    <t>Inadmitidas</t>
  </si>
  <si>
    <t>Adoptadas</t>
  </si>
  <si>
    <t>Denegadas</t>
  </si>
  <si>
    <t>A instancia del Minist. Fiscal</t>
  </si>
  <si>
    <t>De oficio</t>
  </si>
  <si>
    <t>Salida del domicilio</t>
  </si>
  <si>
    <t>Alejamiento</t>
  </si>
  <si>
    <t>Suspensión tenencia, uso armas</t>
  </si>
  <si>
    <t>Penal. Otras</t>
  </si>
  <si>
    <t>Total naturaleza penal</t>
  </si>
  <si>
    <t>Permuta uso vivienda familiar</t>
  </si>
  <si>
    <t>Civil. Otras</t>
  </si>
  <si>
    <t>Total naturaleza civil</t>
  </si>
  <si>
    <t>Con OP</t>
  </si>
  <si>
    <t>SinOP</t>
  </si>
  <si>
    <t>Total Ordenes de proteccion y Medidas solicitadas</t>
  </si>
  <si>
    <t>Nº Total</t>
  </si>
  <si>
    <t>Víctima: Mujer Española mayor de  edad</t>
  </si>
  <si>
    <t>Víctima: Mujer Española menor de  edad</t>
  </si>
  <si>
    <t>Víctima: Mujer Extranjera mayor de  edad</t>
  </si>
  <si>
    <t>Víctima: Mujer Extranjera menor de  edad</t>
  </si>
  <si>
    <t xml:space="preserve"> 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</si>
  <si>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</si>
  <si>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</si>
  <si>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</si>
  <si>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</si>
  <si>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</si>
  <si>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</si>
  <si>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</si>
  <si>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</si>
  <si>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Huesca</t>
  </si>
  <si>
    <t>Teruel</t>
  </si>
  <si>
    <t>Zaragoza</t>
  </si>
  <si>
    <t>Asturias</t>
  </si>
  <si>
    <t>Illes Balears</t>
  </si>
  <si>
    <t>Las Palmas</t>
  </si>
  <si>
    <t>Santa Cruz de Tenerife</t>
  </si>
  <si>
    <t>Cantabria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</si>
  <si>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</si>
  <si>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</si>
  <si>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</si>
  <si>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</si>
  <si>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</si>
  <si>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</si>
  <si>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</si>
  <si>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</si>
  <si>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</si>
  <si>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</si>
  <si>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</si>
  <si>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</si>
  <si>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</si>
  <si>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</si>
  <si>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Barcelona</t>
  </si>
  <si>
    <t>Girona</t>
  </si>
  <si>
    <t>Lleida</t>
  </si>
  <si>
    <t>Tarragona</t>
  </si>
  <si>
    <t>Alicante/Alacant</t>
  </si>
  <si>
    <t>Castellón/Castelló</t>
  </si>
  <si>
    <t>Valencia/València</t>
  </si>
  <si>
    <t>Badajoz</t>
  </si>
  <si>
    <t>Cáceres</t>
  </si>
  <si>
    <t>A Coruña</t>
  </si>
  <si>
    <t>Lugo</t>
  </si>
  <si>
    <t>Ourense</t>
  </si>
  <si>
    <t>Pontevedra</t>
  </si>
  <si>
    <t>Madrid</t>
  </si>
  <si>
    <t>Murcia</t>
  </si>
  <si>
    <t>Navarra</t>
  </si>
  <si>
    <t>Araba/Álava</t>
  </si>
  <si>
    <t>Guipuzkoa</t>
  </si>
  <si>
    <t>Bizkaia</t>
  </si>
  <si>
    <t>La Rioja</t>
  </si>
  <si>
    <t>Privativa de 
libertad</t>
  </si>
  <si>
    <t>Prohibición de comunicación</t>
  </si>
  <si>
    <t>Prohibición volver lugar delito</t>
  </si>
  <si>
    <t>Atribución de la vivienda</t>
  </si>
  <si>
    <t>Suspensión regimen visitas</t>
  </si>
  <si>
    <t>Suspensión patria potestad</t>
  </si>
  <si>
    <t>Suspensión guarda y custodia</t>
  </si>
  <si>
    <t>Prestación alimentos</t>
  </si>
  <si>
    <t>Sobre protección menor</t>
  </si>
  <si>
    <t>Denunciado: Hombre Español</t>
  </si>
  <si>
    <t>Denunciado: Hombre Extranjero</t>
  </si>
  <si>
    <t>Total Señalamientos Penales sobre Delitos Leves</t>
  </si>
  <si>
    <t>Señalamientos juicios de enjuiciamiento inmediato sobre Delitos Leves</t>
  </si>
  <si>
    <t>Restantes Señalamientos para enjuiciamiento sobre Delitos Leves</t>
  </si>
  <si>
    <t>Señalamientos en procesos por aceptación de decreto</t>
  </si>
  <si>
    <t>Total Señalamientos Civiles</t>
  </si>
  <si>
    <t>Elevados al Juzgado de lo Penal</t>
  </si>
  <si>
    <t>Elevados a la Audiencia Provincial</t>
  </si>
  <si>
    <t>Procesos por Delito (Conformidades)</t>
  </si>
  <si>
    <t>Varones</t>
  </si>
  <si>
    <t>Mujeres</t>
  </si>
  <si>
    <t>Población definitiva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</si>
</sst>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13" x14ac:knownFonts="1">
    <font>
      <sz val="10"/>
      <color theme="1"/>
      <name val="Verdana"/>
      <family val="2"/>
    </font>
    <font>
      <u/>
      <sz val="10"/>
      <color theme="10"/>
      <name val="Arial"/>
      <family val="2"/>
    </font>
    <font>
      <b/>
      <sz val="11"/>
      <color theme="4"/>
      <name val="Verdana"/>
      <family val="2"/>
    </font>
    <font>
      <b/>
      <sz val="11"/>
      <color theme="0"/>
      <name val="Verdana"/>
      <family val="2"/>
    </font>
    <font>
      <sz val="11"/>
      <color theme="1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b/>
      <sz val="11"/>
      <color rgb="FF4F81BD"/>
      <name val="Verdana"/>
      <family val="2"/>
    </font>
    <font>
      <b/>
      <sz val="11"/>
      <color rgb="FFFFFFFF"/>
      <name val="Verdana"/>
      <family val="2"/>
    </font>
    <font>
      <b/>
      <sz val="9"/>
      <color theme="0"/>
      <name val="Verdana"/>
      <family val="2"/>
    </font>
    <font>
      <sz val="9"/>
      <color theme="0"/>
      <name val="Verdana"/>
      <family val="2"/>
    </font>
    <font>
      <sz val="11"/>
      <name val="Verdana"/>
      <family val="2"/>
    </font>
    <font>
      <sz val="11"/>
      <color rgb="FFFFFF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95B3D7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/>
      <top/>
      <bottom style="medium">
        <color theme="4" tint="0.79995117038483843"/>
      </bottom>
      <diagonal/>
    </border>
    <border>
      <left/>
      <right/>
      <top style="medium">
        <color theme="4" tint="0.79995117038483843"/>
      </top>
      <bottom style="medium">
        <color theme="4" tint="0.79995117038483843"/>
      </bottom>
      <diagonal/>
    </border>
    <border>
      <left/>
      <right/>
      <top style="medium">
        <color theme="4" tint="0.79995117038483843"/>
      </top>
      <bottom style="medium">
        <color theme="4" tint="0.79998168889431442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thin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thin">
        <color indexed="64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medium">
        <color theme="4" tint="0.79992065187536243"/>
      </top>
      <bottom style="medium">
        <color theme="4" tint="0.79992065187536243"/>
      </bottom>
      <diagonal/>
    </border>
    <border>
      <left/>
      <right/>
      <top style="medium">
        <color theme="4" tint="0.79995117038483843"/>
      </top>
      <bottom/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theme="4" tint="0.79995117038483843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DCE6F1"/>
      </top>
      <bottom style="medium">
        <color rgb="FFDCE6F1"/>
      </bottom>
      <diagonal/>
    </border>
    <border>
      <left/>
      <right/>
      <top style="medium">
        <color rgb="FFDCE6F1"/>
      </top>
      <bottom/>
      <diagonal/>
    </border>
    <border>
      <left/>
      <right/>
      <top style="medium">
        <color rgb="FF95B3D7"/>
      </top>
      <bottom/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2" xfId="0" applyFont="1" applyFill="1" applyBorder="1" applyAlignment="1" applyProtection="1">
      <alignment horizontal="left" vertical="center" wrapText="1"/>
      <protection locked="0"/>
    </xf>
    <xf numFmtId="0" fontId="2" fillId="0" borderId="3" xfId="0" applyFont="1" applyFill="1" applyBorder="1" applyAlignment="1" applyProtection="1">
      <alignment horizontal="left" vertical="center" wrapText="1"/>
      <protection locked="0"/>
    </xf>
    <xf numFmtId="0" fontId="2" fillId="0" borderId="4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3" fillId="3" borderId="1" xfId="0" applyFont="1" applyFill="1" applyBorder="1" applyAlignment="1" applyProtection="1">
      <alignment horizontal="left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3" fontId="3" fillId="3" borderId="1" xfId="0" applyNumberFormat="1" applyFont="1" applyFill="1" applyBorder="1" applyAlignment="1" applyProtection="1">
      <alignment horizontal="right" vertical="center" wrapText="1"/>
      <protection locked="0"/>
    </xf>
    <xf numFmtId="0" fontId="6" fillId="0" borderId="0" xfId="0" applyFont="1"/>
    <xf numFmtId="0" fontId="5" fillId="0" borderId="0" xfId="0" applyFont="1" applyBorder="1" applyAlignment="1">
      <alignment vertical="center"/>
    </xf>
    <xf numFmtId="0" fontId="5" fillId="0" borderId="13" xfId="0" applyFont="1" applyBorder="1"/>
    <xf numFmtId="0" fontId="0" fillId="0" borderId="0" xfId="0" applyBorder="1"/>
    <xf numFmtId="0" fontId="5" fillId="0" borderId="0" xfId="0" applyFont="1" applyBorder="1"/>
    <xf numFmtId="0" fontId="7" fillId="5" borderId="1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right" vertical="center"/>
    </xf>
    <xf numFmtId="3" fontId="4" fillId="0" borderId="3" xfId="0" applyNumberFormat="1" applyFont="1" applyBorder="1" applyAlignment="1">
      <alignment vertical="center"/>
    </xf>
    <xf numFmtId="0" fontId="7" fillId="5" borderId="18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3" fontId="7" fillId="5" borderId="23" xfId="0" applyNumberFormat="1" applyFont="1" applyFill="1" applyBorder="1" applyAlignment="1">
      <alignment horizontal="center" vertical="center" wrapText="1"/>
    </xf>
    <xf numFmtId="0" fontId="6" fillId="0" borderId="13" xfId="0" applyFont="1" applyBorder="1"/>
    <xf numFmtId="0" fontId="5" fillId="0" borderId="0" xfId="0" applyFont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5" fillId="0" borderId="0" xfId="0" applyFont="1"/>
    <xf numFmtId="3" fontId="4" fillId="0" borderId="28" xfId="0" applyNumberFormat="1" applyFont="1" applyBorder="1" applyAlignment="1">
      <alignment vertical="center"/>
    </xf>
    <xf numFmtId="3" fontId="4" fillId="0" borderId="2" xfId="0" applyNumberFormat="1" applyFont="1" applyBorder="1" applyAlignment="1">
      <alignment vertical="center"/>
    </xf>
    <xf numFmtId="3" fontId="4" fillId="0" borderId="27" xfId="0" applyNumberFormat="1" applyFont="1" applyBorder="1" applyAlignment="1">
      <alignment vertical="center"/>
    </xf>
    <xf numFmtId="0" fontId="7" fillId="5" borderId="15" xfId="0" applyFont="1" applyFill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0" fontId="3" fillId="3" borderId="29" xfId="0" applyNumberFormat="1" applyFont="1" applyFill="1" applyBorder="1" applyAlignment="1">
      <alignment horizontal="center" vertical="center"/>
    </xf>
    <xf numFmtId="3" fontId="7" fillId="5" borderId="15" xfId="0" applyNumberFormat="1" applyFont="1" applyFill="1" applyBorder="1" applyAlignment="1">
      <alignment horizontal="center" vertical="center"/>
    </xf>
    <xf numFmtId="3" fontId="7" fillId="5" borderId="30" xfId="0" applyNumberFormat="1" applyFont="1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right" vertical="center"/>
    </xf>
    <xf numFmtId="164" fontId="4" fillId="0" borderId="2" xfId="0" applyNumberFormat="1" applyFont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64" fontId="4" fillId="0" borderId="0" xfId="0" applyNumberFormat="1" applyFont="1" applyBorder="1" applyAlignment="1">
      <alignment horizontal="center" vertical="center"/>
    </xf>
    <xf numFmtId="165" fontId="11" fillId="0" borderId="31" xfId="0" applyNumberFormat="1" applyFont="1" applyBorder="1"/>
    <xf numFmtId="4" fontId="11" fillId="0" borderId="31" xfId="0" applyNumberFormat="1" applyFont="1" applyFill="1" applyBorder="1"/>
    <xf numFmtId="4" fontId="11" fillId="0" borderId="31" xfId="0" applyNumberFormat="1" applyFont="1" applyBorder="1"/>
    <xf numFmtId="165" fontId="11" fillId="0" borderId="32" xfId="0" applyNumberFormat="1" applyFont="1" applyBorder="1"/>
    <xf numFmtId="4" fontId="11" fillId="0" borderId="32" xfId="0" applyNumberFormat="1" applyFont="1" applyFill="1" applyBorder="1"/>
    <xf numFmtId="4" fontId="11" fillId="0" borderId="32" xfId="0" applyNumberFormat="1" applyFont="1" applyBorder="1"/>
    <xf numFmtId="3" fontId="3" fillId="7" borderId="29" xfId="0" applyNumberFormat="1" applyFont="1" applyFill="1" applyBorder="1" applyAlignment="1" applyProtection="1">
      <alignment horizontal="right" vertical="center" wrapText="1"/>
      <protection locked="0"/>
    </xf>
    <xf numFmtId="165" fontId="3" fillId="7" borderId="29" xfId="0" applyNumberFormat="1" applyFont="1" applyFill="1" applyBorder="1"/>
    <xf numFmtId="4" fontId="3" fillId="7" borderId="29" xfId="0" applyNumberFormat="1" applyFont="1" applyFill="1" applyBorder="1"/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164" fontId="11" fillId="0" borderId="0" xfId="0" applyNumberFormat="1" applyFont="1" applyBorder="1" applyAlignment="1">
      <alignment horizontal="right"/>
    </xf>
    <xf numFmtId="164" fontId="11" fillId="0" borderId="34" xfId="0" applyNumberFormat="1" applyFont="1" applyBorder="1" applyAlignment="1">
      <alignment horizontal="right"/>
    </xf>
    <xf numFmtId="164" fontId="11" fillId="0" borderId="35" xfId="0" applyNumberFormat="1" applyFont="1" applyBorder="1" applyAlignment="1">
      <alignment horizontal="right"/>
    </xf>
    <xf numFmtId="164" fontId="11" fillId="0" borderId="33" xfId="0" applyNumberFormat="1" applyFont="1" applyBorder="1" applyAlignment="1">
      <alignment horizontal="right"/>
    </xf>
    <xf numFmtId="164" fontId="3" fillId="7" borderId="29" xfId="0" applyNumberFormat="1" applyFont="1" applyFill="1" applyBorder="1" applyAlignment="1">
      <alignment horizontal="right"/>
    </xf>
    <xf numFmtId="164" fontId="11" fillId="0" borderId="3" xfId="0" applyNumberFormat="1" applyFont="1" applyFill="1" applyBorder="1" applyAlignment="1" applyProtection="1">
      <alignment horizontal="right" vertical="center" wrapText="1"/>
      <protection locked="0"/>
    </xf>
    <xf numFmtId="164" fontId="4" fillId="0" borderId="0" xfId="0" applyNumberFormat="1" applyFont="1" applyAlignment="1">
      <alignment horizontal="center" vertical="center"/>
    </xf>
    <xf numFmtId="0" fontId="0" fillId="0" borderId="0" xfId="0" applyAlignment="1"/>
    <xf numFmtId="0" fontId="7" fillId="5" borderId="15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4" fillId="0" borderId="3" xfId="0" applyNumberFormat="1" applyFont="1" applyBorder="1" applyAlignment="1">
      <alignment vertical="center"/>
    </xf>
    <xf numFmtId="10" fontId="4" fillId="0" borderId="28" xfId="0" applyNumberFormat="1" applyFont="1" applyBorder="1" applyAlignment="1">
      <alignment vertical="center"/>
    </xf>
    <xf numFmtId="10" fontId="3" fillId="3" borderId="29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 applyProtection="1">
      <alignment horizontal="right" vertical="center" wrapText="1"/>
      <protection locked="0"/>
    </xf>
    <xf numFmtId="3" fontId="3" fillId="3" borderId="1" xfId="0" applyNumberFormat="1" applyFont="1" applyFill="1" applyBorder="1" applyAlignment="1" applyProtection="1">
      <alignment horizontal="right" vertical="center"/>
      <protection locked="0"/>
    </xf>
    <xf numFmtId="0" fontId="2" fillId="0" borderId="0" xfId="1" applyFont="1" applyAlignment="1">
      <alignment horizontal="left" vertical="center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12" xfId="0" applyFont="1" applyFill="1" applyBorder="1" applyAlignment="1" applyProtection="1">
      <alignment horizontal="center" vertical="center" wrapText="1"/>
      <protection locked="0"/>
    </xf>
    <xf numFmtId="0" fontId="2" fillId="4" borderId="19" xfId="0" applyFont="1" applyFill="1" applyBorder="1" applyAlignment="1" applyProtection="1">
      <alignment horizontal="center" vertical="center" wrapText="1"/>
      <protection locked="0"/>
    </xf>
    <xf numFmtId="0" fontId="7" fillId="5" borderId="12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36" xfId="0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4F81BD"/>
      <color rgb="FFDCE6F1"/>
      <color rgb="FF95B3D7"/>
      <color rgb="FF1F497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85725</xdr:rowOff>
    </xdr:from>
    <xdr:to>
      <xdr:col>16</xdr:col>
      <xdr:colOff>342900</xdr:colOff>
      <xdr:row>9</xdr:row>
      <xdr:rowOff>114300</xdr:rowOff>
    </xdr:to>
    <xdr:grpSp>
      <xdr:nvGrpSpPr>
        <xdr:cNvPr id="5" name="4 Grupo"/>
        <xdr:cNvGrpSpPr/>
      </xdr:nvGrpSpPr>
      <xdr:grpSpPr>
        <a:xfrm>
          <a:off x="85725" y="85725"/>
          <a:ext cx="13677900" cy="1485900"/>
          <a:chOff x="762000" y="28575"/>
          <a:chExt cx="13668375" cy="1485900"/>
        </a:xfrm>
      </xdr:grpSpPr>
      <xdr:sp macro="" textlink="">
        <xdr:nvSpPr>
          <xdr:cNvPr id="2" name="1 Rectángulo redondeado"/>
          <xdr:cNvSpPr/>
        </xdr:nvSpPr>
        <xdr:spPr>
          <a:xfrm>
            <a:off x="762000" y="28575"/>
            <a:ext cx="13668375" cy="1485900"/>
          </a:xfrm>
          <a:prstGeom prst="roundRect">
            <a:avLst/>
          </a:prstGeom>
          <a:solidFill>
            <a:schemeClr val="tx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720000" algn="ctr"/>
            <a:r>
              <a:rPr lang="es-ES" sz="20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	VIOLENCIA SOBRE LA MUJER/JUZGADOS POR PROVINCIAS</a:t>
            </a:r>
          </a:p>
          <a:p>
            <a:pPr marL="72000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600" b="1">
                <a:solidFill>
                  <a:schemeClr val="lt1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SECCIÓN DE ESTADÍSTICA JUDICIAL</a:t>
            </a:r>
          </a:p>
          <a:p>
            <a:pPr marL="720000" algn="ctr"/>
            <a:endParaRPr lang="es-ES" sz="2000" b="1" cap="all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xdr:txBody>
      </xdr:sp>
      <xdr:pic>
        <xdr:nvPicPr>
          <xdr:cNvPr id="4" name="3 Imagen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699" t="5882" r="8133" b="4411"/>
          <a:stretch/>
        </xdr:blipFill>
        <xdr:spPr bwMode="auto">
          <a:xfrm>
            <a:off x="923925" y="133350"/>
            <a:ext cx="910264" cy="1247776"/>
          </a:xfrm>
          <a:prstGeom prst="roundRect">
            <a:avLst>
              <a:gd name="adj" fmla="val 15919"/>
            </a:avLst>
          </a:prstGeom>
          <a:solidFill>
            <a:srgbClr val="FFFFFF">
              <a:shade val="85000"/>
            </a:srgbClr>
          </a:solidFill>
          <a:ln>
            <a:noFill/>
          </a:ln>
          <a:effectLst/>
          <a:extLst/>
        </xdr:spPr>
      </xdr:pic>
    </xdr:grpSp>
    <xdr:clientData/>
  </xdr:twoCellAnchor>
  <xdr:twoCellAnchor>
    <xdr:from>
      <xdr:col>0</xdr:col>
      <xdr:colOff>114300</xdr:colOff>
      <xdr:row>11</xdr:row>
      <xdr:rowOff>38100</xdr:rowOff>
    </xdr:from>
    <xdr:to>
      <xdr:col>16</xdr:col>
      <xdr:colOff>257175</xdr:colOff>
      <xdr:row>13</xdr:row>
      <xdr:rowOff>104775</xdr:rowOff>
    </xdr:to>
    <xdr:sp macro="" textlink="">
      <xdr:nvSpPr>
        <xdr:cNvPr id="6" name="5 Rectángulo redondeado"/>
        <xdr:cNvSpPr/>
      </xdr:nvSpPr>
      <xdr:spPr>
        <a:xfrm>
          <a:off x="114300" y="1819275"/>
          <a:ext cx="13563600" cy="390525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720000"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AÑO 2018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9</xdr:col>
      <xdr:colOff>1200150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657226" y="161925"/>
          <a:ext cx="11544299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VIOLENCIA SOBRE LA MUJER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9</xdr:col>
      <xdr:colOff>1215857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666750" y="676275"/>
          <a:ext cx="11550482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SUMARIOS ELEVADOS           AÑO 2018</a:t>
          </a:r>
        </a:p>
      </xdr:txBody>
    </xdr:sp>
    <xdr:clientData/>
  </xdr:twoCellAnchor>
  <xdr:twoCellAnchor>
    <xdr:from>
      <xdr:col>10</xdr:col>
      <xdr:colOff>19050</xdr:colOff>
      <xdr:row>2</xdr:row>
      <xdr:rowOff>76200</xdr:rowOff>
    </xdr:from>
    <xdr:to>
      <xdr:col>10</xdr:col>
      <xdr:colOff>781050</xdr:colOff>
      <xdr:row>5</xdr:row>
      <xdr:rowOff>133350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2268200" y="400050"/>
          <a:ext cx="762000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133350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657225" y="161925"/>
          <a:ext cx="12172950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VIOLENCIA SOBRE LA MUJER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11</xdr:col>
      <xdr:colOff>149589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666750" y="676275"/>
          <a:ext cx="12179664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PROCEDIMIENTOS ELEVADOS VISTA JURADO PARA SU ENJUICIAMIENTO           AÑO 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2018</a:t>
          </a:r>
        </a:p>
      </xdr:txBody>
    </xdr:sp>
    <xdr:clientData/>
  </xdr:twoCellAnchor>
  <xdr:twoCellAnchor>
    <xdr:from>
      <xdr:col>11</xdr:col>
      <xdr:colOff>238125</xdr:colOff>
      <xdr:row>2</xdr:row>
      <xdr:rowOff>57150</xdr:rowOff>
    </xdr:from>
    <xdr:to>
      <xdr:col>12</xdr:col>
      <xdr:colOff>133350</xdr:colOff>
      <xdr:row>5</xdr:row>
      <xdr:rowOff>114300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2934950" y="381000"/>
          <a:ext cx="73342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781050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657225" y="161925"/>
          <a:ext cx="12734925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VIOLENCIA SOBRE LA MUJER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28575</xdr:colOff>
      <xdr:row>4</xdr:row>
      <xdr:rowOff>28574</xdr:rowOff>
    </xdr:from>
    <xdr:to>
      <xdr:col>13</xdr:col>
      <xdr:colOff>2405</xdr:colOff>
      <xdr:row>10</xdr:row>
      <xdr:rowOff>0</xdr:rowOff>
    </xdr:to>
    <xdr:sp macro="" textlink="">
      <xdr:nvSpPr>
        <xdr:cNvPr id="3" name="2 Rectángulo redondeado"/>
        <xdr:cNvSpPr/>
      </xdr:nvSpPr>
      <xdr:spPr>
        <a:xfrm>
          <a:off x="685800" y="676274"/>
          <a:ext cx="12727805" cy="942976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ÓRDENES DE PROTECCIÓN Y MEDIDAS DE PROTECCIÓN Y SEGURIDAD DE LAS VÍCTIMAS,(DE LOS ARTS. 544 Ter y 544 Bis), SOLICITADAS A INSTANCIA </a:t>
          </a:r>
        </a:p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AÑO 2018</a:t>
          </a:r>
        </a:p>
      </xdr:txBody>
    </xdr:sp>
    <xdr:clientData/>
  </xdr:twoCellAnchor>
  <xdr:twoCellAnchor>
    <xdr:from>
      <xdr:col>13</xdr:col>
      <xdr:colOff>190500</xdr:colOff>
      <xdr:row>3</xdr:row>
      <xdr:rowOff>38100</xdr:rowOff>
    </xdr:from>
    <xdr:to>
      <xdr:col>13</xdr:col>
      <xdr:colOff>1000125</xdr:colOff>
      <xdr:row>6</xdr:row>
      <xdr:rowOff>95250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3601700" y="523875"/>
          <a:ext cx="80962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5435</xdr:rowOff>
    </xdr:to>
    <xdr:sp macro="" textlink="">
      <xdr:nvSpPr>
        <xdr:cNvPr id="6" name="5 Rectángulo redondeado"/>
        <xdr:cNvSpPr/>
      </xdr:nvSpPr>
      <xdr:spPr>
        <a:xfrm>
          <a:off x="657225" y="161925"/>
          <a:ext cx="12696825" cy="49121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VIOLENCIA SOBRE LA MUJER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19050</xdr:colOff>
      <xdr:row>4</xdr:row>
      <xdr:rowOff>28574</xdr:rowOff>
    </xdr:from>
    <xdr:to>
      <xdr:col>13</xdr:col>
      <xdr:colOff>48650</xdr:colOff>
      <xdr:row>10</xdr:row>
      <xdr:rowOff>19050</xdr:rowOff>
    </xdr:to>
    <xdr:sp macro="" textlink="">
      <xdr:nvSpPr>
        <xdr:cNvPr id="7" name="6 Rectángulo redondeado"/>
        <xdr:cNvSpPr/>
      </xdr:nvSpPr>
      <xdr:spPr>
        <a:xfrm>
          <a:off x="676275" y="676274"/>
          <a:ext cx="12726425" cy="962026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ÓRDENES DE PROTECCIÓN Y MEDIDAS DE PROTECCIÓN Y SEGURIDAD DE LAS VÍCTIMAS,(DE LOS ARTS. 544 Ter y 544 Bis), SOLICITADAS A INSTANCIA </a:t>
          </a:r>
        </a:p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AÑO 2018</a:t>
          </a:r>
        </a:p>
      </xdr:txBody>
    </xdr:sp>
    <xdr:clientData/>
  </xdr:twoCellAnchor>
  <xdr:twoCellAnchor>
    <xdr:from>
      <xdr:col>13</xdr:col>
      <xdr:colOff>381000</xdr:colOff>
      <xdr:row>3</xdr:row>
      <xdr:rowOff>47625</xdr:rowOff>
    </xdr:from>
    <xdr:to>
      <xdr:col>14</xdr:col>
      <xdr:colOff>171450</xdr:colOff>
      <xdr:row>6</xdr:row>
      <xdr:rowOff>104775</xdr:rowOff>
    </xdr:to>
    <xdr:sp macro="" textlink="">
      <xdr:nvSpPr>
        <xdr:cNvPr id="8" name="7 Flecha izquierda">
          <a:hlinkClick xmlns:r="http://schemas.openxmlformats.org/officeDocument/2006/relationships" r:id="rId1"/>
        </xdr:cNvPr>
        <xdr:cNvSpPr/>
      </xdr:nvSpPr>
      <xdr:spPr>
        <a:xfrm>
          <a:off x="13735050" y="533400"/>
          <a:ext cx="723900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13</xdr:col>
      <xdr:colOff>714375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657226" y="161925"/>
          <a:ext cx="10963274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VIOLENCIA SOBRE LA MUJER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19051</xdr:colOff>
      <xdr:row>4</xdr:row>
      <xdr:rowOff>28575</xdr:rowOff>
    </xdr:from>
    <xdr:to>
      <xdr:col>14</xdr:col>
      <xdr:colOff>0</xdr:colOff>
      <xdr:row>9</xdr:row>
      <xdr:rowOff>152400</xdr:rowOff>
    </xdr:to>
    <xdr:sp macro="" textlink="">
      <xdr:nvSpPr>
        <xdr:cNvPr id="3" name="2 Rectángulo redondeado"/>
        <xdr:cNvSpPr/>
      </xdr:nvSpPr>
      <xdr:spPr>
        <a:xfrm>
          <a:off x="676276" y="676275"/>
          <a:ext cx="10963274" cy="933450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MEDIDAS JUDICIALES DE PROTECCION Y SEGURIDAD DE LAS VÍCTIMAS, (incluidas todas Arts. 544 bis y 544 Ter)</a:t>
          </a:r>
        </a:p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AÑO 2018</a:t>
          </a:r>
        </a:p>
      </xdr:txBody>
    </xdr:sp>
    <xdr:clientData/>
  </xdr:twoCellAnchor>
  <xdr:twoCellAnchor>
    <xdr:from>
      <xdr:col>14</xdr:col>
      <xdr:colOff>95250</xdr:colOff>
      <xdr:row>2</xdr:row>
      <xdr:rowOff>104775</xdr:rowOff>
    </xdr:from>
    <xdr:to>
      <xdr:col>15</xdr:col>
      <xdr:colOff>66675</xdr:colOff>
      <xdr:row>6</xdr:row>
      <xdr:rowOff>0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1734800" y="428625"/>
          <a:ext cx="704850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790575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657225" y="161925"/>
          <a:ext cx="12944475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VIOLENCIA SOBRE LA MUJER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4</xdr:row>
      <xdr:rowOff>28574</xdr:rowOff>
    </xdr:from>
    <xdr:to>
      <xdr:col>10</xdr:col>
      <xdr:colOff>804109</xdr:colOff>
      <xdr:row>8</xdr:row>
      <xdr:rowOff>133349</xdr:rowOff>
    </xdr:to>
    <xdr:sp macro="" textlink="">
      <xdr:nvSpPr>
        <xdr:cNvPr id="3" name="2 Rectángulo redondeado"/>
        <xdr:cNvSpPr/>
      </xdr:nvSpPr>
      <xdr:spPr>
        <a:xfrm>
          <a:off x="657226" y="676274"/>
          <a:ext cx="12958008" cy="75247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ORDENES DE PROTECCION Y MEDIDAS,(de los artículos 544 Ter y Bis), SOLICITADAS: SEXO Y NACIONALIDAD</a:t>
          </a:r>
        </a:p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AÑO 2018</a:t>
          </a:r>
        </a:p>
      </xdr:txBody>
    </xdr:sp>
    <xdr:clientData/>
  </xdr:twoCellAnchor>
  <xdr:twoCellAnchor>
    <xdr:from>
      <xdr:col>11</xdr:col>
      <xdr:colOff>123825</xdr:colOff>
      <xdr:row>2</xdr:row>
      <xdr:rowOff>95250</xdr:rowOff>
    </xdr:from>
    <xdr:to>
      <xdr:col>12</xdr:col>
      <xdr:colOff>9525</xdr:colOff>
      <xdr:row>5</xdr:row>
      <xdr:rowOff>152400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3773150" y="419100"/>
          <a:ext cx="723900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657224</xdr:colOff>
      <xdr:row>1</xdr:row>
      <xdr:rowOff>0</xdr:rowOff>
    </xdr:from>
    <xdr:to>
      <xdr:col>10</xdr:col>
      <xdr:colOff>476249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657224" y="161925"/>
          <a:ext cx="10391775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VIOLENCIA SOBRE LA MUJER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10</xdr:col>
      <xdr:colOff>491967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666750" y="676275"/>
          <a:ext cx="10397967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PROCESOS POR DELITO LEY 38/2002 (Conformidades)           AÑO 2018</a:t>
          </a:r>
        </a:p>
      </xdr:txBody>
    </xdr:sp>
    <xdr:clientData/>
  </xdr:twoCellAnchor>
  <xdr:twoCellAnchor>
    <xdr:from>
      <xdr:col>10</xdr:col>
      <xdr:colOff>714376</xdr:colOff>
      <xdr:row>2</xdr:row>
      <xdr:rowOff>66675</xdr:rowOff>
    </xdr:from>
    <xdr:to>
      <xdr:col>11</xdr:col>
      <xdr:colOff>581026</xdr:colOff>
      <xdr:row>5</xdr:row>
      <xdr:rowOff>123825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1287126" y="390525"/>
          <a:ext cx="704850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9525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657225" y="161925"/>
          <a:ext cx="9096375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VIOLENCIA SOBRE LA MUJER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10</xdr:col>
      <xdr:colOff>24725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666750" y="676275"/>
          <a:ext cx="9102050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PERSONAS ENJUICIADAS           AÑO 2018</a:t>
          </a:r>
        </a:p>
      </xdr:txBody>
    </xdr:sp>
    <xdr:clientData/>
  </xdr:twoCellAnchor>
  <xdr:twoCellAnchor>
    <xdr:from>
      <xdr:col>10</xdr:col>
      <xdr:colOff>190500</xdr:colOff>
      <xdr:row>2</xdr:row>
      <xdr:rowOff>47625</xdr:rowOff>
    </xdr:from>
    <xdr:to>
      <xdr:col>11</xdr:col>
      <xdr:colOff>180975</xdr:colOff>
      <xdr:row>5</xdr:row>
      <xdr:rowOff>104775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9934575" y="371475"/>
          <a:ext cx="762000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10</xdr:col>
      <xdr:colOff>38101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657226" y="161925"/>
          <a:ext cx="12325350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VIOLENCIA SOBRE LA MUJER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10</xdr:col>
      <xdr:colOff>54021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666750" y="676275"/>
          <a:ext cx="12331746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PORCENTAJE</a:t>
          </a: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CONDENAS           AÑO 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2018</a:t>
          </a:r>
        </a:p>
      </xdr:txBody>
    </xdr:sp>
    <xdr:clientData/>
  </xdr:twoCellAnchor>
  <xdr:twoCellAnchor>
    <xdr:from>
      <xdr:col>10</xdr:col>
      <xdr:colOff>342900</xdr:colOff>
      <xdr:row>2</xdr:row>
      <xdr:rowOff>57150</xdr:rowOff>
    </xdr:from>
    <xdr:to>
      <xdr:col>11</xdr:col>
      <xdr:colOff>257175</xdr:colOff>
      <xdr:row>5</xdr:row>
      <xdr:rowOff>114300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3287375" y="381000"/>
          <a:ext cx="75247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0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657225" y="161925"/>
          <a:ext cx="11325225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VIOLENCIA SOBRE LA MUJER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9526</xdr:colOff>
      <xdr:row>4</xdr:row>
      <xdr:rowOff>28575</xdr:rowOff>
    </xdr:from>
    <xdr:to>
      <xdr:col>10</xdr:col>
      <xdr:colOff>15621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666751" y="676275"/>
          <a:ext cx="11331320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RELACIÓN</a:t>
          </a: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VÍCTIMA Y DENUNCIADO           AÑO 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2018</a:t>
          </a:r>
        </a:p>
      </xdr:txBody>
    </xdr:sp>
    <xdr:clientData/>
  </xdr:twoCellAnchor>
  <xdr:twoCellAnchor>
    <xdr:from>
      <xdr:col>10</xdr:col>
      <xdr:colOff>180975</xdr:colOff>
      <xdr:row>2</xdr:row>
      <xdr:rowOff>76200</xdr:rowOff>
    </xdr:from>
    <xdr:to>
      <xdr:col>10</xdr:col>
      <xdr:colOff>895350</xdr:colOff>
      <xdr:row>5</xdr:row>
      <xdr:rowOff>133350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2163425" y="400050"/>
          <a:ext cx="71437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9</xdr:col>
      <xdr:colOff>19051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838201" y="161925"/>
          <a:ext cx="9505950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VIOLENCIA SOBRE LA MUJER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9</xdr:col>
      <xdr:colOff>33212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847725" y="676275"/>
          <a:ext cx="9510587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MOVIMIENTO DE ASUNTOS           AÑO 2018</a:t>
          </a:r>
        </a:p>
      </xdr:txBody>
    </xdr:sp>
    <xdr:clientData/>
  </xdr:twoCellAnchor>
  <xdr:twoCellAnchor>
    <xdr:from>
      <xdr:col>9</xdr:col>
      <xdr:colOff>76200</xdr:colOff>
      <xdr:row>2</xdr:row>
      <xdr:rowOff>28575</xdr:rowOff>
    </xdr:from>
    <xdr:to>
      <xdr:col>9</xdr:col>
      <xdr:colOff>914400</xdr:colOff>
      <xdr:row>5</xdr:row>
      <xdr:rowOff>85725</xdr:rowOff>
    </xdr:to>
    <xdr:sp macro="" textlink="">
      <xdr:nvSpPr>
        <xdr:cNvPr id="13" name="12 Flecha izquierda">
          <a:hlinkClick xmlns:r="http://schemas.openxmlformats.org/officeDocument/2006/relationships" r:id="rId1"/>
        </xdr:cNvPr>
        <xdr:cNvSpPr/>
      </xdr:nvSpPr>
      <xdr:spPr>
        <a:xfrm>
          <a:off x="10401300" y="352425"/>
          <a:ext cx="838200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10</xdr:col>
      <xdr:colOff>85726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657226" y="161925"/>
          <a:ext cx="11410950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VIOLENCIA SOBRE LA MUJER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10</xdr:col>
      <xdr:colOff>89273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666750" y="676275"/>
          <a:ext cx="11404973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DENUNCIAS</a:t>
          </a: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Y RENUNCIAS           AÑO 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2018</a:t>
          </a:r>
        </a:p>
      </xdr:txBody>
    </xdr:sp>
    <xdr:clientData/>
  </xdr:twoCellAnchor>
  <xdr:twoCellAnchor>
    <xdr:from>
      <xdr:col>10</xdr:col>
      <xdr:colOff>180975</xdr:colOff>
      <xdr:row>2</xdr:row>
      <xdr:rowOff>66675</xdr:rowOff>
    </xdr:from>
    <xdr:to>
      <xdr:col>10</xdr:col>
      <xdr:colOff>895350</xdr:colOff>
      <xdr:row>5</xdr:row>
      <xdr:rowOff>123825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2163425" y="390525"/>
          <a:ext cx="71437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38102</xdr:colOff>
      <xdr:row>0</xdr:row>
      <xdr:rowOff>152400</xdr:rowOff>
    </xdr:from>
    <xdr:to>
      <xdr:col>8</xdr:col>
      <xdr:colOff>895351</xdr:colOff>
      <xdr:row>3</xdr:row>
      <xdr:rowOff>85725</xdr:rowOff>
    </xdr:to>
    <xdr:sp macro="" textlink="">
      <xdr:nvSpPr>
        <xdr:cNvPr id="2" name="1 Rectángulo redondeado"/>
        <xdr:cNvSpPr/>
      </xdr:nvSpPr>
      <xdr:spPr>
        <a:xfrm>
          <a:off x="695327" y="152400"/>
          <a:ext cx="11610974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VIOLENCIA SOBRE LA MUJER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9528</xdr:colOff>
      <xdr:row>4</xdr:row>
      <xdr:rowOff>28575</xdr:rowOff>
    </xdr:from>
    <xdr:to>
      <xdr:col>8</xdr:col>
      <xdr:colOff>872571</xdr:colOff>
      <xdr:row>7</xdr:row>
      <xdr:rowOff>257175</xdr:rowOff>
    </xdr:to>
    <xdr:sp macro="" textlink="">
      <xdr:nvSpPr>
        <xdr:cNvPr id="3" name="2 Rectángulo redondeado"/>
        <xdr:cNvSpPr/>
      </xdr:nvSpPr>
      <xdr:spPr>
        <a:xfrm>
          <a:off x="666753" y="676275"/>
          <a:ext cx="11616768" cy="71437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DISTRIBUCIÓN PORCENTUAL DE LAS DENUNCIAS PRESENTADAS POR QUIEN LA PRESENTÓ</a:t>
          </a: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          AÑO 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2018</a:t>
          </a:r>
        </a:p>
      </xdr:txBody>
    </xdr:sp>
    <xdr:clientData/>
  </xdr:twoCellAnchor>
  <xdr:twoCellAnchor>
    <xdr:from>
      <xdr:col>8</xdr:col>
      <xdr:colOff>1123950</xdr:colOff>
      <xdr:row>2</xdr:row>
      <xdr:rowOff>104775</xdr:rowOff>
    </xdr:from>
    <xdr:to>
      <xdr:col>9</xdr:col>
      <xdr:colOff>419100</xdr:colOff>
      <xdr:row>6</xdr:row>
      <xdr:rowOff>0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2534900" y="428625"/>
          <a:ext cx="723900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800100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657225" y="161925"/>
          <a:ext cx="13382625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VIOLENCIA SOBRE LA MUJER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9526</xdr:colOff>
      <xdr:row>4</xdr:row>
      <xdr:rowOff>28575</xdr:rowOff>
    </xdr:from>
    <xdr:to>
      <xdr:col>9</xdr:col>
      <xdr:colOff>816167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666751" y="676275"/>
          <a:ext cx="13389166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SOBRESEIMIENTOS           AÑO 2018</a:t>
          </a:r>
        </a:p>
      </xdr:txBody>
    </xdr:sp>
    <xdr:clientData/>
  </xdr:twoCellAnchor>
  <xdr:twoCellAnchor>
    <xdr:from>
      <xdr:col>10</xdr:col>
      <xdr:colOff>76200</xdr:colOff>
      <xdr:row>2</xdr:row>
      <xdr:rowOff>47625</xdr:rowOff>
    </xdr:from>
    <xdr:to>
      <xdr:col>10</xdr:col>
      <xdr:colOff>800100</xdr:colOff>
      <xdr:row>5</xdr:row>
      <xdr:rowOff>104775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4154150" y="371475"/>
          <a:ext cx="723900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1085850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657225" y="161925"/>
          <a:ext cx="11268075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VIOLENCIA SOBRE LA MUJER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9526</xdr:colOff>
      <xdr:row>4</xdr:row>
      <xdr:rowOff>28576</xdr:rowOff>
    </xdr:from>
    <xdr:to>
      <xdr:col>9</xdr:col>
      <xdr:colOff>1064823</xdr:colOff>
      <xdr:row>7</xdr:row>
      <xdr:rowOff>304801</xdr:rowOff>
    </xdr:to>
    <xdr:sp macro="" textlink="">
      <xdr:nvSpPr>
        <xdr:cNvPr id="3" name="2 Rectángulo redondeado"/>
        <xdr:cNvSpPr/>
      </xdr:nvSpPr>
      <xdr:spPr>
        <a:xfrm>
          <a:off x="666751" y="676276"/>
          <a:ext cx="11237522" cy="762000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DISTRIBUCIÓN PORCENTUAL POR LA FORMA DE TERMINACIÓN (SENTENCIAS + AUTOS)           AÑO 2018</a:t>
          </a:r>
        </a:p>
      </xdr:txBody>
    </xdr:sp>
    <xdr:clientData/>
  </xdr:twoCellAnchor>
  <xdr:twoCellAnchor>
    <xdr:from>
      <xdr:col>10</xdr:col>
      <xdr:colOff>161925</xdr:colOff>
      <xdr:row>2</xdr:row>
      <xdr:rowOff>76200</xdr:rowOff>
    </xdr:from>
    <xdr:to>
      <xdr:col>10</xdr:col>
      <xdr:colOff>885825</xdr:colOff>
      <xdr:row>5</xdr:row>
      <xdr:rowOff>133350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2144375" y="400050"/>
          <a:ext cx="723900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714375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838200" y="161925"/>
          <a:ext cx="9315450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VIOLENCIA SOBRE LA MUJER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9526</xdr:colOff>
      <xdr:row>4</xdr:row>
      <xdr:rowOff>28575</xdr:rowOff>
    </xdr:from>
    <xdr:to>
      <xdr:col>9</xdr:col>
      <xdr:colOff>728445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847726" y="676275"/>
          <a:ext cx="9319994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DELITOS INGRESADOS           AÑO 2018</a:t>
          </a:r>
        </a:p>
      </xdr:txBody>
    </xdr:sp>
    <xdr:clientData/>
  </xdr:twoCellAnchor>
  <xdr:twoCellAnchor>
    <xdr:from>
      <xdr:col>10</xdr:col>
      <xdr:colOff>142876</xdr:colOff>
      <xdr:row>2</xdr:row>
      <xdr:rowOff>66675</xdr:rowOff>
    </xdr:from>
    <xdr:to>
      <xdr:col>10</xdr:col>
      <xdr:colOff>923926</xdr:colOff>
      <xdr:row>5</xdr:row>
      <xdr:rowOff>123825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0315576" y="390525"/>
          <a:ext cx="781050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790575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657225" y="161925"/>
          <a:ext cx="10753725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VIOLENCIA SOBRE LA MUJER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9524</xdr:colOff>
      <xdr:row>4</xdr:row>
      <xdr:rowOff>28575</xdr:rowOff>
    </xdr:from>
    <xdr:to>
      <xdr:col>12</xdr:col>
      <xdr:colOff>6037</xdr:colOff>
      <xdr:row>6</xdr:row>
      <xdr:rowOff>504825</xdr:rowOff>
    </xdr:to>
    <xdr:sp macro="" textlink="">
      <xdr:nvSpPr>
        <xdr:cNvPr id="3" name="2 Rectángulo redondeado"/>
        <xdr:cNvSpPr/>
      </xdr:nvSpPr>
      <xdr:spPr>
        <a:xfrm>
          <a:off x="666749" y="676275"/>
          <a:ext cx="10759763" cy="800100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JUICIOS</a:t>
          </a: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SOBRE DELITOS LEVES Y EJECUTORIAS DE JUICIOS DE FALTAS Y DELITOS LEVES          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AÑO 2018</a:t>
          </a:r>
        </a:p>
      </xdr:txBody>
    </xdr:sp>
    <xdr:clientData/>
  </xdr:twoCellAnchor>
  <xdr:twoCellAnchor>
    <xdr:from>
      <xdr:col>12</xdr:col>
      <xdr:colOff>323850</xdr:colOff>
      <xdr:row>2</xdr:row>
      <xdr:rowOff>57150</xdr:rowOff>
    </xdr:from>
    <xdr:to>
      <xdr:col>13</xdr:col>
      <xdr:colOff>114300</xdr:colOff>
      <xdr:row>5</xdr:row>
      <xdr:rowOff>114300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1715750" y="381000"/>
          <a:ext cx="723900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466725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838200" y="161925"/>
          <a:ext cx="12668250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VIOLENCIA SOBRE LA MUJER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11</xdr:col>
      <xdr:colOff>481711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847725" y="676275"/>
          <a:ext cx="12673711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ASUNTOS CIVILES           AÑO 2018</a:t>
          </a:r>
        </a:p>
      </xdr:txBody>
    </xdr:sp>
    <xdr:clientData/>
  </xdr:twoCellAnchor>
  <xdr:twoCellAnchor>
    <xdr:from>
      <xdr:col>11</xdr:col>
      <xdr:colOff>657225</xdr:colOff>
      <xdr:row>2</xdr:row>
      <xdr:rowOff>0</xdr:rowOff>
    </xdr:from>
    <xdr:to>
      <xdr:col>12</xdr:col>
      <xdr:colOff>57149</xdr:colOff>
      <xdr:row>5</xdr:row>
      <xdr:rowOff>57150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3696950" y="323850"/>
          <a:ext cx="704849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276225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838200" y="161925"/>
          <a:ext cx="11315700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VIOLENCIA SOBRE LA MUJER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9525</xdr:colOff>
      <xdr:row>4</xdr:row>
      <xdr:rowOff>28575</xdr:rowOff>
    </xdr:from>
    <xdr:to>
      <xdr:col>11</xdr:col>
      <xdr:colOff>291541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847725" y="676275"/>
          <a:ext cx="11321491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MEDIDAS</a:t>
          </a: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LEC          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AÑO 2018</a:t>
          </a:r>
        </a:p>
      </xdr:txBody>
    </xdr:sp>
    <xdr:clientData/>
  </xdr:twoCellAnchor>
  <xdr:twoCellAnchor>
    <xdr:from>
      <xdr:col>11</xdr:col>
      <xdr:colOff>485775</xdr:colOff>
      <xdr:row>2</xdr:row>
      <xdr:rowOff>38100</xdr:rowOff>
    </xdr:from>
    <xdr:to>
      <xdr:col>12</xdr:col>
      <xdr:colOff>85725</xdr:colOff>
      <xdr:row>5</xdr:row>
      <xdr:rowOff>95250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2363450" y="361950"/>
          <a:ext cx="742950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971550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657225" y="161925"/>
          <a:ext cx="11363325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VIOLENCIA SOBRE LA MUJER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9526</xdr:colOff>
      <xdr:row>4</xdr:row>
      <xdr:rowOff>28575</xdr:rowOff>
    </xdr:from>
    <xdr:to>
      <xdr:col>10</xdr:col>
      <xdr:colOff>986619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666751" y="676275"/>
          <a:ext cx="11368868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AUXILIO JUDICIAL           AÑO 2018</a:t>
          </a:r>
        </a:p>
      </xdr:txBody>
    </xdr:sp>
    <xdr:clientData/>
  </xdr:twoCellAnchor>
  <xdr:twoCellAnchor>
    <xdr:from>
      <xdr:col>11</xdr:col>
      <xdr:colOff>19049</xdr:colOff>
      <xdr:row>2</xdr:row>
      <xdr:rowOff>47625</xdr:rowOff>
    </xdr:from>
    <xdr:to>
      <xdr:col>11</xdr:col>
      <xdr:colOff>809624</xdr:colOff>
      <xdr:row>5</xdr:row>
      <xdr:rowOff>104775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2201524" y="371475"/>
          <a:ext cx="79057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1085850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657225" y="161925"/>
          <a:ext cx="11268075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VIOLENCIA SOBRE LA MUJER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9525</xdr:colOff>
      <xdr:row>4</xdr:row>
      <xdr:rowOff>28575</xdr:rowOff>
    </xdr:from>
    <xdr:to>
      <xdr:col>9</xdr:col>
      <xdr:colOff>1100871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666750" y="676275"/>
          <a:ext cx="11273571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SEÑALAMIENTOS           AÑO 2018</a:t>
          </a:r>
        </a:p>
      </xdr:txBody>
    </xdr:sp>
    <xdr:clientData/>
  </xdr:twoCellAnchor>
  <xdr:twoCellAnchor>
    <xdr:from>
      <xdr:col>10</xdr:col>
      <xdr:colOff>190500</xdr:colOff>
      <xdr:row>2</xdr:row>
      <xdr:rowOff>19050</xdr:rowOff>
    </xdr:from>
    <xdr:to>
      <xdr:col>11</xdr:col>
      <xdr:colOff>9525</xdr:colOff>
      <xdr:row>5</xdr:row>
      <xdr:rowOff>76200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9182100" y="342900"/>
          <a:ext cx="77152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657224</xdr:colOff>
      <xdr:row>1</xdr:row>
      <xdr:rowOff>0</xdr:rowOff>
    </xdr:from>
    <xdr:to>
      <xdr:col>14</xdr:col>
      <xdr:colOff>828675</xdr:colOff>
      <xdr:row>3</xdr:row>
      <xdr:rowOff>95250</xdr:rowOff>
    </xdr:to>
    <xdr:sp macro="" textlink="">
      <xdr:nvSpPr>
        <xdr:cNvPr id="2" name="1 Rectángulo redondeado"/>
        <xdr:cNvSpPr/>
      </xdr:nvSpPr>
      <xdr:spPr>
        <a:xfrm>
          <a:off x="657224" y="161925"/>
          <a:ext cx="13401676" cy="419100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algn="ctr"/>
          <a:r>
            <a:rPr lang="es-ES" sz="20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	VIOLENCIA SOBRE LA MUJER</a:t>
          </a:r>
          <a:endParaRPr lang="es-ES" sz="2000" b="1" cap="all" baseline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1</xdr:col>
      <xdr:colOff>9523</xdr:colOff>
      <xdr:row>4</xdr:row>
      <xdr:rowOff>28575</xdr:rowOff>
    </xdr:from>
    <xdr:to>
      <xdr:col>14</xdr:col>
      <xdr:colOff>847724</xdr:colOff>
      <xdr:row>5</xdr:row>
      <xdr:rowOff>142875</xdr:rowOff>
    </xdr:to>
    <xdr:sp macro="" textlink="">
      <xdr:nvSpPr>
        <xdr:cNvPr id="3" name="2 Rectángulo redondeado"/>
        <xdr:cNvSpPr/>
      </xdr:nvSpPr>
      <xdr:spPr>
        <a:xfrm>
          <a:off x="666748" y="676275"/>
          <a:ext cx="13411201" cy="2762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="1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PROCEDIMIENTOS ELEVADOS AL ÓRGANO COMPETENTE PARA SU ENJUICIAMIENTO           AÑO </a:t>
          </a:r>
          <a:r>
            <a:rPr lang="es-ES" sz="16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2018</a:t>
          </a:r>
        </a:p>
      </xdr:txBody>
    </xdr:sp>
    <xdr:clientData/>
  </xdr:twoCellAnchor>
  <xdr:twoCellAnchor>
    <xdr:from>
      <xdr:col>15</xdr:col>
      <xdr:colOff>114300</xdr:colOff>
      <xdr:row>2</xdr:row>
      <xdr:rowOff>47625</xdr:rowOff>
    </xdr:from>
    <xdr:to>
      <xdr:col>15</xdr:col>
      <xdr:colOff>809625</xdr:colOff>
      <xdr:row>5</xdr:row>
      <xdr:rowOff>104775</xdr:rowOff>
    </xdr:to>
    <xdr:sp macro="" textlink="">
      <xdr:nvSpPr>
        <xdr:cNvPr id="4" name="3 Flecha izquierda">
          <a:hlinkClick xmlns:r="http://schemas.openxmlformats.org/officeDocument/2006/relationships" r:id="rId1"/>
        </xdr:cNvPr>
        <xdr:cNvSpPr/>
      </xdr:nvSpPr>
      <xdr:spPr>
        <a:xfrm>
          <a:off x="14192250" y="371475"/>
          <a:ext cx="695325" cy="5429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J38"/>
  <sheetViews>
    <sheetView tabSelected="1" workbookViewId="0"/>
  </sheetViews>
  <sheetFormatPr baseColWidth="10" defaultRowHeight="12.75" x14ac:dyDescent="0.2"/>
  <cols>
    <col min="2" max="2" width="11.125" customWidth="1"/>
  </cols>
  <sheetData>
    <row r="17" spans="2:10" ht="14.25" x14ac:dyDescent="0.2">
      <c r="B17" s="74" t="s">
        <v>0</v>
      </c>
      <c r="C17" s="74"/>
      <c r="D17" s="2"/>
      <c r="E17" s="2"/>
      <c r="F17" s="2"/>
      <c r="G17" s="2"/>
      <c r="H17" s="2"/>
      <c r="I17" s="2"/>
      <c r="J17" s="2"/>
    </row>
    <row r="18" spans="2:10" ht="14.25" x14ac:dyDescent="0.2">
      <c r="B18" s="74" t="s">
        <v>1</v>
      </c>
      <c r="C18" s="74"/>
    </row>
    <row r="19" spans="2:10" ht="14.25" x14ac:dyDescent="0.2">
      <c r="B19" s="2" t="s">
        <v>2</v>
      </c>
      <c r="C19" s="2"/>
      <c r="D19" s="1"/>
    </row>
    <row r="20" spans="2:10" ht="14.25" x14ac:dyDescent="0.2">
      <c r="B20" s="2" t="s">
        <v>3</v>
      </c>
      <c r="C20" s="2"/>
    </row>
    <row r="21" spans="2:10" ht="14.25" x14ac:dyDescent="0.2">
      <c r="B21" s="2" t="s">
        <v>4</v>
      </c>
      <c r="C21" s="2"/>
    </row>
    <row r="22" spans="2:10" ht="14.25" x14ac:dyDescent="0.2">
      <c r="B22" s="2" t="s">
        <v>5</v>
      </c>
      <c r="C22" s="2"/>
    </row>
    <row r="23" spans="2:10" ht="14.25" x14ac:dyDescent="0.2">
      <c r="B23" s="2" t="s">
        <v>6</v>
      </c>
      <c r="C23" s="2"/>
    </row>
    <row r="24" spans="2:10" ht="14.25" x14ac:dyDescent="0.2">
      <c r="B24" s="2" t="s">
        <v>7</v>
      </c>
      <c r="C24" s="2"/>
      <c r="D24" s="2"/>
    </row>
    <row r="25" spans="2:10" ht="14.25" x14ac:dyDescent="0.2">
      <c r="B25" s="2" t="s">
        <v>8</v>
      </c>
      <c r="C25" s="2"/>
      <c r="D25" s="2"/>
    </row>
    <row r="26" spans="2:10" ht="14.25" x14ac:dyDescent="0.2">
      <c r="B26" s="2" t="s">
        <v>9</v>
      </c>
      <c r="C26" s="2"/>
      <c r="D26" s="2"/>
    </row>
    <row r="27" spans="2:10" ht="14.25" x14ac:dyDescent="0.2">
      <c r="B27" s="2" t="s">
        <v>10</v>
      </c>
      <c r="C27" s="2"/>
      <c r="D27" s="2"/>
      <c r="E27" s="2"/>
      <c r="F27" s="2"/>
      <c r="G27" s="2"/>
      <c r="H27" s="2"/>
      <c r="I27" s="2"/>
    </row>
    <row r="28" spans="2:10" ht="14.25" x14ac:dyDescent="0.2">
      <c r="B28" s="2" t="s">
        <v>11</v>
      </c>
      <c r="C28" s="2"/>
      <c r="D28" s="2"/>
      <c r="E28" s="2"/>
      <c r="F28" s="2"/>
      <c r="G28" s="2"/>
      <c r="H28" s="2"/>
      <c r="I28" s="2"/>
      <c r="J28" s="2"/>
    </row>
    <row r="29" spans="2:10" ht="14.25" x14ac:dyDescent="0.2">
      <c r="B29" s="2" t="s">
        <v>12</v>
      </c>
      <c r="C29" s="2"/>
      <c r="D29" s="2"/>
      <c r="E29" s="2"/>
      <c r="F29" s="2"/>
      <c r="G29" s="2"/>
      <c r="H29" s="2"/>
      <c r="I29" s="2"/>
      <c r="J29" s="2"/>
    </row>
    <row r="30" spans="2:10" ht="14.25" x14ac:dyDescent="0.2">
      <c r="B30" s="2" t="s">
        <v>13</v>
      </c>
      <c r="C30" s="2"/>
      <c r="D30" s="2"/>
      <c r="E30" s="2"/>
      <c r="F30" s="2"/>
      <c r="G30" s="2"/>
      <c r="H30" s="2"/>
    </row>
    <row r="31" spans="2:10" ht="14.25" x14ac:dyDescent="0.2">
      <c r="B31" s="2" t="s">
        <v>14</v>
      </c>
      <c r="C31" s="2"/>
    </row>
    <row r="32" spans="2:10" ht="14.25" x14ac:dyDescent="0.2">
      <c r="B32" s="2" t="s">
        <v>15</v>
      </c>
      <c r="C32" s="2"/>
    </row>
    <row r="33" spans="2:5" ht="14.25" x14ac:dyDescent="0.2">
      <c r="B33" s="2" t="s">
        <v>16</v>
      </c>
      <c r="C33" s="2"/>
      <c r="D33" s="2"/>
    </row>
    <row r="34" spans="2:5" ht="14.25" x14ac:dyDescent="0.2">
      <c r="B34" s="2" t="s">
        <v>17</v>
      </c>
      <c r="C34" s="2"/>
      <c r="D34" s="2"/>
      <c r="E34" s="2"/>
    </row>
    <row r="35" spans="2:5" ht="14.25" x14ac:dyDescent="0.2">
      <c r="B35" s="2" t="s">
        <v>18</v>
      </c>
      <c r="C35" s="2"/>
    </row>
    <row r="36" spans="2:5" ht="14.25" x14ac:dyDescent="0.2">
      <c r="B36" s="2" t="s">
        <v>19</v>
      </c>
      <c r="C36" s="2"/>
      <c r="D36" s="2"/>
      <c r="E36" s="2"/>
    </row>
    <row r="37" spans="2:5" ht="14.25" x14ac:dyDescent="0.2">
      <c r="B37" s="2" t="s">
        <v>20</v>
      </c>
      <c r="C37" s="2"/>
    </row>
    <row r="38" spans="2:5" ht="14.25" x14ac:dyDescent="0.2">
      <c r="B38" s="2" t="s">
        <v>21</v>
      </c>
      <c r="C38" s="2"/>
      <c r="D38" s="2"/>
    </row>
  </sheetData>
  <mergeCells count="2">
    <mergeCell ref="B17:C17"/>
    <mergeCell ref="B18:C18"/>
  </mergeCells>
  <hyperlinks>
    <hyperlink ref="B17" location="Movimiento!A1" display="Movimiento"/>
    <hyperlink ref="B18" location="Delitos!A1" display="Delitos"/>
    <hyperlink ref="B19" location="'AP por tipo de Delitos Leves'!Títulos_a_imprimir" display="Juicios de Faltas/Delitos Leves"/>
    <hyperlink ref="B20" location="'Asuntos civiles'!A1" display="Asuntos Civiles"/>
    <hyperlink ref="B23" location="Señalamientos!A1" display="Señalamientos"/>
    <hyperlink ref="B22" location="'Auxilio Judicial'!A1" display="Auxilio Judicial"/>
    <hyperlink ref="B24" location="'Procedimientos elevados'!A1" display="Procedimientos Elevados"/>
    <hyperlink ref="B25" location="'Sumarios elevados '!A1" display="Sumarios Elevados"/>
    <hyperlink ref="B26" location="'Proc Jurado elevados  '!A1" display="Proc.Jurado Elevados"/>
    <hyperlink ref="B27" location="OrdenesSegunInstancia!A1" display="Órdenes de Protección,(Art.544-Ter), según Instancia"/>
    <hyperlink ref="B28" location="'OrdenesSegunInstancia %'!A1" display="Órdenes de Protección,(Art.544-Ter), según Instancia(porcentajes)"/>
    <hyperlink ref="B30" location="'Ordenes y Medidas'!A1" display="Órdenes y Medidas, (art.544-Ter y 544-bis) por Sexo y Nacionalidad"/>
    <hyperlink ref="B31" location="'Procesos por Delito'!A1" display="Procesos por delito"/>
    <hyperlink ref="B32" location="PersonasEnjuiciadas!A1" display="Personas enjuiciadas"/>
    <hyperlink ref="B33" location="'% condenados'!A1" display="Porcentaje de Condenados"/>
    <hyperlink ref="B34" location="Relacion!A1" display="Relaciaón de Víctimas y Denunciados"/>
    <hyperlink ref="B35" location="'Denuncias-Renuncias'!A1" display="Denuncias-Renuncias"/>
    <hyperlink ref="B36" location="'Distribucion % denuncias'!A1" display="Distribución porcentual de las Denuncias"/>
    <hyperlink ref="B37" location="Sobreseimientos!A1" display="Sobreseimientos"/>
    <hyperlink ref="B38" location="Terminación!A1" display="Formas de Terminación"/>
    <hyperlink ref="B29" location="'Medidas de Protección'!A1" display="Medidas judiciales de protección"/>
    <hyperlink ref="B21" location="'Medidas  LEC'!A1" display="Medidas LEC"/>
    <hyperlink ref="B19:D19" location="'AP por tipo de Delitos Leves'!A1" display="Juicios de Faltas/Delitos Leves"/>
    <hyperlink ref="B20:C20" location="'Asuntos Civiles'!A1" display="Asuntos Civiles"/>
    <hyperlink ref="B21:C21" location="'Medidas LEC'!A1" display="Medidas LEC"/>
    <hyperlink ref="B22:C22" location="'Auxilio Judicial'!A1" display="Auxilio Judicial"/>
    <hyperlink ref="B23:C23" location="Señalamientos!A1" display="Señalamientos"/>
    <hyperlink ref="B24:D24" location="'Procedimientos Elevados'!A1" display="Procedimientos Elevados"/>
    <hyperlink ref="B25:D25" location="'Sumarios Elevados'!A1" display="Sumarios Elevados"/>
    <hyperlink ref="B26:D26" location="'Proc Jurado elevados'!A1" display="Proc.Jurado Elevados"/>
    <hyperlink ref="B27:I27" location="'Órdenes según Instancia'!A1" display="Órdenes de Protección y Medidas,(Arts. 544 Ter y 544 Bis), según Instancia"/>
    <hyperlink ref="B28:J28" location="'Órdenes según Instancia%'!A1" display="Órdenes de Protección y Medidas,(Arts. 544 Ter y 544 Bis), según Instancia, (porcentajes)"/>
    <hyperlink ref="B29:J29" location="'Medidas Protección'!A1" display="Medidas judiciales de protección y seguridad de las Víctimas, (incluidas todas 544 Bis y 544 Ter)"/>
    <hyperlink ref="B30:H30" location="'Órdenes y Medidas'!A1" display="Órdenes y Medidas, (art. 544 Ter y 544 Bis) por Sexo y Nacionalidad"/>
    <hyperlink ref="B31:C31" location="'Procesos por Delito'!A1" display="Procesos por delito"/>
    <hyperlink ref="B32:C32" location="'Personas Enjuiciadas'!A1" display="Personas enjuiciadas"/>
    <hyperlink ref="B33:D33" location="'% de Condenas'!A1" display="Porcentaje de Condenados"/>
    <hyperlink ref="B34:E34" location="'Relación Víctima_Denunciado '!A1" display="Relación de Víctimas y Denunciados"/>
    <hyperlink ref="B35:C35" location="'Denuncias-Renuncias'!A1" display="Denuncias-Renuncias"/>
    <hyperlink ref="B36:E36" location="'Distribucion % Denuncias'!A1" display="Distribución porcentual de las Denuncias"/>
    <hyperlink ref="B37:C37" location="Sobreseimientos!A1" display="Sobreseimientos"/>
    <hyperlink ref="B38:D38" location="Terminación!A1" display="Formas de Terminación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K61"/>
  <sheetViews>
    <sheetView workbookViewId="0"/>
  </sheetViews>
  <sheetFormatPr baseColWidth="10" defaultRowHeight="12.75" x14ac:dyDescent="0.2"/>
  <cols>
    <col min="1" max="1" width="8.625" customWidth="1"/>
    <col min="2" max="2" width="28.625" customWidth="1"/>
    <col min="3" max="4" width="16.375" bestFit="1" customWidth="1"/>
    <col min="5" max="5" width="12.625" customWidth="1"/>
    <col min="6" max="7" width="16.375" bestFit="1" customWidth="1"/>
    <col min="8" max="8" width="12.625" customWidth="1"/>
    <col min="9" max="10" width="16.375" bestFit="1" customWidth="1"/>
    <col min="11" max="11" width="12.625" customWidth="1"/>
    <col min="19" max="19" width="12.75" customWidth="1"/>
  </cols>
  <sheetData>
    <row r="9" spans="1:11" ht="44.25" customHeight="1" thickBot="1" x14ac:dyDescent="0.25">
      <c r="A9" s="13"/>
      <c r="B9" s="14"/>
      <c r="C9" s="75" t="s">
        <v>115</v>
      </c>
      <c r="D9" s="75"/>
      <c r="E9" s="80"/>
      <c r="F9" s="77" t="s">
        <v>114</v>
      </c>
      <c r="G9" s="75"/>
      <c r="H9" s="80"/>
      <c r="I9" s="77" t="s">
        <v>116</v>
      </c>
      <c r="J9" s="75"/>
      <c r="K9" s="80"/>
    </row>
    <row r="10" spans="1:11" ht="42" customHeight="1" thickBot="1" x14ac:dyDescent="0.25">
      <c r="A10" s="13"/>
      <c r="B10" s="11"/>
      <c r="C10" s="17" t="s">
        <v>117</v>
      </c>
      <c r="D10" s="18" t="s">
        <v>118</v>
      </c>
      <c r="E10" s="18" t="s">
        <v>36</v>
      </c>
      <c r="F10" s="18" t="s">
        <v>117</v>
      </c>
      <c r="G10" s="18" t="s">
        <v>118</v>
      </c>
      <c r="H10" s="18" t="s">
        <v>36</v>
      </c>
      <c r="I10" s="18" t="s">
        <v>117</v>
      </c>
      <c r="J10" s="18" t="s">
        <v>118</v>
      </c>
      <c r="K10" s="18" t="s">
        <v>36</v>
      </c>
    </row>
    <row r="11" spans="1:11" ht="20.100000000000001" customHeight="1" thickBot="1" x14ac:dyDescent="0.25">
      <c r="B11" s="3" t="s">
        <v>207</v>
      </c>
      <c r="C11" s="20">
        <v>2</v>
      </c>
      <c r="D11" s="20">
        <v>0</v>
      </c>
      <c r="E11" s="20">
        <v>2</v>
      </c>
      <c r="F11" s="20">
        <v>2</v>
      </c>
      <c r="G11" s="20">
        <v>1</v>
      </c>
      <c r="H11" s="20">
        <v>3</v>
      </c>
      <c r="I11" s="20">
        <v>4</v>
      </c>
      <c r="J11" s="20">
        <v>1</v>
      </c>
      <c r="K11" s="20">
        <v>5</v>
      </c>
    </row>
    <row r="12" spans="1:11" ht="20.100000000000001" customHeight="1" thickBot="1" x14ac:dyDescent="0.25">
      <c r="B12" s="4" t="s">
        <v>208</v>
      </c>
      <c r="C12" s="20">
        <v>3</v>
      </c>
      <c r="D12" s="20">
        <v>2</v>
      </c>
      <c r="E12" s="20">
        <v>5</v>
      </c>
      <c r="F12" s="20">
        <v>8</v>
      </c>
      <c r="G12" s="20">
        <v>2</v>
      </c>
      <c r="H12" s="20">
        <v>10</v>
      </c>
      <c r="I12" s="20">
        <v>11</v>
      </c>
      <c r="J12" s="20">
        <v>4</v>
      </c>
      <c r="K12" s="20">
        <v>15</v>
      </c>
    </row>
    <row r="13" spans="1:11" ht="20.100000000000001" customHeight="1" thickBot="1" x14ac:dyDescent="0.25">
      <c r="B13" s="4" t="s">
        <v>209</v>
      </c>
      <c r="C13" s="20">
        <v>0</v>
      </c>
      <c r="D13" s="20">
        <v>0</v>
      </c>
      <c r="E13" s="20">
        <v>0</v>
      </c>
      <c r="F13" s="20">
        <v>2</v>
      </c>
      <c r="G13" s="20">
        <v>0</v>
      </c>
      <c r="H13" s="20">
        <v>2</v>
      </c>
      <c r="I13" s="20">
        <v>2</v>
      </c>
      <c r="J13" s="20">
        <v>0</v>
      </c>
      <c r="K13" s="20">
        <v>2</v>
      </c>
    </row>
    <row r="14" spans="1:11" ht="20.100000000000001" customHeight="1" thickBot="1" x14ac:dyDescent="0.25">
      <c r="B14" s="4" t="s">
        <v>210</v>
      </c>
      <c r="C14" s="20">
        <v>3</v>
      </c>
      <c r="D14" s="20">
        <v>0</v>
      </c>
      <c r="E14" s="20">
        <v>3</v>
      </c>
      <c r="F14" s="20">
        <v>1</v>
      </c>
      <c r="G14" s="20">
        <v>1</v>
      </c>
      <c r="H14" s="20">
        <v>2</v>
      </c>
      <c r="I14" s="20">
        <v>4</v>
      </c>
      <c r="J14" s="20">
        <v>1</v>
      </c>
      <c r="K14" s="20">
        <v>5</v>
      </c>
    </row>
    <row r="15" spans="1:11" ht="20.100000000000001" customHeight="1" thickBot="1" x14ac:dyDescent="0.25">
      <c r="B15" s="4" t="s">
        <v>211</v>
      </c>
      <c r="C15" s="20">
        <v>1</v>
      </c>
      <c r="D15" s="20">
        <v>0</v>
      </c>
      <c r="E15" s="20">
        <v>1</v>
      </c>
      <c r="F15" s="20">
        <v>1</v>
      </c>
      <c r="G15" s="20">
        <v>0</v>
      </c>
      <c r="H15" s="20">
        <v>1</v>
      </c>
      <c r="I15" s="20">
        <v>2</v>
      </c>
      <c r="J15" s="20">
        <v>0</v>
      </c>
      <c r="K15" s="20">
        <v>2</v>
      </c>
    </row>
    <row r="16" spans="1:11" ht="20.100000000000001" customHeight="1" thickBot="1" x14ac:dyDescent="0.25">
      <c r="B16" s="4" t="s">
        <v>212</v>
      </c>
      <c r="C16" s="20">
        <v>2</v>
      </c>
      <c r="D16" s="20">
        <v>0</v>
      </c>
      <c r="E16" s="20">
        <v>2</v>
      </c>
      <c r="F16" s="20">
        <v>0</v>
      </c>
      <c r="G16" s="20">
        <v>0</v>
      </c>
      <c r="H16" s="20">
        <v>0</v>
      </c>
      <c r="I16" s="20">
        <v>2</v>
      </c>
      <c r="J16" s="20">
        <v>0</v>
      </c>
      <c r="K16" s="20">
        <v>2</v>
      </c>
    </row>
    <row r="17" spans="2:11" ht="20.100000000000001" customHeight="1" thickBot="1" x14ac:dyDescent="0.25">
      <c r="B17" s="4" t="s">
        <v>213</v>
      </c>
      <c r="C17" s="20">
        <v>1</v>
      </c>
      <c r="D17" s="20">
        <v>0</v>
      </c>
      <c r="E17" s="20">
        <v>1</v>
      </c>
      <c r="F17" s="20">
        <v>0</v>
      </c>
      <c r="G17" s="20">
        <v>0</v>
      </c>
      <c r="H17" s="20">
        <v>0</v>
      </c>
      <c r="I17" s="20">
        <v>1</v>
      </c>
      <c r="J17" s="20">
        <v>0</v>
      </c>
      <c r="K17" s="20">
        <v>1</v>
      </c>
    </row>
    <row r="18" spans="2:11" ht="20.100000000000001" customHeight="1" thickBot="1" x14ac:dyDescent="0.25">
      <c r="B18" s="4" t="s">
        <v>214</v>
      </c>
      <c r="C18" s="20">
        <v>3</v>
      </c>
      <c r="D18" s="20">
        <v>0</v>
      </c>
      <c r="E18" s="20">
        <v>3</v>
      </c>
      <c r="F18" s="20">
        <v>2</v>
      </c>
      <c r="G18" s="20">
        <v>0</v>
      </c>
      <c r="H18" s="20">
        <v>2</v>
      </c>
      <c r="I18" s="20">
        <v>5</v>
      </c>
      <c r="J18" s="20">
        <v>0</v>
      </c>
      <c r="K18" s="20">
        <v>5</v>
      </c>
    </row>
    <row r="19" spans="2:11" ht="20.100000000000001" customHeight="1" thickBot="1" x14ac:dyDescent="0.25">
      <c r="B19" s="4" t="s">
        <v>215</v>
      </c>
      <c r="C19" s="20">
        <v>2</v>
      </c>
      <c r="D19" s="20">
        <v>0</v>
      </c>
      <c r="E19" s="20">
        <v>2</v>
      </c>
      <c r="F19" s="20">
        <v>0</v>
      </c>
      <c r="G19" s="20">
        <v>0</v>
      </c>
      <c r="H19" s="20">
        <v>0</v>
      </c>
      <c r="I19" s="20">
        <v>2</v>
      </c>
      <c r="J19" s="20">
        <v>0</v>
      </c>
      <c r="K19" s="20">
        <v>2</v>
      </c>
    </row>
    <row r="20" spans="2:11" ht="20.100000000000001" customHeight="1" thickBot="1" x14ac:dyDescent="0.25">
      <c r="B20" s="4" t="s">
        <v>216</v>
      </c>
      <c r="C20" s="20">
        <v>0</v>
      </c>
      <c r="D20" s="20">
        <v>0</v>
      </c>
      <c r="E20" s="20">
        <v>0</v>
      </c>
      <c r="F20" s="20">
        <v>2</v>
      </c>
      <c r="G20" s="20">
        <v>0</v>
      </c>
      <c r="H20" s="20">
        <v>2</v>
      </c>
      <c r="I20" s="20">
        <v>2</v>
      </c>
      <c r="J20" s="20">
        <v>0</v>
      </c>
      <c r="K20" s="20">
        <v>2</v>
      </c>
    </row>
    <row r="21" spans="2:11" ht="20.100000000000001" customHeight="1" thickBot="1" x14ac:dyDescent="0.25">
      <c r="B21" s="4" t="s">
        <v>217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</row>
    <row r="22" spans="2:11" ht="20.100000000000001" customHeight="1" thickBot="1" x14ac:dyDescent="0.25">
      <c r="B22" s="4" t="s">
        <v>218</v>
      </c>
      <c r="C22" s="20">
        <v>3</v>
      </c>
      <c r="D22" s="20">
        <v>0</v>
      </c>
      <c r="E22" s="20">
        <v>3</v>
      </c>
      <c r="F22" s="20">
        <v>4</v>
      </c>
      <c r="G22" s="20">
        <v>0</v>
      </c>
      <c r="H22" s="20">
        <v>4</v>
      </c>
      <c r="I22" s="20">
        <v>7</v>
      </c>
      <c r="J22" s="20">
        <v>0</v>
      </c>
      <c r="K22" s="20">
        <v>7</v>
      </c>
    </row>
    <row r="23" spans="2:11" ht="20.100000000000001" customHeight="1" thickBot="1" x14ac:dyDescent="0.25">
      <c r="B23" s="4" t="s">
        <v>219</v>
      </c>
      <c r="C23" s="20">
        <v>4</v>
      </c>
      <c r="D23" s="20">
        <v>0</v>
      </c>
      <c r="E23" s="20">
        <v>4</v>
      </c>
      <c r="F23" s="20">
        <v>3</v>
      </c>
      <c r="G23" s="20">
        <v>0</v>
      </c>
      <c r="H23" s="20">
        <v>3</v>
      </c>
      <c r="I23" s="20">
        <v>7</v>
      </c>
      <c r="J23" s="20">
        <v>0</v>
      </c>
      <c r="K23" s="20">
        <v>7</v>
      </c>
    </row>
    <row r="24" spans="2:11" ht="20.100000000000001" customHeight="1" thickBot="1" x14ac:dyDescent="0.25">
      <c r="B24" s="4" t="s">
        <v>220</v>
      </c>
      <c r="C24" s="20">
        <v>2</v>
      </c>
      <c r="D24" s="20">
        <v>0</v>
      </c>
      <c r="E24" s="20">
        <v>2</v>
      </c>
      <c r="F24" s="20">
        <v>0</v>
      </c>
      <c r="G24" s="20">
        <v>0</v>
      </c>
      <c r="H24" s="20">
        <v>0</v>
      </c>
      <c r="I24" s="20">
        <v>2</v>
      </c>
      <c r="J24" s="20">
        <v>0</v>
      </c>
      <c r="K24" s="20">
        <v>2</v>
      </c>
    </row>
    <row r="25" spans="2:11" ht="20.100000000000001" customHeight="1" thickBot="1" x14ac:dyDescent="0.25">
      <c r="B25" s="4" t="s">
        <v>221</v>
      </c>
      <c r="C25" s="20">
        <v>3</v>
      </c>
      <c r="D25" s="20">
        <v>0</v>
      </c>
      <c r="E25" s="20">
        <v>3</v>
      </c>
      <c r="F25" s="20">
        <v>4</v>
      </c>
      <c r="G25" s="20">
        <v>0</v>
      </c>
      <c r="H25" s="20">
        <v>4</v>
      </c>
      <c r="I25" s="20">
        <v>7</v>
      </c>
      <c r="J25" s="20">
        <v>0</v>
      </c>
      <c r="K25" s="20">
        <v>7</v>
      </c>
    </row>
    <row r="26" spans="2:11" ht="20.100000000000001" customHeight="1" thickBot="1" x14ac:dyDescent="0.25">
      <c r="B26" s="5" t="s">
        <v>222</v>
      </c>
      <c r="C26" s="20">
        <v>1</v>
      </c>
      <c r="D26" s="20">
        <v>0</v>
      </c>
      <c r="E26" s="20">
        <v>1</v>
      </c>
      <c r="F26" s="20">
        <v>4</v>
      </c>
      <c r="G26" s="20">
        <v>0</v>
      </c>
      <c r="H26" s="20">
        <v>4</v>
      </c>
      <c r="I26" s="20">
        <v>5</v>
      </c>
      <c r="J26" s="20">
        <v>0</v>
      </c>
      <c r="K26" s="20">
        <v>5</v>
      </c>
    </row>
    <row r="27" spans="2:11" ht="20.100000000000001" customHeight="1" thickBot="1" x14ac:dyDescent="0.25">
      <c r="B27" s="6" t="s">
        <v>223</v>
      </c>
      <c r="C27" s="20">
        <v>0</v>
      </c>
      <c r="D27" s="20">
        <v>0</v>
      </c>
      <c r="E27" s="20">
        <v>0</v>
      </c>
      <c r="F27" s="20">
        <v>1</v>
      </c>
      <c r="G27" s="20">
        <v>0</v>
      </c>
      <c r="H27" s="20">
        <v>1</v>
      </c>
      <c r="I27" s="20">
        <v>1</v>
      </c>
      <c r="J27" s="20">
        <v>0</v>
      </c>
      <c r="K27" s="20">
        <v>1</v>
      </c>
    </row>
    <row r="28" spans="2:11" ht="20.100000000000001" customHeight="1" thickBot="1" x14ac:dyDescent="0.25">
      <c r="B28" s="4" t="s">
        <v>224</v>
      </c>
      <c r="C28" s="20">
        <v>2</v>
      </c>
      <c r="D28" s="20">
        <v>0</v>
      </c>
      <c r="E28" s="20">
        <v>2</v>
      </c>
      <c r="F28" s="20">
        <v>1</v>
      </c>
      <c r="G28" s="20">
        <v>0</v>
      </c>
      <c r="H28" s="20">
        <v>1</v>
      </c>
      <c r="I28" s="20">
        <v>3</v>
      </c>
      <c r="J28" s="20">
        <v>0</v>
      </c>
      <c r="K28" s="20">
        <v>3</v>
      </c>
    </row>
    <row r="29" spans="2:11" ht="20.100000000000001" customHeight="1" thickBot="1" x14ac:dyDescent="0.25">
      <c r="B29" s="4" t="s">
        <v>225</v>
      </c>
      <c r="C29" s="20">
        <v>0</v>
      </c>
      <c r="D29" s="20">
        <v>0</v>
      </c>
      <c r="E29" s="20">
        <v>0</v>
      </c>
      <c r="F29" s="20">
        <v>1</v>
      </c>
      <c r="G29" s="20">
        <v>0</v>
      </c>
      <c r="H29" s="20">
        <v>1</v>
      </c>
      <c r="I29" s="20">
        <v>1</v>
      </c>
      <c r="J29" s="20">
        <v>0</v>
      </c>
      <c r="K29" s="20">
        <v>1</v>
      </c>
    </row>
    <row r="30" spans="2:11" ht="20.100000000000001" customHeight="1" thickBot="1" x14ac:dyDescent="0.25">
      <c r="B30" s="4" t="s">
        <v>226</v>
      </c>
      <c r="C30" s="20">
        <v>0</v>
      </c>
      <c r="D30" s="20">
        <v>0</v>
      </c>
      <c r="E30" s="20">
        <v>0</v>
      </c>
      <c r="F30" s="20">
        <v>1</v>
      </c>
      <c r="G30" s="20">
        <v>0</v>
      </c>
      <c r="H30" s="20">
        <v>1</v>
      </c>
      <c r="I30" s="20">
        <v>1</v>
      </c>
      <c r="J30" s="20">
        <v>0</v>
      </c>
      <c r="K30" s="20">
        <v>1</v>
      </c>
    </row>
    <row r="31" spans="2:11" ht="20.100000000000001" customHeight="1" thickBot="1" x14ac:dyDescent="0.25">
      <c r="B31" s="4" t="s">
        <v>227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</row>
    <row r="32" spans="2:11" ht="20.100000000000001" customHeight="1" thickBot="1" x14ac:dyDescent="0.25">
      <c r="B32" s="4" t="s">
        <v>228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</row>
    <row r="33" spans="2:11" ht="20.100000000000001" customHeight="1" thickBot="1" x14ac:dyDescent="0.25">
      <c r="B33" s="4" t="s">
        <v>229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</row>
    <row r="34" spans="2:11" ht="20.100000000000001" customHeight="1" thickBot="1" x14ac:dyDescent="0.25">
      <c r="B34" s="4" t="s">
        <v>230</v>
      </c>
      <c r="C34" s="20">
        <v>4</v>
      </c>
      <c r="D34" s="20">
        <v>0</v>
      </c>
      <c r="E34" s="20">
        <v>4</v>
      </c>
      <c r="F34" s="20">
        <v>0</v>
      </c>
      <c r="G34" s="20">
        <v>0</v>
      </c>
      <c r="H34" s="20">
        <v>0</v>
      </c>
      <c r="I34" s="20">
        <v>4</v>
      </c>
      <c r="J34" s="20">
        <v>0</v>
      </c>
      <c r="K34" s="20">
        <v>4</v>
      </c>
    </row>
    <row r="35" spans="2:11" ht="20.100000000000001" customHeight="1" thickBot="1" x14ac:dyDescent="0.25">
      <c r="B35" s="4" t="s">
        <v>231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</row>
    <row r="36" spans="2:11" ht="20.100000000000001" customHeight="1" thickBot="1" x14ac:dyDescent="0.25">
      <c r="B36" s="4" t="s">
        <v>232</v>
      </c>
      <c r="C36" s="20">
        <v>0</v>
      </c>
      <c r="D36" s="20">
        <v>0</v>
      </c>
      <c r="E36" s="20">
        <v>0</v>
      </c>
      <c r="F36" s="20">
        <v>1</v>
      </c>
      <c r="G36" s="20">
        <v>0</v>
      </c>
      <c r="H36" s="20">
        <v>1</v>
      </c>
      <c r="I36" s="20">
        <v>1</v>
      </c>
      <c r="J36" s="20">
        <v>0</v>
      </c>
      <c r="K36" s="20">
        <v>1</v>
      </c>
    </row>
    <row r="37" spans="2:11" ht="20.100000000000001" customHeight="1" thickBot="1" x14ac:dyDescent="0.25">
      <c r="B37" s="4" t="s">
        <v>233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</row>
    <row r="38" spans="2:11" ht="20.100000000000001" customHeight="1" thickBot="1" x14ac:dyDescent="0.25">
      <c r="B38" s="4" t="s">
        <v>234</v>
      </c>
      <c r="C38" s="20">
        <v>0</v>
      </c>
      <c r="D38" s="20">
        <v>1</v>
      </c>
      <c r="E38" s="20">
        <v>1</v>
      </c>
      <c r="F38" s="20">
        <v>1</v>
      </c>
      <c r="G38" s="20">
        <v>0</v>
      </c>
      <c r="H38" s="20">
        <v>1</v>
      </c>
      <c r="I38" s="20">
        <v>1</v>
      </c>
      <c r="J38" s="20">
        <v>1</v>
      </c>
      <c r="K38" s="20">
        <v>2</v>
      </c>
    </row>
    <row r="39" spans="2:11" ht="20.100000000000001" customHeight="1" thickBot="1" x14ac:dyDescent="0.25">
      <c r="B39" s="4" t="s">
        <v>235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</row>
    <row r="40" spans="2:11" ht="20.100000000000001" customHeight="1" thickBot="1" x14ac:dyDescent="0.25">
      <c r="B40" s="4" t="s">
        <v>236</v>
      </c>
      <c r="C40" s="20">
        <v>2</v>
      </c>
      <c r="D40" s="20">
        <v>0</v>
      </c>
      <c r="E40" s="20">
        <v>2</v>
      </c>
      <c r="F40" s="20">
        <v>0</v>
      </c>
      <c r="G40" s="20">
        <v>0</v>
      </c>
      <c r="H40" s="20">
        <v>0</v>
      </c>
      <c r="I40" s="20">
        <v>2</v>
      </c>
      <c r="J40" s="20">
        <v>0</v>
      </c>
      <c r="K40" s="20">
        <v>2</v>
      </c>
    </row>
    <row r="41" spans="2:11" ht="20.100000000000001" customHeight="1" thickBot="1" x14ac:dyDescent="0.25">
      <c r="B41" s="4" t="s">
        <v>237</v>
      </c>
      <c r="C41" s="20">
        <v>11</v>
      </c>
      <c r="D41" s="20">
        <v>0</v>
      </c>
      <c r="E41" s="20">
        <v>11</v>
      </c>
      <c r="F41" s="20">
        <v>20</v>
      </c>
      <c r="G41" s="20">
        <v>10</v>
      </c>
      <c r="H41" s="20">
        <v>30</v>
      </c>
      <c r="I41" s="20">
        <v>31</v>
      </c>
      <c r="J41" s="20">
        <v>10</v>
      </c>
      <c r="K41" s="20">
        <v>41</v>
      </c>
    </row>
    <row r="42" spans="2:11" ht="20.100000000000001" customHeight="1" thickBot="1" x14ac:dyDescent="0.25">
      <c r="B42" s="4" t="s">
        <v>238</v>
      </c>
      <c r="C42" s="20">
        <v>3</v>
      </c>
      <c r="D42" s="20">
        <v>1</v>
      </c>
      <c r="E42" s="20">
        <v>4</v>
      </c>
      <c r="F42" s="20">
        <v>6</v>
      </c>
      <c r="G42" s="20">
        <v>0</v>
      </c>
      <c r="H42" s="20">
        <v>6</v>
      </c>
      <c r="I42" s="20">
        <v>9</v>
      </c>
      <c r="J42" s="20">
        <v>1</v>
      </c>
      <c r="K42" s="20">
        <v>10</v>
      </c>
    </row>
    <row r="43" spans="2:11" ht="20.100000000000001" customHeight="1" thickBot="1" x14ac:dyDescent="0.25">
      <c r="B43" s="4" t="s">
        <v>239</v>
      </c>
      <c r="C43" s="20">
        <v>0</v>
      </c>
      <c r="D43" s="20">
        <v>1</v>
      </c>
      <c r="E43" s="20">
        <v>1</v>
      </c>
      <c r="F43" s="20">
        <v>1</v>
      </c>
      <c r="G43" s="20">
        <v>0</v>
      </c>
      <c r="H43" s="20">
        <v>1</v>
      </c>
      <c r="I43" s="20">
        <v>1</v>
      </c>
      <c r="J43" s="20">
        <v>1</v>
      </c>
      <c r="K43" s="20">
        <v>2</v>
      </c>
    </row>
    <row r="44" spans="2:11" ht="20.100000000000001" customHeight="1" thickBot="1" x14ac:dyDescent="0.25">
      <c r="B44" s="4" t="s">
        <v>240</v>
      </c>
      <c r="C44" s="20">
        <v>2</v>
      </c>
      <c r="D44" s="20">
        <v>0</v>
      </c>
      <c r="E44" s="20">
        <v>2</v>
      </c>
      <c r="F44" s="20">
        <v>5</v>
      </c>
      <c r="G44" s="20">
        <v>3</v>
      </c>
      <c r="H44" s="20">
        <v>8</v>
      </c>
      <c r="I44" s="20">
        <v>7</v>
      </c>
      <c r="J44" s="20">
        <v>3</v>
      </c>
      <c r="K44" s="20">
        <v>10</v>
      </c>
    </row>
    <row r="45" spans="2:11" ht="20.100000000000001" customHeight="1" thickBot="1" x14ac:dyDescent="0.25">
      <c r="B45" s="4" t="s">
        <v>241</v>
      </c>
      <c r="C45" s="20">
        <v>9</v>
      </c>
      <c r="D45" s="20">
        <v>0</v>
      </c>
      <c r="E45" s="20">
        <v>9</v>
      </c>
      <c r="F45" s="20">
        <v>19</v>
      </c>
      <c r="G45" s="20">
        <v>2</v>
      </c>
      <c r="H45" s="20">
        <v>21</v>
      </c>
      <c r="I45" s="20">
        <v>28</v>
      </c>
      <c r="J45" s="20">
        <v>2</v>
      </c>
      <c r="K45" s="20">
        <v>30</v>
      </c>
    </row>
    <row r="46" spans="2:11" ht="20.100000000000001" customHeight="1" thickBot="1" x14ac:dyDescent="0.25">
      <c r="B46" s="4" t="s">
        <v>242</v>
      </c>
      <c r="C46" s="20">
        <v>2</v>
      </c>
      <c r="D46" s="20">
        <v>0</v>
      </c>
      <c r="E46" s="20">
        <v>2</v>
      </c>
      <c r="F46" s="20">
        <v>1</v>
      </c>
      <c r="G46" s="20">
        <v>0</v>
      </c>
      <c r="H46" s="20">
        <v>1</v>
      </c>
      <c r="I46" s="20">
        <v>3</v>
      </c>
      <c r="J46" s="20">
        <v>0</v>
      </c>
      <c r="K46" s="20">
        <v>3</v>
      </c>
    </row>
    <row r="47" spans="2:11" ht="20.100000000000001" customHeight="1" thickBot="1" x14ac:dyDescent="0.25">
      <c r="B47" s="4" t="s">
        <v>243</v>
      </c>
      <c r="C47" s="20">
        <v>6</v>
      </c>
      <c r="D47" s="20">
        <v>4</v>
      </c>
      <c r="E47" s="20">
        <v>10</v>
      </c>
      <c r="F47" s="20">
        <v>4</v>
      </c>
      <c r="G47" s="20">
        <v>3</v>
      </c>
      <c r="H47" s="20">
        <v>7</v>
      </c>
      <c r="I47" s="20">
        <v>10</v>
      </c>
      <c r="J47" s="20">
        <v>7</v>
      </c>
      <c r="K47" s="20">
        <v>17</v>
      </c>
    </row>
    <row r="48" spans="2:11" ht="20.100000000000001" customHeight="1" thickBot="1" x14ac:dyDescent="0.25">
      <c r="B48" s="4" t="s">
        <v>244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</row>
    <row r="49" spans="2:11" ht="20.100000000000001" customHeight="1" thickBot="1" x14ac:dyDescent="0.25">
      <c r="B49" s="4" t="s">
        <v>245</v>
      </c>
      <c r="C49" s="20">
        <v>1</v>
      </c>
      <c r="D49" s="20">
        <v>0</v>
      </c>
      <c r="E49" s="20">
        <v>1</v>
      </c>
      <c r="F49" s="20">
        <v>0</v>
      </c>
      <c r="G49" s="20">
        <v>0</v>
      </c>
      <c r="H49" s="20">
        <v>0</v>
      </c>
      <c r="I49" s="20">
        <v>1</v>
      </c>
      <c r="J49" s="20">
        <v>0</v>
      </c>
      <c r="K49" s="20">
        <v>1</v>
      </c>
    </row>
    <row r="50" spans="2:11" ht="20.100000000000001" customHeight="1" thickBot="1" x14ac:dyDescent="0.25">
      <c r="B50" s="4" t="s">
        <v>246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</row>
    <row r="51" spans="2:11" ht="20.100000000000001" customHeight="1" thickBot="1" x14ac:dyDescent="0.25">
      <c r="B51" s="4" t="s">
        <v>247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</row>
    <row r="52" spans="2:11" ht="20.100000000000001" customHeight="1" thickBot="1" x14ac:dyDescent="0.25">
      <c r="B52" s="4" t="s">
        <v>248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</row>
    <row r="53" spans="2:11" ht="20.100000000000001" customHeight="1" thickBot="1" x14ac:dyDescent="0.25">
      <c r="B53" s="4" t="s">
        <v>249</v>
      </c>
      <c r="C53" s="20">
        <v>3</v>
      </c>
      <c r="D53" s="20">
        <v>0</v>
      </c>
      <c r="E53" s="20">
        <v>3</v>
      </c>
      <c r="F53" s="20">
        <v>1</v>
      </c>
      <c r="G53" s="20">
        <v>0</v>
      </c>
      <c r="H53" s="20">
        <v>1</v>
      </c>
      <c r="I53" s="20">
        <v>4</v>
      </c>
      <c r="J53" s="20">
        <v>0</v>
      </c>
      <c r="K53" s="20">
        <v>4</v>
      </c>
    </row>
    <row r="54" spans="2:11" ht="20.100000000000001" customHeight="1" thickBot="1" x14ac:dyDescent="0.25">
      <c r="B54" s="4" t="s">
        <v>250</v>
      </c>
      <c r="C54" s="20">
        <v>16</v>
      </c>
      <c r="D54" s="20">
        <v>0</v>
      </c>
      <c r="E54" s="20">
        <v>16</v>
      </c>
      <c r="F54" s="20">
        <v>12</v>
      </c>
      <c r="G54" s="20">
        <v>8</v>
      </c>
      <c r="H54" s="20">
        <v>20</v>
      </c>
      <c r="I54" s="20">
        <v>28</v>
      </c>
      <c r="J54" s="20">
        <v>8</v>
      </c>
      <c r="K54" s="20">
        <v>36</v>
      </c>
    </row>
    <row r="55" spans="2:11" ht="20.100000000000001" customHeight="1" thickBot="1" x14ac:dyDescent="0.25">
      <c r="B55" s="4" t="s">
        <v>251</v>
      </c>
      <c r="C55" s="20">
        <v>0</v>
      </c>
      <c r="D55" s="20">
        <v>0</v>
      </c>
      <c r="E55" s="20">
        <v>0</v>
      </c>
      <c r="F55" s="20">
        <v>3</v>
      </c>
      <c r="G55" s="20">
        <v>0</v>
      </c>
      <c r="H55" s="20">
        <v>3</v>
      </c>
      <c r="I55" s="20">
        <v>3</v>
      </c>
      <c r="J55" s="20">
        <v>0</v>
      </c>
      <c r="K55" s="20">
        <v>3</v>
      </c>
    </row>
    <row r="56" spans="2:11" ht="20.100000000000001" customHeight="1" thickBot="1" x14ac:dyDescent="0.25">
      <c r="B56" s="4" t="s">
        <v>252</v>
      </c>
      <c r="C56" s="20">
        <v>4</v>
      </c>
      <c r="D56" s="20">
        <v>0</v>
      </c>
      <c r="E56" s="20">
        <v>4</v>
      </c>
      <c r="F56" s="20">
        <v>1</v>
      </c>
      <c r="G56" s="20">
        <v>0</v>
      </c>
      <c r="H56" s="20">
        <v>1</v>
      </c>
      <c r="I56" s="20">
        <v>5</v>
      </c>
      <c r="J56" s="20">
        <v>0</v>
      </c>
      <c r="K56" s="20">
        <v>5</v>
      </c>
    </row>
    <row r="57" spans="2:11" ht="20.100000000000001" customHeight="1" thickBot="1" x14ac:dyDescent="0.25">
      <c r="B57" s="4" t="s">
        <v>253</v>
      </c>
      <c r="C57" s="20">
        <v>2</v>
      </c>
      <c r="D57" s="20">
        <v>0</v>
      </c>
      <c r="E57" s="20">
        <v>2</v>
      </c>
      <c r="F57" s="20">
        <v>0</v>
      </c>
      <c r="G57" s="20">
        <v>0</v>
      </c>
      <c r="H57" s="20">
        <v>0</v>
      </c>
      <c r="I57" s="20">
        <v>2</v>
      </c>
      <c r="J57" s="20">
        <v>0</v>
      </c>
      <c r="K57" s="20">
        <v>2</v>
      </c>
    </row>
    <row r="58" spans="2:11" ht="20.100000000000001" customHeight="1" thickBot="1" x14ac:dyDescent="0.25">
      <c r="B58" s="4" t="s">
        <v>254</v>
      </c>
      <c r="C58" s="20">
        <v>3</v>
      </c>
      <c r="D58" s="20">
        <v>0</v>
      </c>
      <c r="E58" s="20">
        <v>3</v>
      </c>
      <c r="F58" s="20">
        <v>5</v>
      </c>
      <c r="G58" s="20">
        <v>0</v>
      </c>
      <c r="H58" s="20">
        <v>5</v>
      </c>
      <c r="I58" s="20">
        <v>8</v>
      </c>
      <c r="J58" s="20">
        <v>0</v>
      </c>
      <c r="K58" s="20">
        <v>8</v>
      </c>
    </row>
    <row r="59" spans="2:11" ht="20.100000000000001" customHeight="1" thickBot="1" x14ac:dyDescent="0.25">
      <c r="B59" s="4" t="s">
        <v>255</v>
      </c>
      <c r="C59" s="20">
        <v>6</v>
      </c>
      <c r="D59" s="20">
        <v>0</v>
      </c>
      <c r="E59" s="20">
        <v>6</v>
      </c>
      <c r="F59" s="20">
        <v>3</v>
      </c>
      <c r="G59" s="20">
        <v>1</v>
      </c>
      <c r="H59" s="20">
        <v>4</v>
      </c>
      <c r="I59" s="20">
        <v>9</v>
      </c>
      <c r="J59" s="20">
        <v>1</v>
      </c>
      <c r="K59" s="20">
        <v>10</v>
      </c>
    </row>
    <row r="60" spans="2:11" ht="20.100000000000001" customHeight="1" thickBot="1" x14ac:dyDescent="0.25">
      <c r="B60" s="4" t="s">
        <v>256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</row>
    <row r="61" spans="2:11" ht="20.100000000000001" customHeight="1" thickBot="1" x14ac:dyDescent="0.25">
      <c r="B61" s="7" t="s">
        <v>22</v>
      </c>
      <c r="C61" s="9">
        <v>106</v>
      </c>
      <c r="D61" s="9">
        <v>9</v>
      </c>
      <c r="E61" s="9">
        <v>115</v>
      </c>
      <c r="F61" s="9">
        <v>120</v>
      </c>
      <c r="G61" s="9">
        <v>31</v>
      </c>
      <c r="H61" s="9">
        <v>151</v>
      </c>
      <c r="I61" s="9">
        <v>226</v>
      </c>
      <c r="J61" s="9">
        <v>40</v>
      </c>
      <c r="K61" s="9">
        <v>266</v>
      </c>
    </row>
  </sheetData>
  <mergeCells count="3">
    <mergeCell ref="C9:E9"/>
    <mergeCell ref="F9:H9"/>
    <mergeCell ref="I9:K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61"/>
  <sheetViews>
    <sheetView workbookViewId="0"/>
  </sheetViews>
  <sheetFormatPr baseColWidth="10" defaultRowHeight="12.75" x14ac:dyDescent="0.2"/>
  <cols>
    <col min="1" max="1" width="8.625" customWidth="1"/>
    <col min="2" max="2" width="28.625" customWidth="1"/>
    <col min="3" max="5" width="21.125" customWidth="1"/>
    <col min="19" max="19" width="12.375" customWidth="1"/>
  </cols>
  <sheetData>
    <row r="9" spans="2:5" ht="44.25" customHeight="1" x14ac:dyDescent="0.2">
      <c r="B9" s="14"/>
      <c r="C9" s="90" t="s">
        <v>119</v>
      </c>
      <c r="D9" s="90"/>
      <c r="E9" s="90"/>
    </row>
    <row r="10" spans="2:5" ht="42.75" customHeight="1" thickBot="1" x14ac:dyDescent="0.25">
      <c r="B10" s="11"/>
      <c r="C10" s="21" t="s">
        <v>115</v>
      </c>
      <c r="D10" s="21" t="s">
        <v>114</v>
      </c>
      <c r="E10" s="21" t="s">
        <v>36</v>
      </c>
    </row>
    <row r="11" spans="2:5" ht="20.100000000000001" customHeight="1" thickBot="1" x14ac:dyDescent="0.25">
      <c r="B11" s="3" t="s">
        <v>207</v>
      </c>
      <c r="C11" s="20">
        <v>2</v>
      </c>
      <c r="D11" s="20">
        <v>0</v>
      </c>
      <c r="E11" s="20">
        <v>2</v>
      </c>
    </row>
    <row r="12" spans="2:5" ht="20.100000000000001" customHeight="1" thickBot="1" x14ac:dyDescent="0.25">
      <c r="B12" s="4" t="s">
        <v>208</v>
      </c>
      <c r="C12" s="20">
        <v>1</v>
      </c>
      <c r="D12" s="20">
        <v>1</v>
      </c>
      <c r="E12" s="20">
        <v>2</v>
      </c>
    </row>
    <row r="13" spans="2:5" ht="20.100000000000001" customHeight="1" thickBot="1" x14ac:dyDescent="0.25">
      <c r="B13" s="4" t="s">
        <v>209</v>
      </c>
      <c r="C13" s="20">
        <v>0</v>
      </c>
      <c r="D13" s="20">
        <v>0</v>
      </c>
      <c r="E13" s="20">
        <v>0</v>
      </c>
    </row>
    <row r="14" spans="2:5" ht="20.100000000000001" customHeight="1" thickBot="1" x14ac:dyDescent="0.25">
      <c r="B14" s="4" t="s">
        <v>210</v>
      </c>
      <c r="C14" s="20">
        <v>2</v>
      </c>
      <c r="D14" s="20">
        <v>0</v>
      </c>
      <c r="E14" s="20">
        <v>2</v>
      </c>
    </row>
    <row r="15" spans="2:5" ht="20.100000000000001" customHeight="1" thickBot="1" x14ac:dyDescent="0.25">
      <c r="B15" s="4" t="s">
        <v>211</v>
      </c>
      <c r="C15" s="20">
        <v>0</v>
      </c>
      <c r="D15" s="20">
        <v>0</v>
      </c>
      <c r="E15" s="20">
        <v>0</v>
      </c>
    </row>
    <row r="16" spans="2:5" ht="20.100000000000001" customHeight="1" thickBot="1" x14ac:dyDescent="0.25">
      <c r="B16" s="4" t="s">
        <v>212</v>
      </c>
      <c r="C16" s="20">
        <v>0</v>
      </c>
      <c r="D16" s="20">
        <v>0</v>
      </c>
      <c r="E16" s="20">
        <v>0</v>
      </c>
    </row>
    <row r="17" spans="2:5" ht="20.100000000000001" customHeight="1" thickBot="1" x14ac:dyDescent="0.25">
      <c r="B17" s="4" t="s">
        <v>213</v>
      </c>
      <c r="C17" s="20">
        <v>0</v>
      </c>
      <c r="D17" s="20">
        <v>0</v>
      </c>
      <c r="E17" s="20">
        <v>0</v>
      </c>
    </row>
    <row r="18" spans="2:5" ht="20.100000000000001" customHeight="1" thickBot="1" x14ac:dyDescent="0.25">
      <c r="B18" s="4" t="s">
        <v>214</v>
      </c>
      <c r="C18" s="20">
        <v>0</v>
      </c>
      <c r="D18" s="20">
        <v>0</v>
      </c>
      <c r="E18" s="20">
        <v>0</v>
      </c>
    </row>
    <row r="19" spans="2:5" ht="20.100000000000001" customHeight="1" thickBot="1" x14ac:dyDescent="0.25">
      <c r="B19" s="4" t="s">
        <v>215</v>
      </c>
      <c r="C19" s="20">
        <v>0</v>
      </c>
      <c r="D19" s="20">
        <v>0</v>
      </c>
      <c r="E19" s="20">
        <v>0</v>
      </c>
    </row>
    <row r="20" spans="2:5" ht="20.100000000000001" customHeight="1" thickBot="1" x14ac:dyDescent="0.25">
      <c r="B20" s="4" t="s">
        <v>216</v>
      </c>
      <c r="C20" s="20">
        <v>0</v>
      </c>
      <c r="D20" s="20">
        <v>0</v>
      </c>
      <c r="E20" s="20">
        <v>0</v>
      </c>
    </row>
    <row r="21" spans="2:5" ht="20.100000000000001" customHeight="1" thickBot="1" x14ac:dyDescent="0.25">
      <c r="B21" s="4" t="s">
        <v>217</v>
      </c>
      <c r="C21" s="20">
        <v>1</v>
      </c>
      <c r="D21" s="20">
        <v>0</v>
      </c>
      <c r="E21" s="20">
        <v>1</v>
      </c>
    </row>
    <row r="22" spans="2:5" ht="20.100000000000001" customHeight="1" thickBot="1" x14ac:dyDescent="0.25">
      <c r="B22" s="4" t="s">
        <v>218</v>
      </c>
      <c r="C22" s="20">
        <v>1</v>
      </c>
      <c r="D22" s="20">
        <v>0</v>
      </c>
      <c r="E22" s="20">
        <v>1</v>
      </c>
    </row>
    <row r="23" spans="2:5" ht="20.100000000000001" customHeight="1" thickBot="1" x14ac:dyDescent="0.25">
      <c r="B23" s="4" t="s">
        <v>219</v>
      </c>
      <c r="C23" s="20">
        <v>2</v>
      </c>
      <c r="D23" s="20">
        <v>0</v>
      </c>
      <c r="E23" s="20">
        <v>2</v>
      </c>
    </row>
    <row r="24" spans="2:5" ht="20.100000000000001" customHeight="1" thickBot="1" x14ac:dyDescent="0.25">
      <c r="B24" s="4" t="s">
        <v>220</v>
      </c>
      <c r="C24" s="20">
        <v>0</v>
      </c>
      <c r="D24" s="20">
        <v>0</v>
      </c>
      <c r="E24" s="20">
        <v>0</v>
      </c>
    </row>
    <row r="25" spans="2:5" ht="20.100000000000001" customHeight="1" thickBot="1" x14ac:dyDescent="0.25">
      <c r="B25" s="4" t="s">
        <v>221</v>
      </c>
      <c r="C25" s="20">
        <v>2</v>
      </c>
      <c r="D25" s="20">
        <v>0</v>
      </c>
      <c r="E25" s="20">
        <v>2</v>
      </c>
    </row>
    <row r="26" spans="2:5" ht="20.100000000000001" customHeight="1" thickBot="1" x14ac:dyDescent="0.25">
      <c r="B26" s="5" t="s">
        <v>222</v>
      </c>
      <c r="C26" s="20">
        <v>0</v>
      </c>
      <c r="D26" s="20">
        <v>0</v>
      </c>
      <c r="E26" s="20">
        <v>0</v>
      </c>
    </row>
    <row r="27" spans="2:5" ht="20.100000000000001" customHeight="1" thickBot="1" x14ac:dyDescent="0.25">
      <c r="B27" s="6" t="s">
        <v>223</v>
      </c>
      <c r="C27" s="20">
        <v>1</v>
      </c>
      <c r="D27" s="20">
        <v>0</v>
      </c>
      <c r="E27" s="20">
        <v>1</v>
      </c>
    </row>
    <row r="28" spans="2:5" ht="20.100000000000001" customHeight="1" thickBot="1" x14ac:dyDescent="0.25">
      <c r="B28" s="4" t="s">
        <v>224</v>
      </c>
      <c r="C28" s="20">
        <v>1</v>
      </c>
      <c r="D28" s="20">
        <v>0</v>
      </c>
      <c r="E28" s="20">
        <v>1</v>
      </c>
    </row>
    <row r="29" spans="2:5" ht="20.100000000000001" customHeight="1" thickBot="1" x14ac:dyDescent="0.25">
      <c r="B29" s="4" t="s">
        <v>225</v>
      </c>
      <c r="C29" s="20">
        <v>0</v>
      </c>
      <c r="D29" s="20">
        <v>0</v>
      </c>
      <c r="E29" s="20">
        <v>0</v>
      </c>
    </row>
    <row r="30" spans="2:5" ht="20.100000000000001" customHeight="1" thickBot="1" x14ac:dyDescent="0.25">
      <c r="B30" s="4" t="s">
        <v>226</v>
      </c>
      <c r="C30" s="20">
        <v>0</v>
      </c>
      <c r="D30" s="20">
        <v>0</v>
      </c>
      <c r="E30" s="20">
        <v>0</v>
      </c>
    </row>
    <row r="31" spans="2:5" ht="20.100000000000001" customHeight="1" thickBot="1" x14ac:dyDescent="0.25">
      <c r="B31" s="4" t="s">
        <v>227</v>
      </c>
      <c r="C31" s="20">
        <v>0</v>
      </c>
      <c r="D31" s="20">
        <v>0</v>
      </c>
      <c r="E31" s="20">
        <v>0</v>
      </c>
    </row>
    <row r="32" spans="2:5" ht="20.100000000000001" customHeight="1" thickBot="1" x14ac:dyDescent="0.25">
      <c r="B32" s="4" t="s">
        <v>228</v>
      </c>
      <c r="C32" s="20">
        <v>0</v>
      </c>
      <c r="D32" s="20">
        <v>0</v>
      </c>
      <c r="E32" s="20">
        <v>0</v>
      </c>
    </row>
    <row r="33" spans="2:5" ht="20.100000000000001" customHeight="1" thickBot="1" x14ac:dyDescent="0.25">
      <c r="B33" s="4" t="s">
        <v>229</v>
      </c>
      <c r="C33" s="20">
        <v>0</v>
      </c>
      <c r="D33" s="20">
        <v>0</v>
      </c>
      <c r="E33" s="20">
        <v>0</v>
      </c>
    </row>
    <row r="34" spans="2:5" ht="20.100000000000001" customHeight="1" thickBot="1" x14ac:dyDescent="0.25">
      <c r="B34" s="4" t="s">
        <v>230</v>
      </c>
      <c r="C34" s="20">
        <v>0</v>
      </c>
      <c r="D34" s="20">
        <v>0</v>
      </c>
      <c r="E34" s="20">
        <v>0</v>
      </c>
    </row>
    <row r="35" spans="2:5" ht="20.100000000000001" customHeight="1" thickBot="1" x14ac:dyDescent="0.25">
      <c r="B35" s="4" t="s">
        <v>231</v>
      </c>
      <c r="C35" s="20">
        <v>0</v>
      </c>
      <c r="D35" s="20">
        <v>0</v>
      </c>
      <c r="E35" s="20">
        <v>0</v>
      </c>
    </row>
    <row r="36" spans="2:5" ht="20.100000000000001" customHeight="1" thickBot="1" x14ac:dyDescent="0.25">
      <c r="B36" s="4" t="s">
        <v>232</v>
      </c>
      <c r="C36" s="20">
        <v>0</v>
      </c>
      <c r="D36" s="20">
        <v>0</v>
      </c>
      <c r="E36" s="20">
        <v>0</v>
      </c>
    </row>
    <row r="37" spans="2:5" ht="20.100000000000001" customHeight="1" thickBot="1" x14ac:dyDescent="0.25">
      <c r="B37" s="4" t="s">
        <v>233</v>
      </c>
      <c r="C37" s="20">
        <v>1</v>
      </c>
      <c r="D37" s="20">
        <v>0</v>
      </c>
      <c r="E37" s="20">
        <v>1</v>
      </c>
    </row>
    <row r="38" spans="2:5" ht="20.100000000000001" customHeight="1" thickBot="1" x14ac:dyDescent="0.25">
      <c r="B38" s="4" t="s">
        <v>234</v>
      </c>
      <c r="C38" s="20">
        <v>0</v>
      </c>
      <c r="D38" s="20">
        <v>0</v>
      </c>
      <c r="E38" s="20">
        <v>0</v>
      </c>
    </row>
    <row r="39" spans="2:5" ht="20.100000000000001" customHeight="1" thickBot="1" x14ac:dyDescent="0.25">
      <c r="B39" s="4" t="s">
        <v>235</v>
      </c>
      <c r="C39" s="20">
        <v>1</v>
      </c>
      <c r="D39" s="20">
        <v>0</v>
      </c>
      <c r="E39" s="20">
        <v>1</v>
      </c>
    </row>
    <row r="40" spans="2:5" ht="20.100000000000001" customHeight="1" thickBot="1" x14ac:dyDescent="0.25">
      <c r="B40" s="4" t="s">
        <v>236</v>
      </c>
      <c r="C40" s="20">
        <v>2</v>
      </c>
      <c r="D40" s="20">
        <v>0</v>
      </c>
      <c r="E40" s="20">
        <v>2</v>
      </c>
    </row>
    <row r="41" spans="2:5" ht="20.100000000000001" customHeight="1" thickBot="1" x14ac:dyDescent="0.25">
      <c r="B41" s="4" t="s">
        <v>237</v>
      </c>
      <c r="C41" s="20">
        <v>7</v>
      </c>
      <c r="D41" s="20">
        <v>5</v>
      </c>
      <c r="E41" s="20">
        <v>12</v>
      </c>
    </row>
    <row r="42" spans="2:5" ht="20.100000000000001" customHeight="1" thickBot="1" x14ac:dyDescent="0.25">
      <c r="B42" s="4" t="s">
        <v>238</v>
      </c>
      <c r="C42" s="20">
        <v>0</v>
      </c>
      <c r="D42" s="20">
        <v>0</v>
      </c>
      <c r="E42" s="20">
        <v>0</v>
      </c>
    </row>
    <row r="43" spans="2:5" ht="20.100000000000001" customHeight="1" thickBot="1" x14ac:dyDescent="0.25">
      <c r="B43" s="4" t="s">
        <v>239</v>
      </c>
      <c r="C43" s="20">
        <v>0</v>
      </c>
      <c r="D43" s="20">
        <v>0</v>
      </c>
      <c r="E43" s="20">
        <v>0</v>
      </c>
    </row>
    <row r="44" spans="2:5" ht="20.100000000000001" customHeight="1" thickBot="1" x14ac:dyDescent="0.25">
      <c r="B44" s="4" t="s">
        <v>240</v>
      </c>
      <c r="C44" s="20">
        <v>2</v>
      </c>
      <c r="D44" s="20">
        <v>1</v>
      </c>
      <c r="E44" s="20">
        <v>3</v>
      </c>
    </row>
    <row r="45" spans="2:5" ht="20.100000000000001" customHeight="1" thickBot="1" x14ac:dyDescent="0.25">
      <c r="B45" s="4" t="s">
        <v>241</v>
      </c>
      <c r="C45" s="20">
        <v>1</v>
      </c>
      <c r="D45" s="20">
        <v>0</v>
      </c>
      <c r="E45" s="20">
        <v>1</v>
      </c>
    </row>
    <row r="46" spans="2:5" ht="20.100000000000001" customHeight="1" thickBot="1" x14ac:dyDescent="0.25">
      <c r="B46" s="4" t="s">
        <v>242</v>
      </c>
      <c r="C46" s="20">
        <v>0</v>
      </c>
      <c r="D46" s="20">
        <v>0</v>
      </c>
      <c r="E46" s="20">
        <v>0</v>
      </c>
    </row>
    <row r="47" spans="2:5" ht="20.100000000000001" customHeight="1" thickBot="1" x14ac:dyDescent="0.25">
      <c r="B47" s="4" t="s">
        <v>243</v>
      </c>
      <c r="C47" s="20">
        <v>3</v>
      </c>
      <c r="D47" s="20">
        <v>1</v>
      </c>
      <c r="E47" s="20">
        <v>4</v>
      </c>
    </row>
    <row r="48" spans="2:5" ht="20.100000000000001" customHeight="1" thickBot="1" x14ac:dyDescent="0.25">
      <c r="B48" s="4" t="s">
        <v>244</v>
      </c>
      <c r="C48" s="20">
        <v>0</v>
      </c>
      <c r="D48" s="20">
        <v>0</v>
      </c>
      <c r="E48" s="20">
        <v>0</v>
      </c>
    </row>
    <row r="49" spans="2:5" ht="20.100000000000001" customHeight="1" thickBot="1" x14ac:dyDescent="0.25">
      <c r="B49" s="4" t="s">
        <v>245</v>
      </c>
      <c r="C49" s="20">
        <v>0</v>
      </c>
      <c r="D49" s="20">
        <v>0</v>
      </c>
      <c r="E49" s="20">
        <v>0</v>
      </c>
    </row>
    <row r="50" spans="2:5" ht="20.100000000000001" customHeight="1" thickBot="1" x14ac:dyDescent="0.25">
      <c r="B50" s="4" t="s">
        <v>246</v>
      </c>
      <c r="C50" s="20">
        <v>1</v>
      </c>
      <c r="D50" s="20">
        <v>0</v>
      </c>
      <c r="E50" s="20">
        <v>1</v>
      </c>
    </row>
    <row r="51" spans="2:5" ht="20.100000000000001" customHeight="1" thickBot="1" x14ac:dyDescent="0.25">
      <c r="B51" s="4" t="s">
        <v>247</v>
      </c>
      <c r="C51" s="20">
        <v>0</v>
      </c>
      <c r="D51" s="20">
        <v>0</v>
      </c>
      <c r="E51" s="20">
        <v>0</v>
      </c>
    </row>
    <row r="52" spans="2:5" ht="20.100000000000001" customHeight="1" thickBot="1" x14ac:dyDescent="0.25">
      <c r="B52" s="4" t="s">
        <v>248</v>
      </c>
      <c r="C52" s="20">
        <v>1</v>
      </c>
      <c r="D52" s="20">
        <v>0</v>
      </c>
      <c r="E52" s="20">
        <v>1</v>
      </c>
    </row>
    <row r="53" spans="2:5" ht="20.100000000000001" customHeight="1" thickBot="1" x14ac:dyDescent="0.25">
      <c r="B53" s="4" t="s">
        <v>249</v>
      </c>
      <c r="C53" s="20">
        <v>0</v>
      </c>
      <c r="D53" s="20">
        <v>0</v>
      </c>
      <c r="E53" s="20">
        <v>0</v>
      </c>
    </row>
    <row r="54" spans="2:5" ht="20.100000000000001" customHeight="1" thickBot="1" x14ac:dyDescent="0.25">
      <c r="B54" s="4" t="s">
        <v>250</v>
      </c>
      <c r="C54" s="20">
        <v>4</v>
      </c>
      <c r="D54" s="20">
        <v>2</v>
      </c>
      <c r="E54" s="20">
        <v>6</v>
      </c>
    </row>
    <row r="55" spans="2:5" ht="20.100000000000001" customHeight="1" thickBot="1" x14ac:dyDescent="0.25">
      <c r="B55" s="4" t="s">
        <v>251</v>
      </c>
      <c r="C55" s="20">
        <v>0</v>
      </c>
      <c r="D55" s="20">
        <v>0</v>
      </c>
      <c r="E55" s="20">
        <v>0</v>
      </c>
    </row>
    <row r="56" spans="2:5" ht="20.100000000000001" customHeight="1" thickBot="1" x14ac:dyDescent="0.25">
      <c r="B56" s="4" t="s">
        <v>252</v>
      </c>
      <c r="C56" s="20">
        <v>1</v>
      </c>
      <c r="D56" s="20">
        <v>0</v>
      </c>
      <c r="E56" s="20">
        <v>1</v>
      </c>
    </row>
    <row r="57" spans="2:5" ht="20.100000000000001" customHeight="1" thickBot="1" x14ac:dyDescent="0.25">
      <c r="B57" s="4" t="s">
        <v>253</v>
      </c>
      <c r="C57" s="20">
        <v>0</v>
      </c>
      <c r="D57" s="20">
        <v>0</v>
      </c>
      <c r="E57" s="20">
        <v>0</v>
      </c>
    </row>
    <row r="58" spans="2:5" ht="20.100000000000001" customHeight="1" thickBot="1" x14ac:dyDescent="0.25">
      <c r="B58" s="4" t="s">
        <v>254</v>
      </c>
      <c r="C58" s="20">
        <v>0</v>
      </c>
      <c r="D58" s="20">
        <v>0</v>
      </c>
      <c r="E58" s="20">
        <v>0</v>
      </c>
    </row>
    <row r="59" spans="2:5" ht="20.100000000000001" customHeight="1" thickBot="1" x14ac:dyDescent="0.25">
      <c r="B59" s="4" t="s">
        <v>255</v>
      </c>
      <c r="C59" s="20">
        <v>1</v>
      </c>
      <c r="D59" s="20">
        <v>0</v>
      </c>
      <c r="E59" s="20">
        <v>1</v>
      </c>
    </row>
    <row r="60" spans="2:5" ht="20.100000000000001" customHeight="1" thickBot="1" x14ac:dyDescent="0.25">
      <c r="B60" s="4" t="s">
        <v>256</v>
      </c>
      <c r="C60" s="20">
        <v>0</v>
      </c>
      <c r="D60" s="20">
        <v>0</v>
      </c>
      <c r="E60" s="20">
        <v>0</v>
      </c>
    </row>
    <row r="61" spans="2:5" ht="20.100000000000001" customHeight="1" thickBot="1" x14ac:dyDescent="0.25">
      <c r="B61" s="7" t="s">
        <v>22</v>
      </c>
      <c r="C61" s="9">
        <v>38</v>
      </c>
      <c r="D61" s="9">
        <v>10</v>
      </c>
      <c r="E61" s="9">
        <v>48</v>
      </c>
    </row>
  </sheetData>
  <mergeCells count="1">
    <mergeCell ref="C9:E9"/>
  </mergeCells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AF65"/>
  <sheetViews>
    <sheetView zoomScaleNormal="100" workbookViewId="0"/>
  </sheetViews>
  <sheetFormatPr baseColWidth="10" defaultRowHeight="12.75" x14ac:dyDescent="0.2"/>
  <cols>
    <col min="1" max="1" width="8.625" customWidth="1"/>
    <col min="2" max="2" width="28.625" customWidth="1"/>
    <col min="3" max="3" width="10.5" bestFit="1" customWidth="1"/>
    <col min="4" max="4" width="13.375" bestFit="1" customWidth="1"/>
    <col min="5" max="5" width="12.125" bestFit="1" customWidth="1"/>
    <col min="6" max="6" width="12.5" bestFit="1" customWidth="1"/>
    <col min="7" max="7" width="15.625" bestFit="1" customWidth="1"/>
    <col min="8" max="8" width="10.5" bestFit="1" customWidth="1"/>
    <col min="9" max="9" width="13.375" bestFit="1" customWidth="1"/>
    <col min="10" max="10" width="12.125" bestFit="1" customWidth="1"/>
    <col min="11" max="11" width="12.5" bestFit="1" customWidth="1"/>
    <col min="12" max="12" width="15.625" bestFit="1" customWidth="1"/>
    <col min="13" max="13" width="10.5" bestFit="1" customWidth="1"/>
    <col min="14" max="14" width="13.375" bestFit="1" customWidth="1"/>
    <col min="15" max="15" width="12.125" bestFit="1" customWidth="1"/>
    <col min="16" max="16" width="12.5" bestFit="1" customWidth="1"/>
    <col min="17" max="17" width="15.625" bestFit="1" customWidth="1"/>
    <col min="18" max="18" width="10.5" bestFit="1" customWidth="1"/>
    <col min="19" max="19" width="13.375" bestFit="1" customWidth="1"/>
    <col min="20" max="20" width="12.125" bestFit="1" customWidth="1"/>
    <col min="21" max="21" width="12.5" bestFit="1" customWidth="1"/>
    <col min="22" max="22" width="15.625" bestFit="1" customWidth="1"/>
    <col min="23" max="23" width="10.5" bestFit="1" customWidth="1"/>
    <col min="24" max="24" width="13.375" bestFit="1" customWidth="1"/>
    <col min="25" max="25" width="12.125" bestFit="1" customWidth="1"/>
    <col min="26" max="26" width="12.5" bestFit="1" customWidth="1"/>
    <col min="27" max="27" width="15.625" bestFit="1" customWidth="1"/>
    <col min="28" max="28" width="10.5" bestFit="1" customWidth="1"/>
    <col min="29" max="29" width="13.375" bestFit="1" customWidth="1"/>
    <col min="30" max="30" width="12.125" bestFit="1" customWidth="1"/>
    <col min="31" max="31" width="12.5" bestFit="1" customWidth="1"/>
    <col min="32" max="32" width="15.625" bestFit="1" customWidth="1"/>
  </cols>
  <sheetData>
    <row r="11" spans="2:32" ht="16.5" customHeight="1" x14ac:dyDescent="0.2"/>
    <row r="12" spans="2:32" ht="41.25" customHeight="1" x14ac:dyDescent="0.2">
      <c r="C12" s="90" t="s">
        <v>178</v>
      </c>
      <c r="D12" s="90"/>
      <c r="E12" s="90"/>
      <c r="F12" s="90"/>
      <c r="G12" s="90"/>
      <c r="H12" s="90" t="s">
        <v>179</v>
      </c>
      <c r="I12" s="90"/>
      <c r="J12" s="90"/>
      <c r="K12" s="90"/>
      <c r="L12" s="90"/>
      <c r="M12" s="90" t="s">
        <v>180</v>
      </c>
      <c r="N12" s="90"/>
      <c r="O12" s="90"/>
      <c r="P12" s="90"/>
      <c r="Q12" s="90"/>
      <c r="R12" s="90" t="s">
        <v>181</v>
      </c>
      <c r="S12" s="90"/>
      <c r="T12" s="90"/>
      <c r="U12" s="90"/>
      <c r="V12" s="90"/>
      <c r="W12" s="90" t="s">
        <v>182</v>
      </c>
      <c r="X12" s="90"/>
      <c r="Y12" s="90"/>
      <c r="Z12" s="90"/>
      <c r="AA12" s="90"/>
      <c r="AB12" s="90" t="s">
        <v>36</v>
      </c>
      <c r="AC12" s="90"/>
      <c r="AD12" s="90"/>
      <c r="AE12" s="90"/>
      <c r="AF12" s="90"/>
    </row>
    <row r="13" spans="2:32" ht="28.5" customHeight="1" x14ac:dyDescent="0.2">
      <c r="C13" s="91" t="s">
        <v>61</v>
      </c>
      <c r="D13" s="91" t="s">
        <v>183</v>
      </c>
      <c r="E13" s="91"/>
      <c r="F13" s="91"/>
      <c r="G13" s="91" t="s">
        <v>184</v>
      </c>
      <c r="H13" s="91" t="s">
        <v>61</v>
      </c>
      <c r="I13" s="91" t="s">
        <v>183</v>
      </c>
      <c r="J13" s="91"/>
      <c r="K13" s="91"/>
      <c r="L13" s="91" t="s">
        <v>184</v>
      </c>
      <c r="M13" s="91" t="s">
        <v>61</v>
      </c>
      <c r="N13" s="91" t="s">
        <v>183</v>
      </c>
      <c r="O13" s="91"/>
      <c r="P13" s="91"/>
      <c r="Q13" s="91" t="s">
        <v>184</v>
      </c>
      <c r="R13" s="91" t="s">
        <v>61</v>
      </c>
      <c r="S13" s="91" t="s">
        <v>183</v>
      </c>
      <c r="T13" s="91"/>
      <c r="U13" s="91"/>
      <c r="V13" s="91" t="s">
        <v>184</v>
      </c>
      <c r="W13" s="91" t="s">
        <v>61</v>
      </c>
      <c r="X13" s="91" t="s">
        <v>183</v>
      </c>
      <c r="Y13" s="91"/>
      <c r="Z13" s="91"/>
      <c r="AA13" s="91" t="s">
        <v>184</v>
      </c>
      <c r="AB13" s="91" t="s">
        <v>61</v>
      </c>
      <c r="AC13" s="91" t="s">
        <v>183</v>
      </c>
      <c r="AD13" s="91"/>
      <c r="AE13" s="91"/>
      <c r="AF13" s="91" t="s">
        <v>184</v>
      </c>
    </row>
    <row r="14" spans="2:32" ht="28.5" customHeight="1" thickBot="1" x14ac:dyDescent="0.25">
      <c r="C14" s="91"/>
      <c r="D14" s="34" t="s">
        <v>185</v>
      </c>
      <c r="E14" s="34" t="s">
        <v>186</v>
      </c>
      <c r="F14" s="34" t="s">
        <v>187</v>
      </c>
      <c r="G14" s="91"/>
      <c r="H14" s="91"/>
      <c r="I14" s="34" t="s">
        <v>185</v>
      </c>
      <c r="J14" s="34" t="s">
        <v>186</v>
      </c>
      <c r="K14" s="34" t="s">
        <v>187</v>
      </c>
      <c r="L14" s="91"/>
      <c r="M14" s="91"/>
      <c r="N14" s="34" t="s">
        <v>185</v>
      </c>
      <c r="O14" s="34" t="s">
        <v>186</v>
      </c>
      <c r="P14" s="34" t="s">
        <v>187</v>
      </c>
      <c r="Q14" s="91"/>
      <c r="R14" s="91"/>
      <c r="S14" s="34" t="s">
        <v>185</v>
      </c>
      <c r="T14" s="34" t="s">
        <v>186</v>
      </c>
      <c r="U14" s="34" t="s">
        <v>187</v>
      </c>
      <c r="V14" s="91"/>
      <c r="W14" s="91"/>
      <c r="X14" s="34" t="s">
        <v>185</v>
      </c>
      <c r="Y14" s="34" t="s">
        <v>186</v>
      </c>
      <c r="Z14" s="34" t="s">
        <v>187</v>
      </c>
      <c r="AA14" s="91"/>
      <c r="AB14" s="91"/>
      <c r="AC14" s="34" t="s">
        <v>185</v>
      </c>
      <c r="AD14" s="34" t="s">
        <v>186</v>
      </c>
      <c r="AE14" s="34" t="s">
        <v>187</v>
      </c>
      <c r="AF14" s="91"/>
    </row>
    <row r="15" spans="2:32" ht="20.100000000000001" customHeight="1" thickBot="1" x14ac:dyDescent="0.25">
      <c r="B15" s="3" t="s">
        <v>207</v>
      </c>
      <c r="C15" s="20">
        <v>1307</v>
      </c>
      <c r="D15" s="20">
        <v>0</v>
      </c>
      <c r="E15" s="20">
        <v>1241</v>
      </c>
      <c r="F15" s="20">
        <v>66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57</v>
      </c>
      <c r="N15" s="20">
        <v>0</v>
      </c>
      <c r="O15" s="20">
        <v>57</v>
      </c>
      <c r="P15" s="20">
        <v>0</v>
      </c>
      <c r="Q15" s="20">
        <v>0</v>
      </c>
      <c r="R15" s="20">
        <v>14</v>
      </c>
      <c r="S15" s="20">
        <v>0</v>
      </c>
      <c r="T15" s="20">
        <v>14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1378</v>
      </c>
      <c r="AC15" s="20">
        <v>0</v>
      </c>
      <c r="AD15" s="20">
        <v>1312</v>
      </c>
      <c r="AE15" s="20">
        <v>66</v>
      </c>
      <c r="AF15" s="20">
        <v>0</v>
      </c>
    </row>
    <row r="16" spans="2:32" ht="20.100000000000001" customHeight="1" thickBot="1" x14ac:dyDescent="0.25">
      <c r="B16" s="4" t="s">
        <v>208</v>
      </c>
      <c r="C16" s="20">
        <v>1285</v>
      </c>
      <c r="D16" s="20">
        <v>0</v>
      </c>
      <c r="E16" s="20">
        <v>1085</v>
      </c>
      <c r="F16" s="20">
        <v>200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86</v>
      </c>
      <c r="N16" s="20">
        <v>0</v>
      </c>
      <c r="O16" s="20">
        <v>84</v>
      </c>
      <c r="P16" s="20">
        <v>2</v>
      </c>
      <c r="Q16" s="20">
        <v>0</v>
      </c>
      <c r="R16" s="20">
        <v>38</v>
      </c>
      <c r="S16" s="20">
        <v>0</v>
      </c>
      <c r="T16" s="20">
        <v>38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1409</v>
      </c>
      <c r="AC16" s="20">
        <v>0</v>
      </c>
      <c r="AD16" s="20">
        <v>1207</v>
      </c>
      <c r="AE16" s="20">
        <v>202</v>
      </c>
      <c r="AF16" s="20">
        <v>0</v>
      </c>
    </row>
    <row r="17" spans="2:32" ht="20.100000000000001" customHeight="1" thickBot="1" x14ac:dyDescent="0.25">
      <c r="B17" s="4" t="s">
        <v>209</v>
      </c>
      <c r="C17" s="20">
        <v>381</v>
      </c>
      <c r="D17" s="20">
        <v>0</v>
      </c>
      <c r="E17" s="20">
        <v>298</v>
      </c>
      <c r="F17" s="20">
        <v>83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1</v>
      </c>
      <c r="N17" s="20">
        <v>0</v>
      </c>
      <c r="O17" s="20">
        <v>1</v>
      </c>
      <c r="P17" s="20">
        <v>0</v>
      </c>
      <c r="Q17" s="20">
        <v>0</v>
      </c>
      <c r="R17" s="20">
        <v>24</v>
      </c>
      <c r="S17" s="20">
        <v>0</v>
      </c>
      <c r="T17" s="20">
        <v>24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406</v>
      </c>
      <c r="AC17" s="20">
        <v>0</v>
      </c>
      <c r="AD17" s="20">
        <v>323</v>
      </c>
      <c r="AE17" s="20">
        <v>83</v>
      </c>
      <c r="AF17" s="20">
        <v>0</v>
      </c>
    </row>
    <row r="18" spans="2:32" ht="20.100000000000001" customHeight="1" thickBot="1" x14ac:dyDescent="0.25">
      <c r="B18" s="4" t="s">
        <v>210</v>
      </c>
      <c r="C18" s="20">
        <v>835</v>
      </c>
      <c r="D18" s="20">
        <v>0</v>
      </c>
      <c r="E18" s="20">
        <v>811</v>
      </c>
      <c r="F18" s="20">
        <v>24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179</v>
      </c>
      <c r="N18" s="20">
        <v>0</v>
      </c>
      <c r="O18" s="20">
        <v>179</v>
      </c>
      <c r="P18" s="20">
        <v>0</v>
      </c>
      <c r="Q18" s="20">
        <v>0</v>
      </c>
      <c r="R18" s="20">
        <v>32</v>
      </c>
      <c r="S18" s="20">
        <v>0</v>
      </c>
      <c r="T18" s="20">
        <v>32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1046</v>
      </c>
      <c r="AC18" s="20">
        <v>0</v>
      </c>
      <c r="AD18" s="20">
        <v>1022</v>
      </c>
      <c r="AE18" s="20">
        <v>24</v>
      </c>
      <c r="AF18" s="20">
        <v>0</v>
      </c>
    </row>
    <row r="19" spans="2:32" ht="20.100000000000001" customHeight="1" thickBot="1" x14ac:dyDescent="0.25">
      <c r="B19" s="4" t="s">
        <v>211</v>
      </c>
      <c r="C19" s="20">
        <v>737</v>
      </c>
      <c r="D19" s="20">
        <v>0</v>
      </c>
      <c r="E19" s="20">
        <v>518</v>
      </c>
      <c r="F19" s="20">
        <v>219</v>
      </c>
      <c r="G19" s="20">
        <v>0</v>
      </c>
      <c r="H19" s="20">
        <v>2</v>
      </c>
      <c r="I19" s="20">
        <v>0</v>
      </c>
      <c r="J19" s="20">
        <v>2</v>
      </c>
      <c r="K19" s="20">
        <v>0</v>
      </c>
      <c r="L19" s="20">
        <v>0</v>
      </c>
      <c r="M19" s="20">
        <v>6</v>
      </c>
      <c r="N19" s="20">
        <v>0</v>
      </c>
      <c r="O19" s="20">
        <v>6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745</v>
      </c>
      <c r="AC19" s="20">
        <v>0</v>
      </c>
      <c r="AD19" s="20">
        <v>526</v>
      </c>
      <c r="AE19" s="20">
        <v>219</v>
      </c>
      <c r="AF19" s="20">
        <v>0</v>
      </c>
    </row>
    <row r="20" spans="2:32" ht="20.100000000000001" customHeight="1" thickBot="1" x14ac:dyDescent="0.25">
      <c r="B20" s="4" t="s">
        <v>212</v>
      </c>
      <c r="C20" s="20">
        <v>440</v>
      </c>
      <c r="D20" s="20">
        <v>6</v>
      </c>
      <c r="E20" s="20">
        <v>364</v>
      </c>
      <c r="F20" s="20">
        <v>70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11</v>
      </c>
      <c r="N20" s="20">
        <v>0</v>
      </c>
      <c r="O20" s="20">
        <v>11</v>
      </c>
      <c r="P20" s="20">
        <v>0</v>
      </c>
      <c r="Q20" s="20">
        <v>0</v>
      </c>
      <c r="R20" s="20">
        <v>53</v>
      </c>
      <c r="S20" s="20">
        <v>0</v>
      </c>
      <c r="T20" s="20">
        <v>53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504</v>
      </c>
      <c r="AC20" s="20">
        <v>6</v>
      </c>
      <c r="AD20" s="20">
        <v>428</v>
      </c>
      <c r="AE20" s="20">
        <v>70</v>
      </c>
      <c r="AF20" s="20">
        <v>0</v>
      </c>
    </row>
    <row r="21" spans="2:32" ht="20.100000000000001" customHeight="1" thickBot="1" x14ac:dyDescent="0.25">
      <c r="B21" s="4" t="s">
        <v>213</v>
      </c>
      <c r="C21" s="20">
        <v>1246</v>
      </c>
      <c r="D21" s="20">
        <v>0</v>
      </c>
      <c r="E21" s="20">
        <v>902</v>
      </c>
      <c r="F21" s="20">
        <v>344</v>
      </c>
      <c r="G21" s="20">
        <v>0</v>
      </c>
      <c r="H21" s="20">
        <v>2</v>
      </c>
      <c r="I21" s="20">
        <v>0</v>
      </c>
      <c r="J21" s="20">
        <v>2</v>
      </c>
      <c r="K21" s="20">
        <v>0</v>
      </c>
      <c r="L21" s="20">
        <v>0</v>
      </c>
      <c r="M21" s="20">
        <v>149</v>
      </c>
      <c r="N21" s="20">
        <v>0</v>
      </c>
      <c r="O21" s="20">
        <v>128</v>
      </c>
      <c r="P21" s="20">
        <v>21</v>
      </c>
      <c r="Q21" s="20">
        <v>0</v>
      </c>
      <c r="R21" s="20">
        <v>25</v>
      </c>
      <c r="S21" s="20">
        <v>0</v>
      </c>
      <c r="T21" s="20">
        <v>17</v>
      </c>
      <c r="U21" s="20">
        <v>8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1422</v>
      </c>
      <c r="AC21" s="20">
        <v>0</v>
      </c>
      <c r="AD21" s="20">
        <v>1049</v>
      </c>
      <c r="AE21" s="20">
        <v>373</v>
      </c>
      <c r="AF21" s="20">
        <v>0</v>
      </c>
    </row>
    <row r="22" spans="2:32" ht="20.100000000000001" customHeight="1" thickBot="1" x14ac:dyDescent="0.25">
      <c r="B22" s="4" t="s">
        <v>214</v>
      </c>
      <c r="C22" s="20">
        <v>1838</v>
      </c>
      <c r="D22" s="20">
        <v>49</v>
      </c>
      <c r="E22" s="20">
        <v>846</v>
      </c>
      <c r="F22" s="20">
        <v>943</v>
      </c>
      <c r="G22" s="20">
        <v>0</v>
      </c>
      <c r="H22" s="20">
        <v>2</v>
      </c>
      <c r="I22" s="20">
        <v>0</v>
      </c>
      <c r="J22" s="20">
        <v>2</v>
      </c>
      <c r="K22" s="20">
        <v>0</v>
      </c>
      <c r="L22" s="20">
        <v>0</v>
      </c>
      <c r="M22" s="20">
        <v>12</v>
      </c>
      <c r="N22" s="20">
        <v>0</v>
      </c>
      <c r="O22" s="20">
        <v>12</v>
      </c>
      <c r="P22" s="20">
        <v>0</v>
      </c>
      <c r="Q22" s="20">
        <v>0</v>
      </c>
      <c r="R22" s="20">
        <v>1</v>
      </c>
      <c r="S22" s="20">
        <v>0</v>
      </c>
      <c r="T22" s="20">
        <v>1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1853</v>
      </c>
      <c r="AC22" s="20">
        <v>49</v>
      </c>
      <c r="AD22" s="20">
        <v>861</v>
      </c>
      <c r="AE22" s="20">
        <v>943</v>
      </c>
      <c r="AF22" s="20">
        <v>0</v>
      </c>
    </row>
    <row r="23" spans="2:32" ht="20.100000000000001" customHeight="1" thickBot="1" x14ac:dyDescent="0.25">
      <c r="B23" s="4" t="s">
        <v>215</v>
      </c>
      <c r="C23" s="20">
        <v>138</v>
      </c>
      <c r="D23" s="20">
        <v>0</v>
      </c>
      <c r="E23" s="20">
        <v>123</v>
      </c>
      <c r="F23" s="20">
        <v>15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6</v>
      </c>
      <c r="N23" s="20">
        <v>0</v>
      </c>
      <c r="O23" s="20">
        <v>6</v>
      </c>
      <c r="P23" s="20">
        <v>0</v>
      </c>
      <c r="Q23" s="20">
        <v>0</v>
      </c>
      <c r="R23" s="20">
        <v>6</v>
      </c>
      <c r="S23" s="20">
        <v>0</v>
      </c>
      <c r="T23" s="20">
        <v>6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150</v>
      </c>
      <c r="AC23" s="20">
        <v>0</v>
      </c>
      <c r="AD23" s="20">
        <v>135</v>
      </c>
      <c r="AE23" s="20">
        <v>15</v>
      </c>
      <c r="AF23" s="20">
        <v>0</v>
      </c>
    </row>
    <row r="24" spans="2:32" ht="20.100000000000001" customHeight="1" thickBot="1" x14ac:dyDescent="0.25">
      <c r="B24" s="4" t="s">
        <v>216</v>
      </c>
      <c r="C24" s="20">
        <v>30</v>
      </c>
      <c r="D24" s="20">
        <v>0</v>
      </c>
      <c r="E24" s="20">
        <v>26</v>
      </c>
      <c r="F24" s="20">
        <v>4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28</v>
      </c>
      <c r="N24" s="20">
        <v>0</v>
      </c>
      <c r="O24" s="20">
        <v>28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58</v>
      </c>
      <c r="AC24" s="20">
        <v>0</v>
      </c>
      <c r="AD24" s="20">
        <v>54</v>
      </c>
      <c r="AE24" s="20">
        <v>4</v>
      </c>
      <c r="AF24" s="20">
        <v>0</v>
      </c>
    </row>
    <row r="25" spans="2:32" ht="20.100000000000001" customHeight="1" thickBot="1" x14ac:dyDescent="0.25">
      <c r="B25" s="4" t="s">
        <v>217</v>
      </c>
      <c r="C25" s="20">
        <v>492</v>
      </c>
      <c r="D25" s="20">
        <v>0</v>
      </c>
      <c r="E25" s="20">
        <v>386</v>
      </c>
      <c r="F25" s="20">
        <v>106</v>
      </c>
      <c r="G25" s="20">
        <v>0</v>
      </c>
      <c r="H25" s="20">
        <v>1</v>
      </c>
      <c r="I25" s="20">
        <v>0</v>
      </c>
      <c r="J25" s="20">
        <v>0</v>
      </c>
      <c r="K25" s="20">
        <v>1</v>
      </c>
      <c r="L25" s="20">
        <v>0</v>
      </c>
      <c r="M25" s="20">
        <v>5</v>
      </c>
      <c r="N25" s="20">
        <v>0</v>
      </c>
      <c r="O25" s="20">
        <v>5</v>
      </c>
      <c r="P25" s="20">
        <v>0</v>
      </c>
      <c r="Q25" s="20">
        <v>0</v>
      </c>
      <c r="R25" s="20">
        <v>9</v>
      </c>
      <c r="S25" s="20">
        <v>0</v>
      </c>
      <c r="T25" s="20">
        <v>9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507</v>
      </c>
      <c r="AC25" s="20">
        <v>0</v>
      </c>
      <c r="AD25" s="20">
        <v>400</v>
      </c>
      <c r="AE25" s="20">
        <v>107</v>
      </c>
      <c r="AF25" s="20">
        <v>0</v>
      </c>
    </row>
    <row r="26" spans="2:32" ht="20.100000000000001" customHeight="1" thickBot="1" x14ac:dyDescent="0.25">
      <c r="B26" s="4" t="s">
        <v>218</v>
      </c>
      <c r="C26" s="20">
        <v>824</v>
      </c>
      <c r="D26" s="20">
        <v>3</v>
      </c>
      <c r="E26" s="20">
        <v>591</v>
      </c>
      <c r="F26" s="20">
        <v>230</v>
      </c>
      <c r="G26" s="20">
        <v>0</v>
      </c>
      <c r="H26" s="20">
        <v>6</v>
      </c>
      <c r="I26" s="20">
        <v>0</v>
      </c>
      <c r="J26" s="20">
        <v>6</v>
      </c>
      <c r="K26" s="20">
        <v>0</v>
      </c>
      <c r="L26" s="20">
        <v>0</v>
      </c>
      <c r="M26" s="20">
        <v>9</v>
      </c>
      <c r="N26" s="20">
        <v>0</v>
      </c>
      <c r="O26" s="20">
        <v>9</v>
      </c>
      <c r="P26" s="20">
        <v>0</v>
      </c>
      <c r="Q26" s="20">
        <v>0</v>
      </c>
      <c r="R26" s="20">
        <v>8</v>
      </c>
      <c r="S26" s="20">
        <v>0</v>
      </c>
      <c r="T26" s="20">
        <v>9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847</v>
      </c>
      <c r="AC26" s="20">
        <v>3</v>
      </c>
      <c r="AD26" s="20">
        <v>615</v>
      </c>
      <c r="AE26" s="20">
        <v>230</v>
      </c>
      <c r="AF26" s="20">
        <v>0</v>
      </c>
    </row>
    <row r="27" spans="2:32" ht="20.100000000000001" customHeight="1" thickBot="1" x14ac:dyDescent="0.25">
      <c r="B27" s="4" t="s">
        <v>219</v>
      </c>
      <c r="C27" s="20">
        <v>945</v>
      </c>
      <c r="D27" s="20">
        <v>0</v>
      </c>
      <c r="E27" s="20">
        <v>801</v>
      </c>
      <c r="F27" s="20">
        <v>144</v>
      </c>
      <c r="G27" s="20">
        <v>0</v>
      </c>
      <c r="H27" s="20">
        <v>3</v>
      </c>
      <c r="I27" s="20">
        <v>0</v>
      </c>
      <c r="J27" s="20">
        <v>3</v>
      </c>
      <c r="K27" s="20">
        <v>0</v>
      </c>
      <c r="L27" s="20">
        <v>0</v>
      </c>
      <c r="M27" s="20">
        <v>30</v>
      </c>
      <c r="N27" s="20">
        <v>0</v>
      </c>
      <c r="O27" s="20">
        <v>24</v>
      </c>
      <c r="P27" s="20">
        <v>6</v>
      </c>
      <c r="Q27" s="20">
        <v>0</v>
      </c>
      <c r="R27" s="20">
        <v>4</v>
      </c>
      <c r="S27" s="20">
        <v>0</v>
      </c>
      <c r="T27" s="20">
        <v>4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982</v>
      </c>
      <c r="AC27" s="20">
        <v>0</v>
      </c>
      <c r="AD27" s="20">
        <v>832</v>
      </c>
      <c r="AE27" s="20">
        <v>150</v>
      </c>
      <c r="AF27" s="20">
        <v>0</v>
      </c>
    </row>
    <row r="28" spans="2:32" ht="20.100000000000001" customHeight="1" thickBot="1" x14ac:dyDescent="0.25">
      <c r="B28" s="4" t="s">
        <v>220</v>
      </c>
      <c r="C28" s="20">
        <v>674</v>
      </c>
      <c r="D28" s="20">
        <v>28</v>
      </c>
      <c r="E28" s="20">
        <v>479</v>
      </c>
      <c r="F28" s="20">
        <v>166</v>
      </c>
      <c r="G28" s="20">
        <v>1</v>
      </c>
      <c r="H28" s="20">
        <v>1</v>
      </c>
      <c r="I28" s="20">
        <v>0</v>
      </c>
      <c r="J28" s="20">
        <v>1</v>
      </c>
      <c r="K28" s="20">
        <v>0</v>
      </c>
      <c r="L28" s="20">
        <v>0</v>
      </c>
      <c r="M28" s="20">
        <v>59</v>
      </c>
      <c r="N28" s="20">
        <v>0</v>
      </c>
      <c r="O28" s="20">
        <v>55</v>
      </c>
      <c r="P28" s="20">
        <v>4</v>
      </c>
      <c r="Q28" s="20">
        <v>0</v>
      </c>
      <c r="R28" s="20">
        <v>52</v>
      </c>
      <c r="S28" s="20">
        <v>0</v>
      </c>
      <c r="T28" s="20">
        <v>52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786</v>
      </c>
      <c r="AC28" s="20">
        <v>28</v>
      </c>
      <c r="AD28" s="20">
        <v>587</v>
      </c>
      <c r="AE28" s="20">
        <v>170</v>
      </c>
      <c r="AF28" s="20">
        <v>1</v>
      </c>
    </row>
    <row r="29" spans="2:32" ht="20.100000000000001" customHeight="1" thickBot="1" x14ac:dyDescent="0.25">
      <c r="B29" s="4" t="s">
        <v>221</v>
      </c>
      <c r="C29" s="20">
        <v>1340</v>
      </c>
      <c r="D29" s="20">
        <v>17</v>
      </c>
      <c r="E29" s="20">
        <v>699</v>
      </c>
      <c r="F29" s="20">
        <v>624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25</v>
      </c>
      <c r="N29" s="20">
        <v>0</v>
      </c>
      <c r="O29" s="20">
        <v>21</v>
      </c>
      <c r="P29" s="20">
        <v>4</v>
      </c>
      <c r="Q29" s="20">
        <v>0</v>
      </c>
      <c r="R29" s="20">
        <v>48</v>
      </c>
      <c r="S29" s="20">
        <v>0</v>
      </c>
      <c r="T29" s="20">
        <v>19</v>
      </c>
      <c r="U29" s="20">
        <v>29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1413</v>
      </c>
      <c r="AC29" s="20">
        <v>17</v>
      </c>
      <c r="AD29" s="20">
        <v>739</v>
      </c>
      <c r="AE29" s="20">
        <v>657</v>
      </c>
      <c r="AF29" s="20">
        <v>0</v>
      </c>
    </row>
    <row r="30" spans="2:32" ht="20.100000000000001" customHeight="1" thickBot="1" x14ac:dyDescent="0.25">
      <c r="B30" s="5" t="s">
        <v>222</v>
      </c>
      <c r="C30" s="20">
        <v>319</v>
      </c>
      <c r="D30" s="20">
        <v>0</v>
      </c>
      <c r="E30" s="20">
        <v>209</v>
      </c>
      <c r="F30" s="20">
        <v>110</v>
      </c>
      <c r="G30" s="20">
        <v>0</v>
      </c>
      <c r="H30" s="20">
        <v>4</v>
      </c>
      <c r="I30" s="20">
        <v>0</v>
      </c>
      <c r="J30" s="20">
        <v>2</v>
      </c>
      <c r="K30" s="20">
        <v>2</v>
      </c>
      <c r="L30" s="20">
        <v>0</v>
      </c>
      <c r="M30" s="20">
        <v>26</v>
      </c>
      <c r="N30" s="20">
        <v>0</v>
      </c>
      <c r="O30" s="20">
        <v>26</v>
      </c>
      <c r="P30" s="20">
        <v>0</v>
      </c>
      <c r="Q30" s="20">
        <v>0</v>
      </c>
      <c r="R30" s="20">
        <v>3</v>
      </c>
      <c r="S30" s="20">
        <v>0</v>
      </c>
      <c r="T30" s="20">
        <v>3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352</v>
      </c>
      <c r="AC30" s="20">
        <v>0</v>
      </c>
      <c r="AD30" s="20">
        <v>240</v>
      </c>
      <c r="AE30" s="20">
        <v>112</v>
      </c>
      <c r="AF30" s="20">
        <v>0</v>
      </c>
    </row>
    <row r="31" spans="2:32" ht="20.100000000000001" customHeight="1" thickBot="1" x14ac:dyDescent="0.25">
      <c r="B31" s="6" t="s">
        <v>223</v>
      </c>
      <c r="C31" s="20">
        <v>98</v>
      </c>
      <c r="D31" s="20">
        <v>0</v>
      </c>
      <c r="E31" s="20">
        <v>71</v>
      </c>
      <c r="F31" s="20">
        <v>27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98</v>
      </c>
      <c r="AC31" s="20">
        <v>0</v>
      </c>
      <c r="AD31" s="20">
        <v>71</v>
      </c>
      <c r="AE31" s="20">
        <v>27</v>
      </c>
      <c r="AF31" s="20">
        <v>0</v>
      </c>
    </row>
    <row r="32" spans="2:32" ht="20.100000000000001" customHeight="1" thickBot="1" x14ac:dyDescent="0.25">
      <c r="B32" s="4" t="s">
        <v>224</v>
      </c>
      <c r="C32" s="20">
        <v>233</v>
      </c>
      <c r="D32" s="20">
        <v>0</v>
      </c>
      <c r="E32" s="20">
        <v>225</v>
      </c>
      <c r="F32" s="20">
        <v>8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2</v>
      </c>
      <c r="N32" s="20">
        <v>0</v>
      </c>
      <c r="O32" s="20">
        <v>2</v>
      </c>
      <c r="P32" s="20">
        <v>0</v>
      </c>
      <c r="Q32" s="20">
        <v>0</v>
      </c>
      <c r="R32" s="20">
        <v>2</v>
      </c>
      <c r="S32" s="20">
        <v>0</v>
      </c>
      <c r="T32" s="20">
        <v>2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237</v>
      </c>
      <c r="AC32" s="20">
        <v>0</v>
      </c>
      <c r="AD32" s="20">
        <v>229</v>
      </c>
      <c r="AE32" s="20">
        <v>8</v>
      </c>
      <c r="AF32" s="20">
        <v>0</v>
      </c>
    </row>
    <row r="33" spans="2:32" ht="20.100000000000001" customHeight="1" thickBot="1" x14ac:dyDescent="0.25">
      <c r="B33" s="4" t="s">
        <v>225</v>
      </c>
      <c r="C33" s="20">
        <v>249</v>
      </c>
      <c r="D33" s="20">
        <v>0</v>
      </c>
      <c r="E33" s="20">
        <v>189</v>
      </c>
      <c r="F33" s="20">
        <v>60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13</v>
      </c>
      <c r="N33" s="20">
        <v>0</v>
      </c>
      <c r="O33" s="20">
        <v>13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262</v>
      </c>
      <c r="AC33" s="20">
        <v>0</v>
      </c>
      <c r="AD33" s="20">
        <v>202</v>
      </c>
      <c r="AE33" s="20">
        <v>60</v>
      </c>
      <c r="AF33" s="20">
        <v>0</v>
      </c>
    </row>
    <row r="34" spans="2:32" ht="20.100000000000001" customHeight="1" thickBot="1" x14ac:dyDescent="0.25">
      <c r="B34" s="4" t="s">
        <v>226</v>
      </c>
      <c r="C34" s="20">
        <v>70</v>
      </c>
      <c r="D34" s="20">
        <v>0</v>
      </c>
      <c r="E34" s="20">
        <v>37</v>
      </c>
      <c r="F34" s="20">
        <v>33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70</v>
      </c>
      <c r="AC34" s="20">
        <v>0</v>
      </c>
      <c r="AD34" s="20">
        <v>37</v>
      </c>
      <c r="AE34" s="20">
        <v>33</v>
      </c>
      <c r="AF34" s="20">
        <v>0</v>
      </c>
    </row>
    <row r="35" spans="2:32" ht="20.100000000000001" customHeight="1" thickBot="1" x14ac:dyDescent="0.25">
      <c r="B35" s="4" t="s">
        <v>227</v>
      </c>
      <c r="C35" s="20">
        <v>131</v>
      </c>
      <c r="D35" s="20">
        <v>0</v>
      </c>
      <c r="E35" s="20">
        <v>127</v>
      </c>
      <c r="F35" s="20">
        <v>4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3</v>
      </c>
      <c r="N35" s="20">
        <v>0</v>
      </c>
      <c r="O35" s="20">
        <v>3</v>
      </c>
      <c r="P35" s="20">
        <v>0</v>
      </c>
      <c r="Q35" s="20">
        <v>0</v>
      </c>
      <c r="R35" s="20">
        <v>2</v>
      </c>
      <c r="S35" s="20">
        <v>0</v>
      </c>
      <c r="T35" s="20">
        <v>2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136</v>
      </c>
      <c r="AC35" s="20">
        <v>0</v>
      </c>
      <c r="AD35" s="20">
        <v>132</v>
      </c>
      <c r="AE35" s="20">
        <v>4</v>
      </c>
      <c r="AF35" s="20">
        <v>0</v>
      </c>
    </row>
    <row r="36" spans="2:32" ht="20.100000000000001" customHeight="1" thickBot="1" x14ac:dyDescent="0.25">
      <c r="B36" s="4" t="s">
        <v>228</v>
      </c>
      <c r="C36" s="20">
        <v>55</v>
      </c>
      <c r="D36" s="20">
        <v>0</v>
      </c>
      <c r="E36" s="20">
        <v>45</v>
      </c>
      <c r="F36" s="20">
        <v>10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3</v>
      </c>
      <c r="N36" s="20">
        <v>0</v>
      </c>
      <c r="O36" s="20">
        <v>3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58</v>
      </c>
      <c r="AC36" s="20">
        <v>0</v>
      </c>
      <c r="AD36" s="20">
        <v>48</v>
      </c>
      <c r="AE36" s="20">
        <v>10</v>
      </c>
      <c r="AF36" s="20">
        <v>0</v>
      </c>
    </row>
    <row r="37" spans="2:32" ht="20.100000000000001" customHeight="1" thickBot="1" x14ac:dyDescent="0.25">
      <c r="B37" s="4" t="s">
        <v>229</v>
      </c>
      <c r="C37" s="20">
        <v>65</v>
      </c>
      <c r="D37" s="20">
        <v>0</v>
      </c>
      <c r="E37" s="20">
        <v>59</v>
      </c>
      <c r="F37" s="20">
        <v>6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8</v>
      </c>
      <c r="N37" s="20">
        <v>0</v>
      </c>
      <c r="O37" s="20">
        <v>8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73</v>
      </c>
      <c r="AC37" s="20">
        <v>0</v>
      </c>
      <c r="AD37" s="20">
        <v>67</v>
      </c>
      <c r="AE37" s="20">
        <v>6</v>
      </c>
      <c r="AF37" s="20">
        <v>0</v>
      </c>
    </row>
    <row r="38" spans="2:32" ht="20.100000000000001" customHeight="1" thickBot="1" x14ac:dyDescent="0.25">
      <c r="B38" s="4" t="s">
        <v>230</v>
      </c>
      <c r="C38" s="20">
        <v>410</v>
      </c>
      <c r="D38" s="20">
        <v>0</v>
      </c>
      <c r="E38" s="20">
        <v>168</v>
      </c>
      <c r="F38" s="20">
        <v>242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410</v>
      </c>
      <c r="AC38" s="20">
        <v>0</v>
      </c>
      <c r="AD38" s="20">
        <v>168</v>
      </c>
      <c r="AE38" s="20">
        <v>242</v>
      </c>
      <c r="AF38" s="20">
        <v>0</v>
      </c>
    </row>
    <row r="39" spans="2:32" ht="20.100000000000001" customHeight="1" thickBot="1" x14ac:dyDescent="0.25">
      <c r="B39" s="4" t="s">
        <v>231</v>
      </c>
      <c r="C39" s="20">
        <v>135</v>
      </c>
      <c r="D39" s="20">
        <v>0</v>
      </c>
      <c r="E39" s="20">
        <v>117</v>
      </c>
      <c r="F39" s="20">
        <v>18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6</v>
      </c>
      <c r="N39" s="20">
        <v>0</v>
      </c>
      <c r="O39" s="20">
        <v>6</v>
      </c>
      <c r="P39" s="20">
        <v>0</v>
      </c>
      <c r="Q39" s="20">
        <v>0</v>
      </c>
      <c r="R39" s="20">
        <v>2</v>
      </c>
      <c r="S39" s="20">
        <v>0</v>
      </c>
      <c r="T39" s="20">
        <v>2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143</v>
      </c>
      <c r="AC39" s="20">
        <v>0</v>
      </c>
      <c r="AD39" s="20">
        <v>125</v>
      </c>
      <c r="AE39" s="20">
        <v>18</v>
      </c>
      <c r="AF39" s="20">
        <v>0</v>
      </c>
    </row>
    <row r="40" spans="2:32" ht="20.100000000000001" customHeight="1" thickBot="1" x14ac:dyDescent="0.25">
      <c r="B40" s="4" t="s">
        <v>232</v>
      </c>
      <c r="C40" s="20">
        <v>340</v>
      </c>
      <c r="D40" s="20">
        <v>0</v>
      </c>
      <c r="E40" s="20">
        <v>294</v>
      </c>
      <c r="F40" s="20">
        <v>46</v>
      </c>
      <c r="G40" s="20">
        <v>0</v>
      </c>
      <c r="H40" s="20">
        <v>2</v>
      </c>
      <c r="I40" s="20">
        <v>0</v>
      </c>
      <c r="J40" s="20">
        <v>2</v>
      </c>
      <c r="K40" s="20">
        <v>0</v>
      </c>
      <c r="L40" s="20">
        <v>0</v>
      </c>
      <c r="M40" s="20">
        <v>1</v>
      </c>
      <c r="N40" s="20">
        <v>0</v>
      </c>
      <c r="O40" s="20">
        <v>1</v>
      </c>
      <c r="P40" s="20">
        <v>0</v>
      </c>
      <c r="Q40" s="20">
        <v>0</v>
      </c>
      <c r="R40" s="20">
        <v>1</v>
      </c>
      <c r="S40" s="20">
        <v>0</v>
      </c>
      <c r="T40" s="20">
        <v>1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344</v>
      </c>
      <c r="AC40" s="20">
        <v>0</v>
      </c>
      <c r="AD40" s="20">
        <v>298</v>
      </c>
      <c r="AE40" s="20">
        <v>46</v>
      </c>
      <c r="AF40" s="20">
        <v>0</v>
      </c>
    </row>
    <row r="41" spans="2:32" ht="20.100000000000001" customHeight="1" thickBot="1" x14ac:dyDescent="0.25">
      <c r="B41" s="4" t="s">
        <v>233</v>
      </c>
      <c r="C41" s="20">
        <v>414</v>
      </c>
      <c r="D41" s="20">
        <v>0</v>
      </c>
      <c r="E41" s="20">
        <v>299</v>
      </c>
      <c r="F41" s="20">
        <v>115</v>
      </c>
      <c r="G41" s="20">
        <v>0</v>
      </c>
      <c r="H41" s="20">
        <v>3</v>
      </c>
      <c r="I41" s="20">
        <v>0</v>
      </c>
      <c r="J41" s="20">
        <v>1</v>
      </c>
      <c r="K41" s="20">
        <v>2</v>
      </c>
      <c r="L41" s="20">
        <v>0</v>
      </c>
      <c r="M41" s="20">
        <v>18</v>
      </c>
      <c r="N41" s="20">
        <v>0</v>
      </c>
      <c r="O41" s="20">
        <v>15</v>
      </c>
      <c r="P41" s="20">
        <v>3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435</v>
      </c>
      <c r="AC41" s="20">
        <v>0</v>
      </c>
      <c r="AD41" s="20">
        <v>315</v>
      </c>
      <c r="AE41" s="20">
        <v>120</v>
      </c>
      <c r="AF41" s="20">
        <v>0</v>
      </c>
    </row>
    <row r="42" spans="2:32" ht="20.100000000000001" customHeight="1" thickBot="1" x14ac:dyDescent="0.25">
      <c r="B42" s="4" t="s">
        <v>234</v>
      </c>
      <c r="C42" s="20">
        <v>163</v>
      </c>
      <c r="D42" s="20">
        <v>0</v>
      </c>
      <c r="E42" s="20">
        <v>149</v>
      </c>
      <c r="F42" s="20">
        <v>14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3</v>
      </c>
      <c r="S42" s="20">
        <v>0</v>
      </c>
      <c r="T42" s="20">
        <v>3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166</v>
      </c>
      <c r="AC42" s="20">
        <v>0</v>
      </c>
      <c r="AD42" s="20">
        <v>152</v>
      </c>
      <c r="AE42" s="20">
        <v>14</v>
      </c>
      <c r="AF42" s="20">
        <v>0</v>
      </c>
    </row>
    <row r="43" spans="2:32" ht="20.100000000000001" customHeight="1" thickBot="1" x14ac:dyDescent="0.25">
      <c r="B43" s="4" t="s">
        <v>235</v>
      </c>
      <c r="C43" s="20">
        <v>216</v>
      </c>
      <c r="D43" s="20">
        <v>0</v>
      </c>
      <c r="E43" s="20">
        <v>133</v>
      </c>
      <c r="F43" s="20">
        <v>83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5</v>
      </c>
      <c r="N43" s="20">
        <v>0</v>
      </c>
      <c r="O43" s="20">
        <v>4</v>
      </c>
      <c r="P43" s="20">
        <v>1</v>
      </c>
      <c r="Q43" s="20">
        <v>0</v>
      </c>
      <c r="R43" s="20">
        <v>3</v>
      </c>
      <c r="S43" s="20">
        <v>0</v>
      </c>
      <c r="T43" s="20">
        <v>3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224</v>
      </c>
      <c r="AC43" s="20">
        <v>0</v>
      </c>
      <c r="AD43" s="20">
        <v>140</v>
      </c>
      <c r="AE43" s="20">
        <v>84</v>
      </c>
      <c r="AF43" s="20">
        <v>0</v>
      </c>
    </row>
    <row r="44" spans="2:32" ht="20.100000000000001" customHeight="1" thickBot="1" x14ac:dyDescent="0.25">
      <c r="B44" s="4" t="s">
        <v>236</v>
      </c>
      <c r="C44" s="20">
        <v>563</v>
      </c>
      <c r="D44" s="20">
        <v>0</v>
      </c>
      <c r="E44" s="20">
        <v>342</v>
      </c>
      <c r="F44" s="20">
        <v>221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35</v>
      </c>
      <c r="N44" s="20">
        <v>0</v>
      </c>
      <c r="O44" s="20">
        <v>35</v>
      </c>
      <c r="P44" s="20">
        <v>0</v>
      </c>
      <c r="Q44" s="20">
        <v>0</v>
      </c>
      <c r="R44" s="20">
        <v>4</v>
      </c>
      <c r="S44" s="20">
        <v>0</v>
      </c>
      <c r="T44" s="20">
        <v>4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602</v>
      </c>
      <c r="AC44" s="20">
        <v>0</v>
      </c>
      <c r="AD44" s="20">
        <v>381</v>
      </c>
      <c r="AE44" s="20">
        <v>221</v>
      </c>
      <c r="AF44" s="20">
        <v>0</v>
      </c>
    </row>
    <row r="45" spans="2:32" ht="20.100000000000001" customHeight="1" thickBot="1" x14ac:dyDescent="0.25">
      <c r="B45" s="4" t="s">
        <v>237</v>
      </c>
      <c r="C45" s="20">
        <v>3569</v>
      </c>
      <c r="D45" s="20">
        <v>137</v>
      </c>
      <c r="E45" s="20">
        <v>1620</v>
      </c>
      <c r="F45" s="20">
        <v>1812</v>
      </c>
      <c r="G45" s="20">
        <v>0</v>
      </c>
      <c r="H45" s="20">
        <v>21</v>
      </c>
      <c r="I45" s="20">
        <v>2</v>
      </c>
      <c r="J45" s="20">
        <v>14</v>
      </c>
      <c r="K45" s="20">
        <v>5</v>
      </c>
      <c r="L45" s="20">
        <v>0</v>
      </c>
      <c r="M45" s="20">
        <v>87</v>
      </c>
      <c r="N45" s="20">
        <v>4</v>
      </c>
      <c r="O45" s="20">
        <v>60</v>
      </c>
      <c r="P45" s="20">
        <v>23</v>
      </c>
      <c r="Q45" s="20">
        <v>0</v>
      </c>
      <c r="R45" s="20">
        <v>10</v>
      </c>
      <c r="S45" s="20">
        <v>0</v>
      </c>
      <c r="T45" s="20">
        <v>10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3687</v>
      </c>
      <c r="AC45" s="20">
        <v>143</v>
      </c>
      <c r="AD45" s="20">
        <v>1704</v>
      </c>
      <c r="AE45" s="20">
        <v>1840</v>
      </c>
      <c r="AF45" s="20">
        <v>0</v>
      </c>
    </row>
    <row r="46" spans="2:32" ht="20.100000000000001" customHeight="1" thickBot="1" x14ac:dyDescent="0.25">
      <c r="B46" s="4" t="s">
        <v>238</v>
      </c>
      <c r="C46" s="20">
        <v>457</v>
      </c>
      <c r="D46" s="20">
        <v>1</v>
      </c>
      <c r="E46" s="20">
        <v>215</v>
      </c>
      <c r="F46" s="20">
        <v>241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4</v>
      </c>
      <c r="N46" s="20">
        <v>0</v>
      </c>
      <c r="O46" s="20">
        <v>4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461</v>
      </c>
      <c r="AC46" s="20">
        <v>1</v>
      </c>
      <c r="AD46" s="20">
        <v>219</v>
      </c>
      <c r="AE46" s="20">
        <v>241</v>
      </c>
      <c r="AF46" s="20">
        <v>0</v>
      </c>
    </row>
    <row r="47" spans="2:32" ht="20.100000000000001" customHeight="1" thickBot="1" x14ac:dyDescent="0.25">
      <c r="B47" s="4" t="s">
        <v>239</v>
      </c>
      <c r="C47" s="20">
        <v>284</v>
      </c>
      <c r="D47" s="20">
        <v>0</v>
      </c>
      <c r="E47" s="20">
        <v>247</v>
      </c>
      <c r="F47" s="20">
        <v>37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12</v>
      </c>
      <c r="N47" s="20">
        <v>0</v>
      </c>
      <c r="O47" s="20">
        <v>11</v>
      </c>
      <c r="P47" s="20">
        <v>1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296</v>
      </c>
      <c r="AC47" s="20">
        <v>0</v>
      </c>
      <c r="AD47" s="20">
        <v>258</v>
      </c>
      <c r="AE47" s="20">
        <v>38</v>
      </c>
      <c r="AF47" s="20">
        <v>0</v>
      </c>
    </row>
    <row r="48" spans="2:32" ht="20.100000000000001" customHeight="1" thickBot="1" x14ac:dyDescent="0.25">
      <c r="B48" s="4" t="s">
        <v>240</v>
      </c>
      <c r="C48" s="20">
        <v>758</v>
      </c>
      <c r="D48" s="20">
        <v>10</v>
      </c>
      <c r="E48" s="20">
        <v>457</v>
      </c>
      <c r="F48" s="20">
        <v>291</v>
      </c>
      <c r="G48" s="20">
        <v>0</v>
      </c>
      <c r="H48" s="20">
        <v>5</v>
      </c>
      <c r="I48" s="20">
        <v>1</v>
      </c>
      <c r="J48" s="20">
        <v>2</v>
      </c>
      <c r="K48" s="20">
        <v>2</v>
      </c>
      <c r="L48" s="20">
        <v>0</v>
      </c>
      <c r="M48" s="20">
        <v>25</v>
      </c>
      <c r="N48" s="20">
        <v>0</v>
      </c>
      <c r="O48" s="20">
        <v>20</v>
      </c>
      <c r="P48" s="20">
        <v>5</v>
      </c>
      <c r="Q48" s="20">
        <v>0</v>
      </c>
      <c r="R48" s="20">
        <v>20</v>
      </c>
      <c r="S48" s="20">
        <v>0</v>
      </c>
      <c r="T48" s="20">
        <v>20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808</v>
      </c>
      <c r="AC48" s="20">
        <v>11</v>
      </c>
      <c r="AD48" s="20">
        <v>499</v>
      </c>
      <c r="AE48" s="20">
        <v>298</v>
      </c>
      <c r="AF48" s="20">
        <v>0</v>
      </c>
    </row>
    <row r="49" spans="2:32" ht="20.100000000000001" customHeight="1" thickBot="1" x14ac:dyDescent="0.25">
      <c r="B49" s="4" t="s">
        <v>241</v>
      </c>
      <c r="C49" s="20">
        <v>1951</v>
      </c>
      <c r="D49" s="20">
        <v>7</v>
      </c>
      <c r="E49" s="20">
        <v>1647</v>
      </c>
      <c r="F49" s="20">
        <v>297</v>
      </c>
      <c r="G49" s="20">
        <v>0</v>
      </c>
      <c r="H49" s="20">
        <v>6</v>
      </c>
      <c r="I49" s="20">
        <v>0</v>
      </c>
      <c r="J49" s="20">
        <v>5</v>
      </c>
      <c r="K49" s="20">
        <v>1</v>
      </c>
      <c r="L49" s="20">
        <v>0</v>
      </c>
      <c r="M49" s="20">
        <v>68</v>
      </c>
      <c r="N49" s="20">
        <v>0</v>
      </c>
      <c r="O49" s="20">
        <v>66</v>
      </c>
      <c r="P49" s="20">
        <v>2</v>
      </c>
      <c r="Q49" s="20">
        <v>0</v>
      </c>
      <c r="R49" s="20">
        <v>26</v>
      </c>
      <c r="S49" s="20">
        <v>0</v>
      </c>
      <c r="T49" s="20">
        <v>26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2051</v>
      </c>
      <c r="AC49" s="20">
        <v>7</v>
      </c>
      <c r="AD49" s="20">
        <v>1744</v>
      </c>
      <c r="AE49" s="20">
        <v>300</v>
      </c>
      <c r="AF49" s="20">
        <v>0</v>
      </c>
    </row>
    <row r="50" spans="2:32" ht="20.100000000000001" customHeight="1" thickBot="1" x14ac:dyDescent="0.25">
      <c r="B50" s="4" t="s">
        <v>242</v>
      </c>
      <c r="C50" s="20">
        <v>394</v>
      </c>
      <c r="D50" s="20">
        <v>0</v>
      </c>
      <c r="E50" s="20">
        <v>352</v>
      </c>
      <c r="F50" s="20">
        <v>42</v>
      </c>
      <c r="G50" s="20">
        <v>0</v>
      </c>
      <c r="H50" s="20">
        <v>37</v>
      </c>
      <c r="I50" s="20">
        <v>0</v>
      </c>
      <c r="J50" s="20">
        <v>27</v>
      </c>
      <c r="K50" s="20">
        <v>10</v>
      </c>
      <c r="L50" s="20">
        <v>0</v>
      </c>
      <c r="M50" s="20">
        <v>67</v>
      </c>
      <c r="N50" s="20">
        <v>0</v>
      </c>
      <c r="O50" s="20">
        <v>66</v>
      </c>
      <c r="P50" s="20">
        <v>1</v>
      </c>
      <c r="Q50" s="20">
        <v>0</v>
      </c>
      <c r="R50" s="20">
        <v>3</v>
      </c>
      <c r="S50" s="20">
        <v>0</v>
      </c>
      <c r="T50" s="20">
        <v>3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501</v>
      </c>
      <c r="AC50" s="20">
        <v>0</v>
      </c>
      <c r="AD50" s="20">
        <v>448</v>
      </c>
      <c r="AE50" s="20">
        <v>53</v>
      </c>
      <c r="AF50" s="20">
        <v>0</v>
      </c>
    </row>
    <row r="51" spans="2:32" ht="20.100000000000001" customHeight="1" thickBot="1" x14ac:dyDescent="0.25">
      <c r="B51" s="4" t="s">
        <v>243</v>
      </c>
      <c r="C51" s="20">
        <v>2336</v>
      </c>
      <c r="D51" s="20">
        <v>44</v>
      </c>
      <c r="E51" s="20">
        <v>1921</v>
      </c>
      <c r="F51" s="20">
        <v>371</v>
      </c>
      <c r="G51" s="20">
        <v>0</v>
      </c>
      <c r="H51" s="20">
        <v>18</v>
      </c>
      <c r="I51" s="20">
        <v>0</v>
      </c>
      <c r="J51" s="20">
        <v>9</v>
      </c>
      <c r="K51" s="20">
        <v>9</v>
      </c>
      <c r="L51" s="20">
        <v>0</v>
      </c>
      <c r="M51" s="20">
        <v>102</v>
      </c>
      <c r="N51" s="20">
        <v>0</v>
      </c>
      <c r="O51" s="20">
        <v>96</v>
      </c>
      <c r="P51" s="20">
        <v>6</v>
      </c>
      <c r="Q51" s="20">
        <v>0</v>
      </c>
      <c r="R51" s="20">
        <v>61</v>
      </c>
      <c r="S51" s="20">
        <v>0</v>
      </c>
      <c r="T51" s="20">
        <v>61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2517</v>
      </c>
      <c r="AC51" s="20">
        <v>44</v>
      </c>
      <c r="AD51" s="20">
        <v>2087</v>
      </c>
      <c r="AE51" s="20">
        <v>386</v>
      </c>
      <c r="AF51" s="20">
        <v>0</v>
      </c>
    </row>
    <row r="52" spans="2:32" ht="20.100000000000001" customHeight="1" thickBot="1" x14ac:dyDescent="0.25">
      <c r="B52" s="4" t="s">
        <v>244</v>
      </c>
      <c r="C52" s="20">
        <v>503</v>
      </c>
      <c r="D52" s="20">
        <v>16</v>
      </c>
      <c r="E52" s="20">
        <v>383</v>
      </c>
      <c r="F52" s="20">
        <v>104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15</v>
      </c>
      <c r="N52" s="20">
        <v>0</v>
      </c>
      <c r="O52" s="20">
        <v>15</v>
      </c>
      <c r="P52" s="20">
        <v>0</v>
      </c>
      <c r="Q52" s="20">
        <v>0</v>
      </c>
      <c r="R52" s="20">
        <v>19</v>
      </c>
      <c r="S52" s="20">
        <v>0</v>
      </c>
      <c r="T52" s="20">
        <v>19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537</v>
      </c>
      <c r="AC52" s="20">
        <v>16</v>
      </c>
      <c r="AD52" s="20">
        <v>417</v>
      </c>
      <c r="AE52" s="20">
        <v>104</v>
      </c>
      <c r="AF52" s="20">
        <v>0</v>
      </c>
    </row>
    <row r="53" spans="2:32" ht="20.100000000000001" customHeight="1" thickBot="1" x14ac:dyDescent="0.25">
      <c r="B53" s="4" t="s">
        <v>245</v>
      </c>
      <c r="C53" s="20">
        <v>271</v>
      </c>
      <c r="D53" s="20">
        <v>0</v>
      </c>
      <c r="E53" s="20">
        <v>223</v>
      </c>
      <c r="F53" s="20">
        <v>48</v>
      </c>
      <c r="G53" s="20">
        <v>0</v>
      </c>
      <c r="H53" s="20">
        <v>6</v>
      </c>
      <c r="I53" s="20">
        <v>0</v>
      </c>
      <c r="J53" s="20">
        <v>4</v>
      </c>
      <c r="K53" s="20">
        <v>2</v>
      </c>
      <c r="L53" s="20">
        <v>0</v>
      </c>
      <c r="M53" s="20">
        <v>12</v>
      </c>
      <c r="N53" s="20">
        <v>0</v>
      </c>
      <c r="O53" s="20">
        <v>12</v>
      </c>
      <c r="P53" s="20">
        <v>0</v>
      </c>
      <c r="Q53" s="20">
        <v>0</v>
      </c>
      <c r="R53" s="20">
        <v>8</v>
      </c>
      <c r="S53" s="20">
        <v>0</v>
      </c>
      <c r="T53" s="20">
        <v>4</v>
      </c>
      <c r="U53" s="20">
        <v>4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297</v>
      </c>
      <c r="AC53" s="20">
        <v>0</v>
      </c>
      <c r="AD53" s="20">
        <v>243</v>
      </c>
      <c r="AE53" s="20">
        <v>54</v>
      </c>
      <c r="AF53" s="20">
        <v>0</v>
      </c>
    </row>
    <row r="54" spans="2:32" ht="20.100000000000001" customHeight="1" thickBot="1" x14ac:dyDescent="0.25">
      <c r="B54" s="4" t="s">
        <v>246</v>
      </c>
      <c r="C54" s="20">
        <v>706</v>
      </c>
      <c r="D54" s="20">
        <v>8</v>
      </c>
      <c r="E54" s="20">
        <v>452</v>
      </c>
      <c r="F54" s="20">
        <v>246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56</v>
      </c>
      <c r="N54" s="20">
        <v>1</v>
      </c>
      <c r="O54" s="20">
        <v>47</v>
      </c>
      <c r="P54" s="20">
        <v>8</v>
      </c>
      <c r="Q54" s="20">
        <v>0</v>
      </c>
      <c r="R54" s="20">
        <v>5</v>
      </c>
      <c r="S54" s="20">
        <v>0</v>
      </c>
      <c r="T54" s="20">
        <v>5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767</v>
      </c>
      <c r="AC54" s="20">
        <v>9</v>
      </c>
      <c r="AD54" s="20">
        <v>504</v>
      </c>
      <c r="AE54" s="20">
        <v>254</v>
      </c>
      <c r="AF54" s="20">
        <v>0</v>
      </c>
    </row>
    <row r="55" spans="2:32" ht="20.100000000000001" customHeight="1" thickBot="1" x14ac:dyDescent="0.25">
      <c r="B55" s="4" t="s">
        <v>247</v>
      </c>
      <c r="C55" s="20">
        <v>181</v>
      </c>
      <c r="D55" s="20">
        <v>0</v>
      </c>
      <c r="E55" s="20">
        <v>94</v>
      </c>
      <c r="F55" s="20">
        <v>87</v>
      </c>
      <c r="G55" s="20">
        <v>0</v>
      </c>
      <c r="H55" s="20">
        <v>1</v>
      </c>
      <c r="I55" s="20">
        <v>0</v>
      </c>
      <c r="J55" s="20">
        <v>0</v>
      </c>
      <c r="K55" s="20">
        <v>1</v>
      </c>
      <c r="L55" s="20">
        <v>0</v>
      </c>
      <c r="M55" s="20">
        <v>14</v>
      </c>
      <c r="N55" s="20">
        <v>0</v>
      </c>
      <c r="O55" s="20">
        <v>13</v>
      </c>
      <c r="P55" s="20">
        <v>1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196</v>
      </c>
      <c r="AC55" s="20">
        <v>0</v>
      </c>
      <c r="AD55" s="20">
        <v>107</v>
      </c>
      <c r="AE55" s="20">
        <v>89</v>
      </c>
      <c r="AF55" s="20">
        <v>0</v>
      </c>
    </row>
    <row r="56" spans="2:32" ht="20.100000000000001" customHeight="1" thickBot="1" x14ac:dyDescent="0.25">
      <c r="B56" s="4" t="s">
        <v>248</v>
      </c>
      <c r="C56" s="20">
        <v>467</v>
      </c>
      <c r="D56" s="20">
        <v>1</v>
      </c>
      <c r="E56" s="20">
        <v>353</v>
      </c>
      <c r="F56" s="20">
        <v>113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62</v>
      </c>
      <c r="N56" s="20">
        <v>0</v>
      </c>
      <c r="O56" s="20">
        <v>61</v>
      </c>
      <c r="P56" s="20">
        <v>1</v>
      </c>
      <c r="Q56" s="20">
        <v>0</v>
      </c>
      <c r="R56" s="20">
        <v>4</v>
      </c>
      <c r="S56" s="20">
        <v>0</v>
      </c>
      <c r="T56" s="20">
        <v>4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533</v>
      </c>
      <c r="AC56" s="20">
        <v>1</v>
      </c>
      <c r="AD56" s="20">
        <v>418</v>
      </c>
      <c r="AE56" s="20">
        <v>114</v>
      </c>
      <c r="AF56" s="20">
        <v>0</v>
      </c>
    </row>
    <row r="57" spans="2:32" ht="20.100000000000001" customHeight="1" thickBot="1" x14ac:dyDescent="0.25">
      <c r="B57" s="4" t="s">
        <v>249</v>
      </c>
      <c r="C57" s="20">
        <v>499</v>
      </c>
      <c r="D57" s="20">
        <v>0</v>
      </c>
      <c r="E57" s="20">
        <v>302</v>
      </c>
      <c r="F57" s="20">
        <v>197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26</v>
      </c>
      <c r="N57" s="20">
        <v>0</v>
      </c>
      <c r="O57" s="20">
        <v>26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525</v>
      </c>
      <c r="AC57" s="20">
        <v>0</v>
      </c>
      <c r="AD57" s="20">
        <v>328</v>
      </c>
      <c r="AE57" s="20">
        <v>197</v>
      </c>
      <c r="AF57" s="20">
        <v>0</v>
      </c>
    </row>
    <row r="58" spans="2:32" ht="20.100000000000001" customHeight="1" thickBot="1" x14ac:dyDescent="0.25">
      <c r="B58" s="4" t="s">
        <v>250</v>
      </c>
      <c r="C58" s="20">
        <v>5535</v>
      </c>
      <c r="D58" s="20">
        <v>32</v>
      </c>
      <c r="E58" s="20">
        <v>2987</v>
      </c>
      <c r="F58" s="20">
        <v>2516</v>
      </c>
      <c r="G58" s="20">
        <v>0</v>
      </c>
      <c r="H58" s="20">
        <v>29</v>
      </c>
      <c r="I58" s="20">
        <v>2</v>
      </c>
      <c r="J58" s="20">
        <v>18</v>
      </c>
      <c r="K58" s="20">
        <v>9</v>
      </c>
      <c r="L58" s="20">
        <v>0</v>
      </c>
      <c r="M58" s="20">
        <v>233</v>
      </c>
      <c r="N58" s="20">
        <v>0</v>
      </c>
      <c r="O58" s="20">
        <v>207</v>
      </c>
      <c r="P58" s="20">
        <v>26</v>
      </c>
      <c r="Q58" s="20">
        <v>0</v>
      </c>
      <c r="R58" s="20">
        <v>20</v>
      </c>
      <c r="S58" s="20">
        <v>0</v>
      </c>
      <c r="T58" s="20">
        <v>20</v>
      </c>
      <c r="U58" s="20">
        <v>0</v>
      </c>
      <c r="V58" s="20">
        <v>0</v>
      </c>
      <c r="W58" s="20">
        <v>1</v>
      </c>
      <c r="X58" s="20">
        <v>0</v>
      </c>
      <c r="Y58" s="20">
        <v>1</v>
      </c>
      <c r="Z58" s="20">
        <v>0</v>
      </c>
      <c r="AA58" s="20">
        <v>0</v>
      </c>
      <c r="AB58" s="20">
        <v>5818</v>
      </c>
      <c r="AC58" s="20">
        <v>34</v>
      </c>
      <c r="AD58" s="20">
        <v>3233</v>
      </c>
      <c r="AE58" s="20">
        <v>2551</v>
      </c>
      <c r="AF58" s="20">
        <v>0</v>
      </c>
    </row>
    <row r="59" spans="2:32" ht="20.100000000000001" customHeight="1" thickBot="1" x14ac:dyDescent="0.25">
      <c r="B59" s="4" t="s">
        <v>251</v>
      </c>
      <c r="C59" s="20">
        <v>1528</v>
      </c>
      <c r="D59" s="20">
        <v>0</v>
      </c>
      <c r="E59" s="20">
        <v>1054</v>
      </c>
      <c r="F59" s="20">
        <v>474</v>
      </c>
      <c r="G59" s="20">
        <v>0</v>
      </c>
      <c r="H59" s="20">
        <v>14</v>
      </c>
      <c r="I59" s="20">
        <v>0</v>
      </c>
      <c r="J59" s="20">
        <v>14</v>
      </c>
      <c r="K59" s="20">
        <v>0</v>
      </c>
      <c r="L59" s="20">
        <v>0</v>
      </c>
      <c r="M59" s="20">
        <v>100</v>
      </c>
      <c r="N59" s="20">
        <v>0</v>
      </c>
      <c r="O59" s="20">
        <v>100</v>
      </c>
      <c r="P59" s="20">
        <v>0</v>
      </c>
      <c r="Q59" s="20">
        <v>0</v>
      </c>
      <c r="R59" s="20">
        <v>6</v>
      </c>
      <c r="S59" s="20">
        <v>0</v>
      </c>
      <c r="T59" s="20">
        <v>6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1648</v>
      </c>
      <c r="AC59" s="20">
        <v>0</v>
      </c>
      <c r="AD59" s="20">
        <v>1174</v>
      </c>
      <c r="AE59" s="20">
        <v>474</v>
      </c>
      <c r="AF59" s="20">
        <v>0</v>
      </c>
    </row>
    <row r="60" spans="2:32" ht="20.100000000000001" customHeight="1" thickBot="1" x14ac:dyDescent="0.25">
      <c r="B60" s="4" t="s">
        <v>252</v>
      </c>
      <c r="C60" s="20">
        <v>366</v>
      </c>
      <c r="D60" s="20">
        <v>0</v>
      </c>
      <c r="E60" s="20">
        <v>276</v>
      </c>
      <c r="F60" s="20">
        <v>90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2</v>
      </c>
      <c r="N60" s="20">
        <v>0</v>
      </c>
      <c r="O60" s="20">
        <v>2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368</v>
      </c>
      <c r="AC60" s="20">
        <v>0</v>
      </c>
      <c r="AD60" s="20">
        <v>278</v>
      </c>
      <c r="AE60" s="20">
        <v>90</v>
      </c>
      <c r="AF60" s="20">
        <v>0</v>
      </c>
    </row>
    <row r="61" spans="2:32" ht="20.100000000000001" customHeight="1" thickBot="1" x14ac:dyDescent="0.25">
      <c r="B61" s="4" t="s">
        <v>253</v>
      </c>
      <c r="C61" s="20">
        <v>144</v>
      </c>
      <c r="D61" s="20">
        <v>0</v>
      </c>
      <c r="E61" s="20">
        <v>79</v>
      </c>
      <c r="F61" s="20">
        <v>65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3</v>
      </c>
      <c r="N61" s="20">
        <v>0</v>
      </c>
      <c r="O61" s="20">
        <v>3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147</v>
      </c>
      <c r="AC61" s="20">
        <v>0</v>
      </c>
      <c r="AD61" s="20">
        <v>82</v>
      </c>
      <c r="AE61" s="20">
        <v>65</v>
      </c>
      <c r="AF61" s="20">
        <v>0</v>
      </c>
    </row>
    <row r="62" spans="2:32" ht="20.100000000000001" customHeight="1" thickBot="1" x14ac:dyDescent="0.25">
      <c r="B62" s="4" t="s">
        <v>254</v>
      </c>
      <c r="C62" s="20">
        <v>277</v>
      </c>
      <c r="D62" s="20">
        <v>0</v>
      </c>
      <c r="E62" s="20">
        <v>196</v>
      </c>
      <c r="F62" s="20">
        <v>81</v>
      </c>
      <c r="G62" s="20">
        <v>0</v>
      </c>
      <c r="H62" s="20">
        <v>3</v>
      </c>
      <c r="I62" s="20">
        <v>0</v>
      </c>
      <c r="J62" s="20">
        <v>3</v>
      </c>
      <c r="K62" s="20">
        <v>0</v>
      </c>
      <c r="L62" s="20">
        <v>0</v>
      </c>
      <c r="M62" s="20">
        <v>5</v>
      </c>
      <c r="N62" s="20">
        <v>0</v>
      </c>
      <c r="O62" s="20">
        <v>5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285</v>
      </c>
      <c r="AC62" s="20">
        <v>0</v>
      </c>
      <c r="AD62" s="20">
        <v>204</v>
      </c>
      <c r="AE62" s="20">
        <v>81</v>
      </c>
      <c r="AF62" s="20">
        <v>0</v>
      </c>
    </row>
    <row r="63" spans="2:32" ht="20.100000000000001" customHeight="1" thickBot="1" x14ac:dyDescent="0.25">
      <c r="B63" s="4" t="s">
        <v>255</v>
      </c>
      <c r="C63" s="20">
        <v>310</v>
      </c>
      <c r="D63" s="20">
        <v>23</v>
      </c>
      <c r="E63" s="20">
        <v>172</v>
      </c>
      <c r="F63" s="20">
        <v>115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1</v>
      </c>
      <c r="N63" s="20">
        <v>0</v>
      </c>
      <c r="O63" s="20">
        <v>1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311</v>
      </c>
      <c r="AC63" s="20">
        <v>23</v>
      </c>
      <c r="AD63" s="20">
        <v>173</v>
      </c>
      <c r="AE63" s="20">
        <v>115</v>
      </c>
      <c r="AF63" s="20">
        <v>0</v>
      </c>
    </row>
    <row r="64" spans="2:32" ht="20.100000000000001" customHeight="1" thickBot="1" x14ac:dyDescent="0.25">
      <c r="B64" s="4" t="s">
        <v>256</v>
      </c>
      <c r="C64" s="20">
        <v>270</v>
      </c>
      <c r="D64" s="20">
        <v>0</v>
      </c>
      <c r="E64" s="20">
        <v>241</v>
      </c>
      <c r="F64" s="20">
        <v>29</v>
      </c>
      <c r="G64" s="20">
        <v>0</v>
      </c>
      <c r="H64" s="20">
        <v>4</v>
      </c>
      <c r="I64" s="20">
        <v>0</v>
      </c>
      <c r="J64" s="20">
        <v>4</v>
      </c>
      <c r="K64" s="20">
        <v>0</v>
      </c>
      <c r="L64" s="20">
        <v>0</v>
      </c>
      <c r="M64" s="20">
        <v>26</v>
      </c>
      <c r="N64" s="20">
        <v>0</v>
      </c>
      <c r="O64" s="20">
        <v>26</v>
      </c>
      <c r="P64" s="20">
        <v>0</v>
      </c>
      <c r="Q64" s="20">
        <v>0</v>
      </c>
      <c r="R64" s="20">
        <v>7</v>
      </c>
      <c r="S64" s="20">
        <v>0</v>
      </c>
      <c r="T64" s="20">
        <v>7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307</v>
      </c>
      <c r="AC64" s="20">
        <v>0</v>
      </c>
      <c r="AD64" s="20">
        <v>278</v>
      </c>
      <c r="AE64" s="20">
        <v>29</v>
      </c>
      <c r="AF64" s="20">
        <v>0</v>
      </c>
    </row>
    <row r="65" spans="2:32" ht="20.100000000000001" customHeight="1" thickBot="1" x14ac:dyDescent="0.25">
      <c r="B65" s="7" t="s">
        <v>22</v>
      </c>
      <c r="C65" s="9">
        <v>36779</v>
      </c>
      <c r="D65" s="9">
        <v>382</v>
      </c>
      <c r="E65" s="9">
        <v>24905</v>
      </c>
      <c r="F65" s="9">
        <v>11491</v>
      </c>
      <c r="G65" s="9">
        <v>1</v>
      </c>
      <c r="H65" s="9">
        <v>170</v>
      </c>
      <c r="I65" s="9">
        <v>5</v>
      </c>
      <c r="J65" s="9">
        <v>121</v>
      </c>
      <c r="K65" s="9">
        <v>44</v>
      </c>
      <c r="L65" s="9">
        <v>0</v>
      </c>
      <c r="M65" s="9">
        <v>1703</v>
      </c>
      <c r="N65" s="9">
        <v>5</v>
      </c>
      <c r="O65" s="9">
        <v>1583</v>
      </c>
      <c r="P65" s="9">
        <v>115</v>
      </c>
      <c r="Q65" s="9">
        <v>0</v>
      </c>
      <c r="R65" s="9">
        <v>523</v>
      </c>
      <c r="S65" s="9">
        <v>0</v>
      </c>
      <c r="T65" s="9">
        <v>483</v>
      </c>
      <c r="U65" s="9">
        <v>41</v>
      </c>
      <c r="V65" s="9">
        <v>0</v>
      </c>
      <c r="W65" s="9">
        <v>1</v>
      </c>
      <c r="X65" s="9">
        <v>0</v>
      </c>
      <c r="Y65" s="9">
        <v>1</v>
      </c>
      <c r="Z65" s="9">
        <v>0</v>
      </c>
      <c r="AA65" s="9">
        <v>0</v>
      </c>
      <c r="AB65" s="9">
        <v>39176</v>
      </c>
      <c r="AC65" s="9">
        <v>392</v>
      </c>
      <c r="AD65" s="9">
        <v>27093</v>
      </c>
      <c r="AE65" s="9">
        <v>11691</v>
      </c>
      <c r="AF65" s="9">
        <v>1</v>
      </c>
    </row>
  </sheetData>
  <mergeCells count="24">
    <mergeCell ref="AA13:AA14"/>
    <mergeCell ref="AB13:AB14"/>
    <mergeCell ref="AC13:AE13"/>
    <mergeCell ref="R13:R14"/>
    <mergeCell ref="S13:U13"/>
    <mergeCell ref="V13:V14"/>
    <mergeCell ref="W13:W14"/>
    <mergeCell ref="X13:Z13"/>
    <mergeCell ref="W12:AA12"/>
    <mergeCell ref="AB12:AF12"/>
    <mergeCell ref="L13:L14"/>
    <mergeCell ref="C12:G12"/>
    <mergeCell ref="H12:L12"/>
    <mergeCell ref="M12:Q12"/>
    <mergeCell ref="R12:V12"/>
    <mergeCell ref="C13:C14"/>
    <mergeCell ref="D13:F13"/>
    <mergeCell ref="G13:G14"/>
    <mergeCell ref="H13:H14"/>
    <mergeCell ref="I13:K13"/>
    <mergeCell ref="AF13:AF14"/>
    <mergeCell ref="M13:M14"/>
    <mergeCell ref="N13:P13"/>
    <mergeCell ref="Q13:Q1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V65"/>
  <sheetViews>
    <sheetView workbookViewId="0"/>
  </sheetViews>
  <sheetFormatPr baseColWidth="10" defaultRowHeight="12.75" x14ac:dyDescent="0.2"/>
  <cols>
    <col min="1" max="1" width="8.625" customWidth="1"/>
    <col min="2" max="2" width="28.625" customWidth="1"/>
    <col min="3" max="5" width="12.25" bestFit="1" customWidth="1"/>
    <col min="6" max="6" width="9.75" bestFit="1" customWidth="1"/>
    <col min="7" max="7" width="16.375" bestFit="1" customWidth="1"/>
    <col min="8" max="10" width="12.25" bestFit="1" customWidth="1"/>
    <col min="11" max="11" width="9.75" bestFit="1" customWidth="1"/>
    <col min="12" max="12" width="16.375" bestFit="1" customWidth="1"/>
    <col min="13" max="15" width="12.25" bestFit="1" customWidth="1"/>
    <col min="16" max="16" width="9.75" bestFit="1" customWidth="1"/>
    <col min="17" max="17" width="16.375" bestFit="1" customWidth="1"/>
    <col min="18" max="20" width="12.25" bestFit="1" customWidth="1"/>
    <col min="21" max="21" width="9.75" bestFit="1" customWidth="1"/>
    <col min="22" max="22" width="16.375" bestFit="1" customWidth="1"/>
  </cols>
  <sheetData>
    <row r="11" spans="2:22" ht="24" customHeight="1" x14ac:dyDescent="0.2"/>
    <row r="12" spans="2:22" ht="39.75" customHeight="1" x14ac:dyDescent="0.2">
      <c r="C12" s="90" t="s">
        <v>61</v>
      </c>
      <c r="D12" s="90"/>
      <c r="E12" s="90"/>
      <c r="F12" s="90"/>
      <c r="G12" s="90"/>
      <c r="H12" s="90" t="s">
        <v>183</v>
      </c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</row>
    <row r="13" spans="2:22" ht="39.75" customHeight="1" x14ac:dyDescent="0.2">
      <c r="C13" s="90"/>
      <c r="D13" s="90"/>
      <c r="E13" s="90"/>
      <c r="F13" s="90"/>
      <c r="G13" s="90"/>
      <c r="H13" s="90" t="s">
        <v>185</v>
      </c>
      <c r="I13" s="90"/>
      <c r="J13" s="90"/>
      <c r="K13" s="90"/>
      <c r="L13" s="92"/>
      <c r="M13" s="90" t="s">
        <v>186</v>
      </c>
      <c r="N13" s="90"/>
      <c r="O13" s="90"/>
      <c r="P13" s="90"/>
      <c r="Q13" s="92"/>
      <c r="R13" s="90" t="s">
        <v>187</v>
      </c>
      <c r="S13" s="90"/>
      <c r="T13" s="90"/>
      <c r="U13" s="90"/>
      <c r="V13" s="92"/>
    </row>
    <row r="14" spans="2:22" ht="45" customHeight="1" x14ac:dyDescent="0.2">
      <c r="C14" s="66" t="s">
        <v>178</v>
      </c>
      <c r="D14" s="66" t="s">
        <v>179</v>
      </c>
      <c r="E14" s="66" t="s">
        <v>188</v>
      </c>
      <c r="F14" s="66" t="s">
        <v>189</v>
      </c>
      <c r="G14" s="66" t="s">
        <v>182</v>
      </c>
      <c r="H14" s="66" t="s">
        <v>178</v>
      </c>
      <c r="I14" s="66" t="s">
        <v>179</v>
      </c>
      <c r="J14" s="66" t="s">
        <v>188</v>
      </c>
      <c r="K14" s="66" t="s">
        <v>189</v>
      </c>
      <c r="L14" s="66" t="s">
        <v>182</v>
      </c>
      <c r="M14" s="66" t="s">
        <v>178</v>
      </c>
      <c r="N14" s="66" t="s">
        <v>179</v>
      </c>
      <c r="O14" s="66" t="s">
        <v>188</v>
      </c>
      <c r="P14" s="66" t="s">
        <v>189</v>
      </c>
      <c r="Q14" s="66" t="s">
        <v>182</v>
      </c>
      <c r="R14" s="66" t="s">
        <v>178</v>
      </c>
      <c r="S14" s="66" t="s">
        <v>179</v>
      </c>
      <c r="T14" s="66" t="s">
        <v>188</v>
      </c>
      <c r="U14" s="66" t="s">
        <v>189</v>
      </c>
      <c r="V14" s="66" t="s">
        <v>182</v>
      </c>
    </row>
    <row r="15" spans="2:22" ht="20.100000000000001" customHeight="1" thickBot="1" x14ac:dyDescent="0.25">
      <c r="B15" s="3" t="s">
        <v>207</v>
      </c>
      <c r="C15" s="35">
        <f>IF('Órdenes según Instancia'!C15=0,"-",IF('Órdenes según Instancia'!AB15=0,"-",('Órdenes según Instancia'!C15/'Órdenes según Instancia'!AB15)))</f>
        <v>0.94847605224963716</v>
      </c>
      <c r="D15" s="35" t="str">
        <f>IF('Órdenes según Instancia'!H15=0,"-",IF('Órdenes según Instancia'!AB15=0,"-",('Órdenes según Instancia'!H15/'Órdenes según Instancia'!AB15)))</f>
        <v>-</v>
      </c>
      <c r="E15" s="35">
        <f>IF('Órdenes según Instancia'!M15=0,"-",IF('Órdenes según Instancia'!AB15=0,"-",('Órdenes según Instancia'!M15/'Órdenes según Instancia'!AB15)))</f>
        <v>4.1364296081277216E-2</v>
      </c>
      <c r="F15" s="35">
        <f>IF('Órdenes según Instancia'!R15=0,"-",IF('Órdenes según Instancia'!AB15=0,"-",('Órdenes según Instancia'!R15/'Órdenes según Instancia'!AB15)))</f>
        <v>1.0159651669085631E-2</v>
      </c>
      <c r="G15" s="35" t="str">
        <f>IF('Órdenes según Instancia'!W15=0,"-",IF('Órdenes según Instancia'!AB15=0,"-",('Órdenes según Instancia'!W15/'Órdenes según Instancia'!AB15)))</f>
        <v>-</v>
      </c>
      <c r="H15" s="35" t="str">
        <f>IF('Órdenes según Instancia'!D15=0,"-",IF('Órdenes según Instancia'!AC15=0,"-",('Órdenes según Instancia'!D15/'Órdenes según Instancia'!AC15)))</f>
        <v>-</v>
      </c>
      <c r="I15" s="35" t="str">
        <f>IF('Órdenes según Instancia'!I15=0,"-",IF('Órdenes según Instancia'!AC15=0,"-",('Órdenes según Instancia'!I15/'Órdenes según Instancia'!AC15)))</f>
        <v>-</v>
      </c>
      <c r="J15" s="35" t="str">
        <f>IF('Órdenes según Instancia'!N15=0,"-",IF('Órdenes según Instancia'!AC15=0,"-",('Órdenes según Instancia'!N15/'Órdenes según Instancia'!AC15)))</f>
        <v>-</v>
      </c>
      <c r="K15" s="35" t="str">
        <f>IF('Órdenes según Instancia'!S15=0,"-",IF('Órdenes según Instancia'!AC15=0,"-",('Órdenes según Instancia'!S15/'Órdenes según Instancia'!AC15)))</f>
        <v>-</v>
      </c>
      <c r="L15" s="35" t="str">
        <f>IF('Órdenes según Instancia'!X15=0,"-",IF('Órdenes según Instancia'!AC15=0,"-",('Órdenes según Instancia'!X15/'Órdenes según Instancia'!AC15)))</f>
        <v>-</v>
      </c>
      <c r="M15" s="35">
        <f>IF('Órdenes según Instancia'!E15=0,"-",IF('Órdenes según Instancia'!AD15=0,"-",('Órdenes según Instancia'!E15/'Órdenes según Instancia'!AD15)))</f>
        <v>0.94588414634146345</v>
      </c>
      <c r="N15" s="35" t="str">
        <f>IF('Órdenes según Instancia'!J15=0,"-",IF('Órdenes según Instancia'!AD15=0,"-",('Órdenes según Instancia'!J15/'Órdenes según Instancia'!AD15)))</f>
        <v>-</v>
      </c>
      <c r="O15" s="35">
        <f>IF('Órdenes según Instancia'!O15=0,"-",IF('Órdenes según Instancia'!AD15=0,"-",('Órdenes según Instancia'!O15/'Órdenes según Instancia'!AD15)))</f>
        <v>4.3445121951219509E-2</v>
      </c>
      <c r="P15" s="35">
        <f>IF('Órdenes según Instancia'!T15=0,"-",IF('Órdenes según Instancia'!AD15=0,"-",('Órdenes según Instancia'!T15/'Órdenes según Instancia'!AD15)))</f>
        <v>1.0670731707317074E-2</v>
      </c>
      <c r="Q15" s="35" t="str">
        <f>IF('Órdenes según Instancia'!Y15=0,"-",IF('Órdenes según Instancia'!AD15=0,"-",('Órdenes según Instancia'!Y15/'Órdenes según Instancia'!AD15)))</f>
        <v>-</v>
      </c>
      <c r="R15" s="35">
        <f>IF('Órdenes según Instancia'!F15=0,"-",IF('Órdenes según Instancia'!AE15=0,"-",('Órdenes según Instancia'!F15/'Órdenes según Instancia'!AE15)))</f>
        <v>1</v>
      </c>
      <c r="S15" s="35" t="str">
        <f>IF('Órdenes según Instancia'!K15=0,"-",IF('Órdenes según Instancia'!AE15=0,"-",('Órdenes según Instancia'!K15/'Órdenes según Instancia'!AE15)))</f>
        <v>-</v>
      </c>
      <c r="T15" s="35" t="str">
        <f>IF('Órdenes según Instancia'!P15=0,"-",IF('Órdenes según Instancia'!AE15=0,"-",('Órdenes según Instancia'!P15/'Órdenes según Instancia'!AE15)))</f>
        <v>-</v>
      </c>
      <c r="U15" s="35" t="str">
        <f>IF('Órdenes según Instancia'!U15=0,"-",IF('Órdenes según Instancia'!AE15=0,"-",('Órdenes según Instancia'!U15/('Órdenes según Instancia'!AE15))))</f>
        <v>-</v>
      </c>
      <c r="V15" s="35" t="str">
        <f>IF('Órdenes según Instancia'!Z15=0,"-",IF('Órdenes según Instancia'!AE15=0,"-",('Órdenes según Instancia'!Z15/'Órdenes según Instancia'!AE15)))</f>
        <v>-</v>
      </c>
    </row>
    <row r="16" spans="2:22" ht="20.100000000000001" customHeight="1" thickBot="1" x14ac:dyDescent="0.25">
      <c r="B16" s="4" t="s">
        <v>208</v>
      </c>
      <c r="C16" s="35">
        <f>IF('Órdenes según Instancia'!C16=0,"-",IF('Órdenes según Instancia'!AB16=0,"-",('Órdenes según Instancia'!C16/'Órdenes según Instancia'!AB16)))</f>
        <v>0.91199432221433641</v>
      </c>
      <c r="D16" s="35" t="str">
        <f>IF('Órdenes según Instancia'!H16=0,"-",IF('Órdenes según Instancia'!AB16=0,"-",('Órdenes según Instancia'!H16/'Órdenes según Instancia'!AB16)))</f>
        <v>-</v>
      </c>
      <c r="E16" s="35">
        <f>IF('Órdenes según Instancia'!M16=0,"-",IF('Órdenes según Instancia'!AB16=0,"-",('Órdenes según Instancia'!M16/'Órdenes según Instancia'!AB16)))</f>
        <v>6.1036195883605392E-2</v>
      </c>
      <c r="F16" s="35">
        <f>IF('Órdenes según Instancia'!R16=0,"-",IF('Órdenes según Instancia'!AB16=0,"-",('Órdenes según Instancia'!R16/'Órdenes según Instancia'!AB16)))</f>
        <v>2.6969481902058199E-2</v>
      </c>
      <c r="G16" s="35" t="str">
        <f>IF('Órdenes según Instancia'!W16=0,"-",IF('Órdenes según Instancia'!AB16=0,"-",('Órdenes según Instancia'!W16/'Órdenes según Instancia'!AB16)))</f>
        <v>-</v>
      </c>
      <c r="H16" s="35" t="str">
        <f>IF('Órdenes según Instancia'!D16=0,"-",IF('Órdenes según Instancia'!AC16=0,"-",('Órdenes según Instancia'!D16/'Órdenes según Instancia'!AC16)))</f>
        <v>-</v>
      </c>
      <c r="I16" s="35" t="str">
        <f>IF('Órdenes según Instancia'!I16=0,"-",IF('Órdenes según Instancia'!AC16=0,"-",('Órdenes según Instancia'!I16/'Órdenes según Instancia'!AC16)))</f>
        <v>-</v>
      </c>
      <c r="J16" s="35" t="str">
        <f>IF('Órdenes según Instancia'!N16=0,"-",IF('Órdenes según Instancia'!AC16=0,"-",('Órdenes según Instancia'!N16/'Órdenes según Instancia'!AC16)))</f>
        <v>-</v>
      </c>
      <c r="K16" s="35" t="str">
        <f>IF('Órdenes según Instancia'!S16=0,"-",IF('Órdenes según Instancia'!AC16=0,"-",('Órdenes según Instancia'!S16/'Órdenes según Instancia'!AC16)))</f>
        <v>-</v>
      </c>
      <c r="L16" s="35" t="str">
        <f>IF('Órdenes según Instancia'!X16=0,"-",IF('Órdenes según Instancia'!AC16=0,"-",('Órdenes según Instancia'!X16/'Órdenes según Instancia'!AC16)))</f>
        <v>-</v>
      </c>
      <c r="M16" s="35">
        <f>IF('Órdenes según Instancia'!E16=0,"-",IF('Órdenes según Instancia'!AD16=0,"-",('Órdenes según Instancia'!E16/'Órdenes según Instancia'!AD16)))</f>
        <v>0.89892294946147477</v>
      </c>
      <c r="N16" s="35" t="str">
        <f>IF('Órdenes según Instancia'!J16=0,"-",IF('Órdenes según Instancia'!AD16=0,"-",('Órdenes según Instancia'!J16/'Órdenes según Instancia'!AD16)))</f>
        <v>-</v>
      </c>
      <c r="O16" s="35">
        <f>IF('Órdenes según Instancia'!O16=0,"-",IF('Órdenes según Instancia'!AD16=0,"-",('Órdenes según Instancia'!O16/'Órdenes según Instancia'!AD16)))</f>
        <v>6.9594034797017396E-2</v>
      </c>
      <c r="P16" s="35">
        <f>IF('Órdenes según Instancia'!T16=0,"-",IF('Órdenes según Instancia'!AD16=0,"-",('Órdenes según Instancia'!T16/'Órdenes según Instancia'!AD16)))</f>
        <v>3.1483015741507872E-2</v>
      </c>
      <c r="Q16" s="35" t="str">
        <f>IF('Órdenes según Instancia'!Y16=0,"-",IF('Órdenes según Instancia'!AD16=0,"-",('Órdenes según Instancia'!Y16/'Órdenes según Instancia'!AD16)))</f>
        <v>-</v>
      </c>
      <c r="R16" s="35">
        <f>IF('Órdenes según Instancia'!F16=0,"-",IF('Órdenes según Instancia'!AE16=0,"-",('Órdenes según Instancia'!F16/'Órdenes según Instancia'!AE16)))</f>
        <v>0.99009900990099009</v>
      </c>
      <c r="S16" s="35" t="str">
        <f>IF('Órdenes según Instancia'!K16=0,"-",IF('Órdenes según Instancia'!AE16=0,"-",('Órdenes según Instancia'!K16/'Órdenes según Instancia'!AE16)))</f>
        <v>-</v>
      </c>
      <c r="T16" s="35">
        <f>IF('Órdenes según Instancia'!P16=0,"-",IF('Órdenes según Instancia'!AE16=0,"-",('Órdenes según Instancia'!P16/'Órdenes según Instancia'!AE16)))</f>
        <v>9.9009900990099011E-3</v>
      </c>
      <c r="U16" s="35" t="str">
        <f>IF('Órdenes según Instancia'!U16=0,"-",IF('Órdenes según Instancia'!AE16=0,"-",('Órdenes según Instancia'!U16/('Órdenes según Instancia'!AE16))))</f>
        <v>-</v>
      </c>
      <c r="V16" s="35" t="str">
        <f>IF('Órdenes según Instancia'!Z16=0,"-",IF('Órdenes según Instancia'!AE16=0,"-",('Órdenes según Instancia'!Z16/'Órdenes según Instancia'!AE16)))</f>
        <v>-</v>
      </c>
    </row>
    <row r="17" spans="2:22" ht="20.100000000000001" customHeight="1" thickBot="1" x14ac:dyDescent="0.25">
      <c r="B17" s="4" t="s">
        <v>209</v>
      </c>
      <c r="C17" s="35">
        <f>IF('Órdenes según Instancia'!C17=0,"-",IF('Órdenes según Instancia'!AB17=0,"-",('Órdenes según Instancia'!C17/'Órdenes según Instancia'!AB17)))</f>
        <v>0.93842364532019706</v>
      </c>
      <c r="D17" s="35" t="str">
        <f>IF('Órdenes según Instancia'!H17=0,"-",IF('Órdenes según Instancia'!AB17=0,"-",('Órdenes según Instancia'!H17/'Órdenes según Instancia'!AB17)))</f>
        <v>-</v>
      </c>
      <c r="E17" s="35">
        <f>IF('Órdenes según Instancia'!M17=0,"-",IF('Órdenes según Instancia'!AB17=0,"-",('Órdenes según Instancia'!M17/'Órdenes según Instancia'!AB17)))</f>
        <v>2.4630541871921183E-3</v>
      </c>
      <c r="F17" s="35">
        <f>IF('Órdenes según Instancia'!R17=0,"-",IF('Órdenes según Instancia'!AB17=0,"-",('Órdenes según Instancia'!R17/'Órdenes según Instancia'!AB17)))</f>
        <v>5.9113300492610835E-2</v>
      </c>
      <c r="G17" s="35" t="str">
        <f>IF('Órdenes según Instancia'!W17=0,"-",IF('Órdenes según Instancia'!AB17=0,"-",('Órdenes según Instancia'!W17/'Órdenes según Instancia'!AB17)))</f>
        <v>-</v>
      </c>
      <c r="H17" s="35" t="str">
        <f>IF('Órdenes según Instancia'!D17=0,"-",IF('Órdenes según Instancia'!AC17=0,"-",('Órdenes según Instancia'!D17/'Órdenes según Instancia'!AC17)))</f>
        <v>-</v>
      </c>
      <c r="I17" s="35" t="str">
        <f>IF('Órdenes según Instancia'!I17=0,"-",IF('Órdenes según Instancia'!AC17=0,"-",('Órdenes según Instancia'!I17/'Órdenes según Instancia'!AC17)))</f>
        <v>-</v>
      </c>
      <c r="J17" s="35" t="str">
        <f>IF('Órdenes según Instancia'!N17=0,"-",IF('Órdenes según Instancia'!AC17=0,"-",('Órdenes según Instancia'!N17/'Órdenes según Instancia'!AC17)))</f>
        <v>-</v>
      </c>
      <c r="K17" s="35" t="str">
        <f>IF('Órdenes según Instancia'!S17=0,"-",IF('Órdenes según Instancia'!AC17=0,"-",('Órdenes según Instancia'!S17/'Órdenes según Instancia'!AC17)))</f>
        <v>-</v>
      </c>
      <c r="L17" s="35" t="str">
        <f>IF('Órdenes según Instancia'!X17=0,"-",IF('Órdenes según Instancia'!AC17=0,"-",('Órdenes según Instancia'!X17/'Órdenes según Instancia'!AC17)))</f>
        <v>-</v>
      </c>
      <c r="M17" s="35">
        <f>IF('Órdenes según Instancia'!E17=0,"-",IF('Órdenes según Instancia'!AD17=0,"-",('Órdenes según Instancia'!E17/'Órdenes según Instancia'!AD17)))</f>
        <v>0.92260061919504643</v>
      </c>
      <c r="N17" s="35" t="str">
        <f>IF('Órdenes según Instancia'!J17=0,"-",IF('Órdenes según Instancia'!AD17=0,"-",('Órdenes según Instancia'!J17/'Órdenes según Instancia'!AD17)))</f>
        <v>-</v>
      </c>
      <c r="O17" s="35">
        <f>IF('Órdenes según Instancia'!O17=0,"-",IF('Órdenes según Instancia'!AD17=0,"-",('Órdenes según Instancia'!O17/'Órdenes según Instancia'!AD17)))</f>
        <v>3.0959752321981426E-3</v>
      </c>
      <c r="P17" s="35">
        <f>IF('Órdenes según Instancia'!T17=0,"-",IF('Órdenes según Instancia'!AD17=0,"-",('Órdenes según Instancia'!T17/'Órdenes según Instancia'!AD17)))</f>
        <v>7.4303405572755415E-2</v>
      </c>
      <c r="Q17" s="35" t="str">
        <f>IF('Órdenes según Instancia'!Y17=0,"-",IF('Órdenes según Instancia'!AD17=0,"-",('Órdenes según Instancia'!Y17/'Órdenes según Instancia'!AD17)))</f>
        <v>-</v>
      </c>
      <c r="R17" s="35">
        <f>IF('Órdenes según Instancia'!F17=0,"-",IF('Órdenes según Instancia'!AE17=0,"-",('Órdenes según Instancia'!F17/'Órdenes según Instancia'!AE17)))</f>
        <v>1</v>
      </c>
      <c r="S17" s="35" t="str">
        <f>IF('Órdenes según Instancia'!K17=0,"-",IF('Órdenes según Instancia'!AE17=0,"-",('Órdenes según Instancia'!K17/'Órdenes según Instancia'!AE17)))</f>
        <v>-</v>
      </c>
      <c r="T17" s="35" t="str">
        <f>IF('Órdenes según Instancia'!P17=0,"-",IF('Órdenes según Instancia'!AE17=0,"-",('Órdenes según Instancia'!P17/'Órdenes según Instancia'!AE17)))</f>
        <v>-</v>
      </c>
      <c r="U17" s="35" t="str">
        <f>IF('Órdenes según Instancia'!U17=0,"-",IF('Órdenes según Instancia'!AE17=0,"-",('Órdenes según Instancia'!U17/('Órdenes según Instancia'!AE17))))</f>
        <v>-</v>
      </c>
      <c r="V17" s="35" t="str">
        <f>IF('Órdenes según Instancia'!Z17=0,"-",IF('Órdenes según Instancia'!AE17=0,"-",('Órdenes según Instancia'!Z17/'Órdenes según Instancia'!AE17)))</f>
        <v>-</v>
      </c>
    </row>
    <row r="18" spans="2:22" ht="20.100000000000001" customHeight="1" thickBot="1" x14ac:dyDescent="0.25">
      <c r="B18" s="4" t="s">
        <v>210</v>
      </c>
      <c r="C18" s="35">
        <f>IF('Órdenes según Instancia'!C18=0,"-",IF('Órdenes según Instancia'!AB18=0,"-",('Órdenes según Instancia'!C18/'Órdenes según Instancia'!AB18)))</f>
        <v>0.79827915869980881</v>
      </c>
      <c r="D18" s="35" t="str">
        <f>IF('Órdenes según Instancia'!H18=0,"-",IF('Órdenes según Instancia'!AB18=0,"-",('Órdenes según Instancia'!H18/'Órdenes según Instancia'!AB18)))</f>
        <v>-</v>
      </c>
      <c r="E18" s="35">
        <f>IF('Órdenes según Instancia'!M18=0,"-",IF('Órdenes según Instancia'!AB18=0,"-",('Órdenes según Instancia'!M18/'Órdenes según Instancia'!AB18)))</f>
        <v>0.1711281070745698</v>
      </c>
      <c r="F18" s="35">
        <f>IF('Órdenes según Instancia'!R18=0,"-",IF('Órdenes según Instancia'!AB18=0,"-",('Órdenes según Instancia'!R18/'Órdenes según Instancia'!AB18)))</f>
        <v>3.0592734225621414E-2</v>
      </c>
      <c r="G18" s="35" t="str">
        <f>IF('Órdenes según Instancia'!W18=0,"-",IF('Órdenes según Instancia'!AB18=0,"-",('Órdenes según Instancia'!W18/'Órdenes según Instancia'!AB18)))</f>
        <v>-</v>
      </c>
      <c r="H18" s="35" t="str">
        <f>IF('Órdenes según Instancia'!D18=0,"-",IF('Órdenes según Instancia'!AC18=0,"-",('Órdenes según Instancia'!D18/'Órdenes según Instancia'!AC18)))</f>
        <v>-</v>
      </c>
      <c r="I18" s="35" t="str">
        <f>IF('Órdenes según Instancia'!I18=0,"-",IF('Órdenes según Instancia'!AC18=0,"-",('Órdenes según Instancia'!I18/'Órdenes según Instancia'!AC18)))</f>
        <v>-</v>
      </c>
      <c r="J18" s="35" t="str">
        <f>IF('Órdenes según Instancia'!N18=0,"-",IF('Órdenes según Instancia'!AC18=0,"-",('Órdenes según Instancia'!N18/'Órdenes según Instancia'!AC18)))</f>
        <v>-</v>
      </c>
      <c r="K18" s="35" t="str">
        <f>IF('Órdenes según Instancia'!S18=0,"-",IF('Órdenes según Instancia'!AC18=0,"-",('Órdenes según Instancia'!S18/'Órdenes según Instancia'!AC18)))</f>
        <v>-</v>
      </c>
      <c r="L18" s="35" t="str">
        <f>IF('Órdenes según Instancia'!X18=0,"-",IF('Órdenes según Instancia'!AC18=0,"-",('Órdenes según Instancia'!X18/'Órdenes según Instancia'!AC18)))</f>
        <v>-</v>
      </c>
      <c r="M18" s="35">
        <f>IF('Órdenes según Instancia'!E18=0,"-",IF('Órdenes según Instancia'!AD18=0,"-",('Órdenes según Instancia'!E18/'Órdenes según Instancia'!AD18)))</f>
        <v>0.79354207436399216</v>
      </c>
      <c r="N18" s="35" t="str">
        <f>IF('Órdenes según Instancia'!J18=0,"-",IF('Órdenes según Instancia'!AD18=0,"-",('Órdenes según Instancia'!J18/'Órdenes según Instancia'!AD18)))</f>
        <v>-</v>
      </c>
      <c r="O18" s="35">
        <f>IF('Órdenes según Instancia'!O18=0,"-",IF('Órdenes según Instancia'!AD18=0,"-",('Órdenes según Instancia'!O18/'Órdenes según Instancia'!AD18)))</f>
        <v>0.17514677103718199</v>
      </c>
      <c r="P18" s="35">
        <f>IF('Órdenes según Instancia'!T18=0,"-",IF('Órdenes según Instancia'!AD18=0,"-",('Órdenes según Instancia'!T18/'Órdenes según Instancia'!AD18)))</f>
        <v>3.131115459882583E-2</v>
      </c>
      <c r="Q18" s="35" t="str">
        <f>IF('Órdenes según Instancia'!Y18=0,"-",IF('Órdenes según Instancia'!AD18=0,"-",('Órdenes según Instancia'!Y18/'Órdenes según Instancia'!AD18)))</f>
        <v>-</v>
      </c>
      <c r="R18" s="35">
        <f>IF('Órdenes según Instancia'!F18=0,"-",IF('Órdenes según Instancia'!AE18=0,"-",('Órdenes según Instancia'!F18/'Órdenes según Instancia'!AE18)))</f>
        <v>1</v>
      </c>
      <c r="S18" s="35" t="str">
        <f>IF('Órdenes según Instancia'!K18=0,"-",IF('Órdenes según Instancia'!AE18=0,"-",('Órdenes según Instancia'!K18/'Órdenes según Instancia'!AE18)))</f>
        <v>-</v>
      </c>
      <c r="T18" s="35" t="str">
        <f>IF('Órdenes según Instancia'!P18=0,"-",IF('Órdenes según Instancia'!AE18=0,"-",('Órdenes según Instancia'!P18/'Órdenes según Instancia'!AE18)))</f>
        <v>-</v>
      </c>
      <c r="U18" s="35" t="str">
        <f>IF('Órdenes según Instancia'!U18=0,"-",IF('Órdenes según Instancia'!AE18=0,"-",('Órdenes según Instancia'!U18/('Órdenes según Instancia'!AE18))))</f>
        <v>-</v>
      </c>
      <c r="V18" s="35" t="str">
        <f>IF('Órdenes según Instancia'!Z18=0,"-",IF('Órdenes según Instancia'!AE18=0,"-",('Órdenes según Instancia'!Z18/'Órdenes según Instancia'!AE18)))</f>
        <v>-</v>
      </c>
    </row>
    <row r="19" spans="2:22" ht="20.100000000000001" customHeight="1" thickBot="1" x14ac:dyDescent="0.25">
      <c r="B19" s="4" t="s">
        <v>211</v>
      </c>
      <c r="C19" s="35">
        <f>IF('Órdenes según Instancia'!C19=0,"-",IF('Órdenes según Instancia'!AB19=0,"-",('Órdenes según Instancia'!C19/'Órdenes según Instancia'!AB19)))</f>
        <v>0.98926174496644292</v>
      </c>
      <c r="D19" s="35">
        <f>IF('Órdenes según Instancia'!H19=0,"-",IF('Órdenes según Instancia'!AB19=0,"-",('Órdenes según Instancia'!H19/'Órdenes según Instancia'!AB19)))</f>
        <v>2.6845637583892616E-3</v>
      </c>
      <c r="E19" s="35">
        <f>IF('Órdenes según Instancia'!M19=0,"-",IF('Órdenes según Instancia'!AB19=0,"-",('Órdenes según Instancia'!M19/'Órdenes según Instancia'!AB19)))</f>
        <v>8.0536912751677861E-3</v>
      </c>
      <c r="F19" s="35" t="str">
        <f>IF('Órdenes según Instancia'!R19=0,"-",IF('Órdenes según Instancia'!AB19=0,"-",('Órdenes según Instancia'!R19/'Órdenes según Instancia'!AB19)))</f>
        <v>-</v>
      </c>
      <c r="G19" s="35" t="str">
        <f>IF('Órdenes según Instancia'!W19=0,"-",IF('Órdenes según Instancia'!AB19=0,"-",('Órdenes según Instancia'!W19/'Órdenes según Instancia'!AB19)))</f>
        <v>-</v>
      </c>
      <c r="H19" s="35" t="str">
        <f>IF('Órdenes según Instancia'!D19=0,"-",IF('Órdenes según Instancia'!AC19=0,"-",('Órdenes según Instancia'!D19/'Órdenes según Instancia'!AC19)))</f>
        <v>-</v>
      </c>
      <c r="I19" s="35" t="str">
        <f>IF('Órdenes según Instancia'!I19=0,"-",IF('Órdenes según Instancia'!AC19=0,"-",('Órdenes según Instancia'!I19/'Órdenes según Instancia'!AC19)))</f>
        <v>-</v>
      </c>
      <c r="J19" s="35" t="str">
        <f>IF('Órdenes según Instancia'!N19=0,"-",IF('Órdenes según Instancia'!AC19=0,"-",('Órdenes según Instancia'!N19/'Órdenes según Instancia'!AC19)))</f>
        <v>-</v>
      </c>
      <c r="K19" s="35" t="str">
        <f>IF('Órdenes según Instancia'!S19=0,"-",IF('Órdenes según Instancia'!AC19=0,"-",('Órdenes según Instancia'!S19/'Órdenes según Instancia'!AC19)))</f>
        <v>-</v>
      </c>
      <c r="L19" s="35" t="str">
        <f>IF('Órdenes según Instancia'!X19=0,"-",IF('Órdenes según Instancia'!AC19=0,"-",('Órdenes según Instancia'!X19/'Órdenes según Instancia'!AC19)))</f>
        <v>-</v>
      </c>
      <c r="M19" s="35">
        <f>IF('Órdenes según Instancia'!E19=0,"-",IF('Órdenes según Instancia'!AD19=0,"-",('Órdenes según Instancia'!E19/'Órdenes según Instancia'!AD19)))</f>
        <v>0.98479087452471481</v>
      </c>
      <c r="N19" s="35">
        <f>IF('Órdenes según Instancia'!J19=0,"-",IF('Órdenes según Instancia'!AD19=0,"-",('Órdenes según Instancia'!J19/'Órdenes según Instancia'!AD19)))</f>
        <v>3.8022813688212928E-3</v>
      </c>
      <c r="O19" s="35">
        <f>IF('Órdenes según Instancia'!O19=0,"-",IF('Órdenes según Instancia'!AD19=0,"-",('Órdenes según Instancia'!O19/'Órdenes según Instancia'!AD19)))</f>
        <v>1.1406844106463879E-2</v>
      </c>
      <c r="P19" s="35" t="str">
        <f>IF('Órdenes según Instancia'!T19=0,"-",IF('Órdenes según Instancia'!AD19=0,"-",('Órdenes según Instancia'!T19/'Órdenes según Instancia'!AD19)))</f>
        <v>-</v>
      </c>
      <c r="Q19" s="35" t="str">
        <f>IF('Órdenes según Instancia'!Y19=0,"-",IF('Órdenes según Instancia'!AD19=0,"-",('Órdenes según Instancia'!Y19/'Órdenes según Instancia'!AD19)))</f>
        <v>-</v>
      </c>
      <c r="R19" s="35">
        <f>IF('Órdenes según Instancia'!F19=0,"-",IF('Órdenes según Instancia'!AE19=0,"-",('Órdenes según Instancia'!F19/'Órdenes según Instancia'!AE19)))</f>
        <v>1</v>
      </c>
      <c r="S19" s="35" t="str">
        <f>IF('Órdenes según Instancia'!K19=0,"-",IF('Órdenes según Instancia'!AE19=0,"-",('Órdenes según Instancia'!K19/'Órdenes según Instancia'!AE19)))</f>
        <v>-</v>
      </c>
      <c r="T19" s="35" t="str">
        <f>IF('Órdenes según Instancia'!P19=0,"-",IF('Órdenes según Instancia'!AE19=0,"-",('Órdenes según Instancia'!P19/'Órdenes según Instancia'!AE19)))</f>
        <v>-</v>
      </c>
      <c r="U19" s="35" t="str">
        <f>IF('Órdenes según Instancia'!U19=0,"-",IF('Órdenes según Instancia'!AE19=0,"-",('Órdenes según Instancia'!U19/('Órdenes según Instancia'!AE19))))</f>
        <v>-</v>
      </c>
      <c r="V19" s="35" t="str">
        <f>IF('Órdenes según Instancia'!Z19=0,"-",IF('Órdenes según Instancia'!AE19=0,"-",('Órdenes según Instancia'!Z19/'Órdenes según Instancia'!AE19)))</f>
        <v>-</v>
      </c>
    </row>
    <row r="20" spans="2:22" ht="20.100000000000001" customHeight="1" thickBot="1" x14ac:dyDescent="0.25">
      <c r="B20" s="4" t="s">
        <v>212</v>
      </c>
      <c r="C20" s="35">
        <f>IF('Órdenes según Instancia'!C20=0,"-",IF('Órdenes según Instancia'!AB20=0,"-",('Órdenes según Instancia'!C20/'Órdenes según Instancia'!AB20)))</f>
        <v>0.87301587301587302</v>
      </c>
      <c r="D20" s="35" t="str">
        <f>IF('Órdenes según Instancia'!H20=0,"-",IF('Órdenes según Instancia'!AB20=0,"-",('Órdenes según Instancia'!H20/'Órdenes según Instancia'!AB20)))</f>
        <v>-</v>
      </c>
      <c r="E20" s="35">
        <f>IF('Órdenes según Instancia'!M20=0,"-",IF('Órdenes según Instancia'!AB20=0,"-",('Órdenes según Instancia'!M20/'Órdenes según Instancia'!AB20)))</f>
        <v>2.1825396825396824E-2</v>
      </c>
      <c r="F20" s="35">
        <f>IF('Órdenes según Instancia'!R20=0,"-",IF('Órdenes según Instancia'!AB20=0,"-",('Órdenes según Instancia'!R20/'Órdenes según Instancia'!AB20)))</f>
        <v>0.10515873015873016</v>
      </c>
      <c r="G20" s="35" t="str">
        <f>IF('Órdenes según Instancia'!W20=0,"-",IF('Órdenes según Instancia'!AB20=0,"-",('Órdenes según Instancia'!W20/'Órdenes según Instancia'!AB20)))</f>
        <v>-</v>
      </c>
      <c r="H20" s="35">
        <f>IF('Órdenes según Instancia'!D20=0,"-",IF('Órdenes según Instancia'!AC20=0,"-",('Órdenes según Instancia'!D20/'Órdenes según Instancia'!AC20)))</f>
        <v>1</v>
      </c>
      <c r="I20" s="35" t="str">
        <f>IF('Órdenes según Instancia'!I20=0,"-",IF('Órdenes según Instancia'!AC20=0,"-",('Órdenes según Instancia'!I20/'Órdenes según Instancia'!AC20)))</f>
        <v>-</v>
      </c>
      <c r="J20" s="35" t="str">
        <f>IF('Órdenes según Instancia'!N20=0,"-",IF('Órdenes según Instancia'!AC20=0,"-",('Órdenes según Instancia'!N20/'Órdenes según Instancia'!AC20)))</f>
        <v>-</v>
      </c>
      <c r="K20" s="35" t="str">
        <f>IF('Órdenes según Instancia'!S20=0,"-",IF('Órdenes según Instancia'!AC20=0,"-",('Órdenes según Instancia'!S20/'Órdenes según Instancia'!AC20)))</f>
        <v>-</v>
      </c>
      <c r="L20" s="35" t="str">
        <f>IF('Órdenes según Instancia'!X20=0,"-",IF('Órdenes según Instancia'!AC20=0,"-",('Órdenes según Instancia'!X20/'Órdenes según Instancia'!AC20)))</f>
        <v>-</v>
      </c>
      <c r="M20" s="35">
        <f>IF('Órdenes según Instancia'!E20=0,"-",IF('Órdenes según Instancia'!AD20=0,"-",('Órdenes según Instancia'!E20/'Órdenes según Instancia'!AD20)))</f>
        <v>0.85046728971962615</v>
      </c>
      <c r="N20" s="35" t="str">
        <f>IF('Órdenes según Instancia'!J20=0,"-",IF('Órdenes según Instancia'!AD20=0,"-",('Órdenes según Instancia'!J20/'Órdenes según Instancia'!AD20)))</f>
        <v>-</v>
      </c>
      <c r="O20" s="35">
        <f>IF('Órdenes según Instancia'!O20=0,"-",IF('Órdenes según Instancia'!AD20=0,"-",('Órdenes según Instancia'!O20/'Órdenes según Instancia'!AD20)))</f>
        <v>2.5700934579439252E-2</v>
      </c>
      <c r="P20" s="35">
        <f>IF('Órdenes según Instancia'!T20=0,"-",IF('Órdenes según Instancia'!AD20=0,"-",('Órdenes según Instancia'!T20/'Órdenes según Instancia'!AD20)))</f>
        <v>0.12383177570093458</v>
      </c>
      <c r="Q20" s="35" t="str">
        <f>IF('Órdenes según Instancia'!Y20=0,"-",IF('Órdenes según Instancia'!AD20=0,"-",('Órdenes según Instancia'!Y20/'Órdenes según Instancia'!AD20)))</f>
        <v>-</v>
      </c>
      <c r="R20" s="35">
        <f>IF('Órdenes según Instancia'!F20=0,"-",IF('Órdenes según Instancia'!AE20=0,"-",('Órdenes según Instancia'!F20/'Órdenes según Instancia'!AE20)))</f>
        <v>1</v>
      </c>
      <c r="S20" s="35" t="str">
        <f>IF('Órdenes según Instancia'!K20=0,"-",IF('Órdenes según Instancia'!AE20=0,"-",('Órdenes según Instancia'!K20/'Órdenes según Instancia'!AE20)))</f>
        <v>-</v>
      </c>
      <c r="T20" s="35" t="str">
        <f>IF('Órdenes según Instancia'!P20=0,"-",IF('Órdenes según Instancia'!AE20=0,"-",('Órdenes según Instancia'!P20/'Órdenes según Instancia'!AE20)))</f>
        <v>-</v>
      </c>
      <c r="U20" s="35" t="str">
        <f>IF('Órdenes según Instancia'!U20=0,"-",IF('Órdenes según Instancia'!AE20=0,"-",('Órdenes según Instancia'!U20/('Órdenes según Instancia'!AE20))))</f>
        <v>-</v>
      </c>
      <c r="V20" s="35" t="str">
        <f>IF('Órdenes según Instancia'!Z20=0,"-",IF('Órdenes según Instancia'!AE20=0,"-",('Órdenes según Instancia'!Z20/'Órdenes según Instancia'!AE20)))</f>
        <v>-</v>
      </c>
    </row>
    <row r="21" spans="2:22" ht="20.100000000000001" customHeight="1" thickBot="1" x14ac:dyDescent="0.25">
      <c r="B21" s="4" t="s">
        <v>213</v>
      </c>
      <c r="C21" s="35">
        <f>IF('Órdenes según Instancia'!C21=0,"-",IF('Órdenes según Instancia'!AB21=0,"-",('Órdenes según Instancia'!C21/'Órdenes según Instancia'!AB21)))</f>
        <v>0.87623066104078762</v>
      </c>
      <c r="D21" s="35">
        <f>IF('Órdenes según Instancia'!H21=0,"-",IF('Órdenes según Instancia'!AB21=0,"-",('Órdenes según Instancia'!H21/'Órdenes según Instancia'!AB21)))</f>
        <v>1.4064697609001407E-3</v>
      </c>
      <c r="E21" s="35">
        <f>IF('Órdenes según Instancia'!M21=0,"-",IF('Órdenes según Instancia'!AB21=0,"-",('Órdenes según Instancia'!M21/'Órdenes según Instancia'!AB21)))</f>
        <v>0.10478199718706048</v>
      </c>
      <c r="F21" s="35">
        <f>IF('Órdenes según Instancia'!R21=0,"-",IF('Órdenes según Instancia'!AB21=0,"-",('Órdenes según Instancia'!R21/'Órdenes según Instancia'!AB21)))</f>
        <v>1.7580872011251757E-2</v>
      </c>
      <c r="G21" s="35" t="str">
        <f>IF('Órdenes según Instancia'!W21=0,"-",IF('Órdenes según Instancia'!AB21=0,"-",('Órdenes según Instancia'!W21/'Órdenes según Instancia'!AB21)))</f>
        <v>-</v>
      </c>
      <c r="H21" s="35" t="str">
        <f>IF('Órdenes según Instancia'!D21=0,"-",IF('Órdenes según Instancia'!AC21=0,"-",('Órdenes según Instancia'!D21/'Órdenes según Instancia'!AC21)))</f>
        <v>-</v>
      </c>
      <c r="I21" s="35" t="str">
        <f>IF('Órdenes según Instancia'!I21=0,"-",IF('Órdenes según Instancia'!AC21=0,"-",('Órdenes según Instancia'!I21/'Órdenes según Instancia'!AC21)))</f>
        <v>-</v>
      </c>
      <c r="J21" s="35" t="str">
        <f>IF('Órdenes según Instancia'!N21=0,"-",IF('Órdenes según Instancia'!AC21=0,"-",('Órdenes según Instancia'!N21/'Órdenes según Instancia'!AC21)))</f>
        <v>-</v>
      </c>
      <c r="K21" s="35" t="str">
        <f>IF('Órdenes según Instancia'!S21=0,"-",IF('Órdenes según Instancia'!AC21=0,"-",('Órdenes según Instancia'!S21/'Órdenes según Instancia'!AC21)))</f>
        <v>-</v>
      </c>
      <c r="L21" s="35" t="str">
        <f>IF('Órdenes según Instancia'!X21=0,"-",IF('Órdenes según Instancia'!AC21=0,"-",('Órdenes según Instancia'!X21/'Órdenes según Instancia'!AC21)))</f>
        <v>-</v>
      </c>
      <c r="M21" s="35">
        <f>IF('Órdenes según Instancia'!E21=0,"-",IF('Órdenes según Instancia'!AD21=0,"-",('Órdenes según Instancia'!E21/'Órdenes según Instancia'!AD21)))</f>
        <v>0.85986653956148718</v>
      </c>
      <c r="N21" s="35">
        <f>IF('Órdenes según Instancia'!J21=0,"-",IF('Órdenes según Instancia'!AD21=0,"-",('Órdenes según Instancia'!J21/'Órdenes según Instancia'!AD21)))</f>
        <v>1.9065776930409914E-3</v>
      </c>
      <c r="O21" s="35">
        <f>IF('Órdenes según Instancia'!O21=0,"-",IF('Órdenes según Instancia'!AD21=0,"-",('Órdenes según Instancia'!O21/'Órdenes según Instancia'!AD21)))</f>
        <v>0.12202097235462345</v>
      </c>
      <c r="P21" s="35">
        <f>IF('Órdenes según Instancia'!T21=0,"-",IF('Órdenes según Instancia'!AD21=0,"-",('Órdenes según Instancia'!T21/'Órdenes según Instancia'!AD21)))</f>
        <v>1.6205910390848427E-2</v>
      </c>
      <c r="Q21" s="35" t="str">
        <f>IF('Órdenes según Instancia'!Y21=0,"-",IF('Órdenes según Instancia'!AD21=0,"-",('Órdenes según Instancia'!Y21/'Órdenes según Instancia'!AD21)))</f>
        <v>-</v>
      </c>
      <c r="R21" s="35">
        <f>IF('Órdenes según Instancia'!F21=0,"-",IF('Órdenes según Instancia'!AE21=0,"-",('Órdenes según Instancia'!F21/'Órdenes según Instancia'!AE21)))</f>
        <v>0.92225201072386054</v>
      </c>
      <c r="S21" s="35" t="str">
        <f>IF('Órdenes según Instancia'!K21=0,"-",IF('Órdenes según Instancia'!AE21=0,"-",('Órdenes según Instancia'!K21/'Órdenes según Instancia'!AE21)))</f>
        <v>-</v>
      </c>
      <c r="T21" s="35">
        <f>IF('Órdenes según Instancia'!P21=0,"-",IF('Órdenes según Instancia'!AE21=0,"-",('Órdenes según Instancia'!P21/'Órdenes según Instancia'!AE21)))</f>
        <v>5.6300268096514748E-2</v>
      </c>
      <c r="U21" s="35">
        <f>IF('Órdenes según Instancia'!U21=0,"-",IF('Órdenes según Instancia'!AE21=0,"-",('Órdenes según Instancia'!U21/('Órdenes según Instancia'!AE21))))</f>
        <v>2.1447721179624665E-2</v>
      </c>
      <c r="V21" s="35" t="str">
        <f>IF('Órdenes según Instancia'!Z21=0,"-",IF('Órdenes según Instancia'!AE21=0,"-",('Órdenes según Instancia'!Z21/'Órdenes según Instancia'!AE21)))</f>
        <v>-</v>
      </c>
    </row>
    <row r="22" spans="2:22" ht="20.100000000000001" customHeight="1" thickBot="1" x14ac:dyDescent="0.25">
      <c r="B22" s="4" t="s">
        <v>214</v>
      </c>
      <c r="C22" s="35">
        <f>IF('Órdenes según Instancia'!C22=0,"-",IF('Órdenes según Instancia'!AB22=0,"-",('Órdenes según Instancia'!C22/'Órdenes según Instancia'!AB22)))</f>
        <v>0.9919050188882893</v>
      </c>
      <c r="D22" s="35">
        <f>IF('Órdenes según Instancia'!H22=0,"-",IF('Órdenes según Instancia'!AB22=0,"-",('Órdenes según Instancia'!H22/'Órdenes según Instancia'!AB22)))</f>
        <v>1.0793308148947653E-3</v>
      </c>
      <c r="E22" s="35">
        <f>IF('Órdenes según Instancia'!M22=0,"-",IF('Órdenes según Instancia'!AB22=0,"-",('Órdenes según Instancia'!M22/'Órdenes según Instancia'!AB22)))</f>
        <v>6.4759848893685915E-3</v>
      </c>
      <c r="F22" s="35">
        <f>IF('Órdenes según Instancia'!R22=0,"-",IF('Órdenes según Instancia'!AB22=0,"-",('Órdenes según Instancia'!R22/'Órdenes según Instancia'!AB22)))</f>
        <v>5.3966540744738263E-4</v>
      </c>
      <c r="G22" s="35" t="str">
        <f>IF('Órdenes según Instancia'!W22=0,"-",IF('Órdenes según Instancia'!AB22=0,"-",('Órdenes según Instancia'!W22/'Órdenes según Instancia'!AB22)))</f>
        <v>-</v>
      </c>
      <c r="H22" s="35">
        <f>IF('Órdenes según Instancia'!D22=0,"-",IF('Órdenes según Instancia'!AC22=0,"-",('Órdenes según Instancia'!D22/'Órdenes según Instancia'!AC22)))</f>
        <v>1</v>
      </c>
      <c r="I22" s="35" t="str">
        <f>IF('Órdenes según Instancia'!I22=0,"-",IF('Órdenes según Instancia'!AC22=0,"-",('Órdenes según Instancia'!I22/'Órdenes según Instancia'!AC22)))</f>
        <v>-</v>
      </c>
      <c r="J22" s="35" t="str">
        <f>IF('Órdenes según Instancia'!N22=0,"-",IF('Órdenes según Instancia'!AC22=0,"-",('Órdenes según Instancia'!N22/'Órdenes según Instancia'!AC22)))</f>
        <v>-</v>
      </c>
      <c r="K22" s="35" t="str">
        <f>IF('Órdenes según Instancia'!S22=0,"-",IF('Órdenes según Instancia'!AC22=0,"-",('Órdenes según Instancia'!S22/'Órdenes según Instancia'!AC22)))</f>
        <v>-</v>
      </c>
      <c r="L22" s="35" t="str">
        <f>IF('Órdenes según Instancia'!X22=0,"-",IF('Órdenes según Instancia'!AC22=0,"-",('Órdenes según Instancia'!X22/'Órdenes según Instancia'!AC22)))</f>
        <v>-</v>
      </c>
      <c r="M22" s="35">
        <f>IF('Órdenes según Instancia'!E22=0,"-",IF('Órdenes según Instancia'!AD22=0,"-",('Órdenes según Instancia'!E22/'Órdenes según Instancia'!AD22)))</f>
        <v>0.98257839721254359</v>
      </c>
      <c r="N22" s="35">
        <f>IF('Órdenes según Instancia'!J22=0,"-",IF('Órdenes según Instancia'!AD22=0,"-",('Órdenes según Instancia'!J22/'Órdenes según Instancia'!AD22)))</f>
        <v>2.3228803716608595E-3</v>
      </c>
      <c r="O22" s="35">
        <f>IF('Órdenes según Instancia'!O22=0,"-",IF('Órdenes según Instancia'!AD22=0,"-",('Órdenes según Instancia'!O22/'Órdenes según Instancia'!AD22)))</f>
        <v>1.3937282229965157E-2</v>
      </c>
      <c r="P22" s="35">
        <f>IF('Órdenes según Instancia'!T22=0,"-",IF('Órdenes según Instancia'!AD22=0,"-",('Órdenes según Instancia'!T22/'Órdenes según Instancia'!AD22)))</f>
        <v>1.1614401858304297E-3</v>
      </c>
      <c r="Q22" s="35" t="str">
        <f>IF('Órdenes según Instancia'!Y22=0,"-",IF('Órdenes según Instancia'!AD22=0,"-",('Órdenes según Instancia'!Y22/'Órdenes según Instancia'!AD22)))</f>
        <v>-</v>
      </c>
      <c r="R22" s="35">
        <f>IF('Órdenes según Instancia'!F22=0,"-",IF('Órdenes según Instancia'!AE22=0,"-",('Órdenes según Instancia'!F22/'Órdenes según Instancia'!AE22)))</f>
        <v>1</v>
      </c>
      <c r="S22" s="35" t="str">
        <f>IF('Órdenes según Instancia'!K22=0,"-",IF('Órdenes según Instancia'!AE22=0,"-",('Órdenes según Instancia'!K22/'Órdenes según Instancia'!AE22)))</f>
        <v>-</v>
      </c>
      <c r="T22" s="35" t="str">
        <f>IF('Órdenes según Instancia'!P22=0,"-",IF('Órdenes según Instancia'!AE22=0,"-",('Órdenes según Instancia'!P22/'Órdenes según Instancia'!AE22)))</f>
        <v>-</v>
      </c>
      <c r="U22" s="35" t="str">
        <f>IF('Órdenes según Instancia'!U22=0,"-",IF('Órdenes según Instancia'!AE22=0,"-",('Órdenes según Instancia'!U22/('Órdenes según Instancia'!AE22))))</f>
        <v>-</v>
      </c>
      <c r="V22" s="35" t="str">
        <f>IF('Órdenes según Instancia'!Z22=0,"-",IF('Órdenes según Instancia'!AE22=0,"-",('Órdenes según Instancia'!Z22/'Órdenes según Instancia'!AE22)))</f>
        <v>-</v>
      </c>
    </row>
    <row r="23" spans="2:22" ht="20.100000000000001" customHeight="1" thickBot="1" x14ac:dyDescent="0.25">
      <c r="B23" s="4" t="s">
        <v>215</v>
      </c>
      <c r="C23" s="35">
        <f>IF('Órdenes según Instancia'!C23=0,"-",IF('Órdenes según Instancia'!AB23=0,"-",('Órdenes según Instancia'!C23/'Órdenes según Instancia'!AB23)))</f>
        <v>0.92</v>
      </c>
      <c r="D23" s="35" t="str">
        <f>IF('Órdenes según Instancia'!H23=0,"-",IF('Órdenes según Instancia'!AB23=0,"-",('Órdenes según Instancia'!H23/'Órdenes según Instancia'!AB23)))</f>
        <v>-</v>
      </c>
      <c r="E23" s="35">
        <f>IF('Órdenes según Instancia'!M23=0,"-",IF('Órdenes según Instancia'!AB23=0,"-",('Órdenes según Instancia'!M23/'Órdenes según Instancia'!AB23)))</f>
        <v>0.04</v>
      </c>
      <c r="F23" s="35">
        <f>IF('Órdenes según Instancia'!R23=0,"-",IF('Órdenes según Instancia'!AB23=0,"-",('Órdenes según Instancia'!R23/'Órdenes según Instancia'!AB23)))</f>
        <v>0.04</v>
      </c>
      <c r="G23" s="35" t="str">
        <f>IF('Órdenes según Instancia'!W23=0,"-",IF('Órdenes según Instancia'!AB23=0,"-",('Órdenes según Instancia'!W23/'Órdenes según Instancia'!AB23)))</f>
        <v>-</v>
      </c>
      <c r="H23" s="35" t="str">
        <f>IF('Órdenes según Instancia'!D23=0,"-",IF('Órdenes según Instancia'!AC23=0,"-",('Órdenes según Instancia'!D23/'Órdenes según Instancia'!AC23)))</f>
        <v>-</v>
      </c>
      <c r="I23" s="35" t="str">
        <f>IF('Órdenes según Instancia'!I23=0,"-",IF('Órdenes según Instancia'!AC23=0,"-",('Órdenes según Instancia'!I23/'Órdenes según Instancia'!AC23)))</f>
        <v>-</v>
      </c>
      <c r="J23" s="35" t="str">
        <f>IF('Órdenes según Instancia'!N23=0,"-",IF('Órdenes según Instancia'!AC23=0,"-",('Órdenes según Instancia'!N23/'Órdenes según Instancia'!AC23)))</f>
        <v>-</v>
      </c>
      <c r="K23" s="35" t="str">
        <f>IF('Órdenes según Instancia'!S23=0,"-",IF('Órdenes según Instancia'!AC23=0,"-",('Órdenes según Instancia'!S23/'Órdenes según Instancia'!AC23)))</f>
        <v>-</v>
      </c>
      <c r="L23" s="35" t="str">
        <f>IF('Órdenes según Instancia'!X23=0,"-",IF('Órdenes según Instancia'!AC23=0,"-",('Órdenes según Instancia'!X23/'Órdenes según Instancia'!AC23)))</f>
        <v>-</v>
      </c>
      <c r="M23" s="35">
        <f>IF('Órdenes según Instancia'!E23=0,"-",IF('Órdenes según Instancia'!AD23=0,"-",('Órdenes según Instancia'!E23/'Órdenes según Instancia'!AD23)))</f>
        <v>0.91111111111111109</v>
      </c>
      <c r="N23" s="35" t="str">
        <f>IF('Órdenes según Instancia'!J23=0,"-",IF('Órdenes según Instancia'!AD23=0,"-",('Órdenes según Instancia'!J23/'Órdenes según Instancia'!AD23)))</f>
        <v>-</v>
      </c>
      <c r="O23" s="35">
        <f>IF('Órdenes según Instancia'!O23=0,"-",IF('Órdenes según Instancia'!AD23=0,"-",('Órdenes según Instancia'!O23/'Órdenes según Instancia'!AD23)))</f>
        <v>4.4444444444444446E-2</v>
      </c>
      <c r="P23" s="35">
        <f>IF('Órdenes según Instancia'!T23=0,"-",IF('Órdenes según Instancia'!AD23=0,"-",('Órdenes según Instancia'!T23/'Órdenes según Instancia'!AD23)))</f>
        <v>4.4444444444444446E-2</v>
      </c>
      <c r="Q23" s="35" t="str">
        <f>IF('Órdenes según Instancia'!Y23=0,"-",IF('Órdenes según Instancia'!AD23=0,"-",('Órdenes según Instancia'!Y23/'Órdenes según Instancia'!AD23)))</f>
        <v>-</v>
      </c>
      <c r="R23" s="35">
        <f>IF('Órdenes según Instancia'!F23=0,"-",IF('Órdenes según Instancia'!AE23=0,"-",('Órdenes según Instancia'!F23/'Órdenes según Instancia'!AE23)))</f>
        <v>1</v>
      </c>
      <c r="S23" s="35" t="str">
        <f>IF('Órdenes según Instancia'!K23=0,"-",IF('Órdenes según Instancia'!AE23=0,"-",('Órdenes según Instancia'!K23/'Órdenes según Instancia'!AE23)))</f>
        <v>-</v>
      </c>
      <c r="T23" s="35" t="str">
        <f>IF('Órdenes según Instancia'!P23=0,"-",IF('Órdenes según Instancia'!AE23=0,"-",('Órdenes según Instancia'!P23/'Órdenes según Instancia'!AE23)))</f>
        <v>-</v>
      </c>
      <c r="U23" s="35" t="str">
        <f>IF('Órdenes según Instancia'!U23=0,"-",IF('Órdenes según Instancia'!AE23=0,"-",('Órdenes según Instancia'!U23/('Órdenes según Instancia'!AE23))))</f>
        <v>-</v>
      </c>
      <c r="V23" s="35" t="str">
        <f>IF('Órdenes según Instancia'!Z23=0,"-",IF('Órdenes según Instancia'!AE23=0,"-",('Órdenes según Instancia'!Z23/'Órdenes según Instancia'!AE23)))</f>
        <v>-</v>
      </c>
    </row>
    <row r="24" spans="2:22" ht="20.100000000000001" customHeight="1" thickBot="1" x14ac:dyDescent="0.25">
      <c r="B24" s="4" t="s">
        <v>216</v>
      </c>
      <c r="C24" s="35">
        <f>IF('Órdenes según Instancia'!C24=0,"-",IF('Órdenes según Instancia'!AB24=0,"-",('Órdenes según Instancia'!C24/'Órdenes según Instancia'!AB24)))</f>
        <v>0.51724137931034486</v>
      </c>
      <c r="D24" s="35" t="str">
        <f>IF('Órdenes según Instancia'!H24=0,"-",IF('Órdenes según Instancia'!AB24=0,"-",('Órdenes según Instancia'!H24/'Órdenes según Instancia'!AB24)))</f>
        <v>-</v>
      </c>
      <c r="E24" s="35">
        <f>IF('Órdenes según Instancia'!M24=0,"-",IF('Órdenes según Instancia'!AB24=0,"-",('Órdenes según Instancia'!M24/'Órdenes según Instancia'!AB24)))</f>
        <v>0.48275862068965519</v>
      </c>
      <c r="F24" s="35" t="str">
        <f>IF('Órdenes según Instancia'!R24=0,"-",IF('Órdenes según Instancia'!AB24=0,"-",('Órdenes según Instancia'!R24/'Órdenes según Instancia'!AB24)))</f>
        <v>-</v>
      </c>
      <c r="G24" s="35" t="str">
        <f>IF('Órdenes según Instancia'!W24=0,"-",IF('Órdenes según Instancia'!AB24=0,"-",('Órdenes según Instancia'!W24/'Órdenes según Instancia'!AB24)))</f>
        <v>-</v>
      </c>
      <c r="H24" s="35" t="str">
        <f>IF('Órdenes según Instancia'!D24=0,"-",IF('Órdenes según Instancia'!AC24=0,"-",('Órdenes según Instancia'!D24/'Órdenes según Instancia'!AC24)))</f>
        <v>-</v>
      </c>
      <c r="I24" s="35" t="str">
        <f>IF('Órdenes según Instancia'!I24=0,"-",IF('Órdenes según Instancia'!AC24=0,"-",('Órdenes según Instancia'!I24/'Órdenes según Instancia'!AC24)))</f>
        <v>-</v>
      </c>
      <c r="J24" s="35" t="str">
        <f>IF('Órdenes según Instancia'!N24=0,"-",IF('Órdenes según Instancia'!AC24=0,"-",('Órdenes según Instancia'!N24/'Órdenes según Instancia'!AC24)))</f>
        <v>-</v>
      </c>
      <c r="K24" s="35" t="str">
        <f>IF('Órdenes según Instancia'!S24=0,"-",IF('Órdenes según Instancia'!AC24=0,"-",('Órdenes según Instancia'!S24/'Órdenes según Instancia'!AC24)))</f>
        <v>-</v>
      </c>
      <c r="L24" s="35" t="str">
        <f>IF('Órdenes según Instancia'!X24=0,"-",IF('Órdenes según Instancia'!AC24=0,"-",('Órdenes según Instancia'!X24/'Órdenes según Instancia'!AC24)))</f>
        <v>-</v>
      </c>
      <c r="M24" s="35">
        <f>IF('Órdenes según Instancia'!E24=0,"-",IF('Órdenes según Instancia'!AD24=0,"-",('Órdenes según Instancia'!E24/'Órdenes según Instancia'!AD24)))</f>
        <v>0.48148148148148145</v>
      </c>
      <c r="N24" s="35" t="str">
        <f>IF('Órdenes según Instancia'!J24=0,"-",IF('Órdenes según Instancia'!AD24=0,"-",('Órdenes según Instancia'!J24/'Órdenes según Instancia'!AD24)))</f>
        <v>-</v>
      </c>
      <c r="O24" s="35">
        <f>IF('Órdenes según Instancia'!O24=0,"-",IF('Órdenes según Instancia'!AD24=0,"-",('Órdenes según Instancia'!O24/'Órdenes según Instancia'!AD24)))</f>
        <v>0.51851851851851849</v>
      </c>
      <c r="P24" s="35" t="str">
        <f>IF('Órdenes según Instancia'!T24=0,"-",IF('Órdenes según Instancia'!AD24=0,"-",('Órdenes según Instancia'!T24/'Órdenes según Instancia'!AD24)))</f>
        <v>-</v>
      </c>
      <c r="Q24" s="35" t="str">
        <f>IF('Órdenes según Instancia'!Y24=0,"-",IF('Órdenes según Instancia'!AD24=0,"-",('Órdenes según Instancia'!Y24/'Órdenes según Instancia'!AD24)))</f>
        <v>-</v>
      </c>
      <c r="R24" s="35">
        <f>IF('Órdenes según Instancia'!F24=0,"-",IF('Órdenes según Instancia'!AE24=0,"-",('Órdenes según Instancia'!F24/'Órdenes según Instancia'!AE24)))</f>
        <v>1</v>
      </c>
      <c r="S24" s="35" t="str">
        <f>IF('Órdenes según Instancia'!K24=0,"-",IF('Órdenes según Instancia'!AE24=0,"-",('Órdenes según Instancia'!K24/'Órdenes según Instancia'!AE24)))</f>
        <v>-</v>
      </c>
      <c r="T24" s="35" t="str">
        <f>IF('Órdenes según Instancia'!P24=0,"-",IF('Órdenes según Instancia'!AE24=0,"-",('Órdenes según Instancia'!P24/'Órdenes según Instancia'!AE24)))</f>
        <v>-</v>
      </c>
      <c r="U24" s="35" t="str">
        <f>IF('Órdenes según Instancia'!U24=0,"-",IF('Órdenes según Instancia'!AE24=0,"-",('Órdenes según Instancia'!U24/('Órdenes según Instancia'!AE24))))</f>
        <v>-</v>
      </c>
      <c r="V24" s="35" t="str">
        <f>IF('Órdenes según Instancia'!Z24=0,"-",IF('Órdenes según Instancia'!AE24=0,"-",('Órdenes según Instancia'!Z24/'Órdenes según Instancia'!AE24)))</f>
        <v>-</v>
      </c>
    </row>
    <row r="25" spans="2:22" ht="20.100000000000001" customHeight="1" thickBot="1" x14ac:dyDescent="0.25">
      <c r="B25" s="4" t="s">
        <v>217</v>
      </c>
      <c r="C25" s="35">
        <f>IF('Órdenes según Instancia'!C25=0,"-",IF('Órdenes según Instancia'!AB25=0,"-",('Órdenes según Instancia'!C25/'Órdenes según Instancia'!AB25)))</f>
        <v>0.97041420118343191</v>
      </c>
      <c r="D25" s="35">
        <f>IF('Órdenes según Instancia'!H25=0,"-",IF('Órdenes según Instancia'!AB25=0,"-",('Órdenes según Instancia'!H25/'Órdenes según Instancia'!AB25)))</f>
        <v>1.9723865877712033E-3</v>
      </c>
      <c r="E25" s="35">
        <f>IF('Órdenes según Instancia'!M25=0,"-",IF('Órdenes según Instancia'!AB25=0,"-",('Órdenes según Instancia'!M25/'Órdenes según Instancia'!AB25)))</f>
        <v>9.8619329388560158E-3</v>
      </c>
      <c r="F25" s="35">
        <f>IF('Órdenes según Instancia'!R25=0,"-",IF('Órdenes según Instancia'!AB25=0,"-",('Órdenes según Instancia'!R25/'Órdenes según Instancia'!AB25)))</f>
        <v>1.7751479289940829E-2</v>
      </c>
      <c r="G25" s="35" t="str">
        <f>IF('Órdenes según Instancia'!W25=0,"-",IF('Órdenes según Instancia'!AB25=0,"-",('Órdenes según Instancia'!W25/'Órdenes según Instancia'!AB25)))</f>
        <v>-</v>
      </c>
      <c r="H25" s="35" t="str">
        <f>IF('Órdenes según Instancia'!D25=0,"-",IF('Órdenes según Instancia'!AC25=0,"-",('Órdenes según Instancia'!D25/'Órdenes según Instancia'!AC25)))</f>
        <v>-</v>
      </c>
      <c r="I25" s="35" t="str">
        <f>IF('Órdenes según Instancia'!I25=0,"-",IF('Órdenes según Instancia'!AC25=0,"-",('Órdenes según Instancia'!I25/'Órdenes según Instancia'!AC25)))</f>
        <v>-</v>
      </c>
      <c r="J25" s="35" t="str">
        <f>IF('Órdenes según Instancia'!N25=0,"-",IF('Órdenes según Instancia'!AC25=0,"-",('Órdenes según Instancia'!N25/'Órdenes según Instancia'!AC25)))</f>
        <v>-</v>
      </c>
      <c r="K25" s="35" t="str">
        <f>IF('Órdenes según Instancia'!S25=0,"-",IF('Órdenes según Instancia'!AC25=0,"-",('Órdenes según Instancia'!S25/'Órdenes según Instancia'!AC25)))</f>
        <v>-</v>
      </c>
      <c r="L25" s="35" t="str">
        <f>IF('Órdenes según Instancia'!X25=0,"-",IF('Órdenes según Instancia'!AC25=0,"-",('Órdenes según Instancia'!X25/'Órdenes según Instancia'!AC25)))</f>
        <v>-</v>
      </c>
      <c r="M25" s="35">
        <f>IF('Órdenes según Instancia'!E25=0,"-",IF('Órdenes según Instancia'!AD25=0,"-",('Órdenes según Instancia'!E25/'Órdenes según Instancia'!AD25)))</f>
        <v>0.96499999999999997</v>
      </c>
      <c r="N25" s="35" t="str">
        <f>IF('Órdenes según Instancia'!J25=0,"-",IF('Órdenes según Instancia'!AD25=0,"-",('Órdenes según Instancia'!J25/'Órdenes según Instancia'!AD25)))</f>
        <v>-</v>
      </c>
      <c r="O25" s="35">
        <f>IF('Órdenes según Instancia'!O25=0,"-",IF('Órdenes según Instancia'!AD25=0,"-",('Órdenes según Instancia'!O25/'Órdenes según Instancia'!AD25)))</f>
        <v>1.2500000000000001E-2</v>
      </c>
      <c r="P25" s="35">
        <f>IF('Órdenes según Instancia'!T25=0,"-",IF('Órdenes según Instancia'!AD25=0,"-",('Órdenes según Instancia'!T25/'Órdenes según Instancia'!AD25)))</f>
        <v>2.2499999999999999E-2</v>
      </c>
      <c r="Q25" s="35" t="str">
        <f>IF('Órdenes según Instancia'!Y25=0,"-",IF('Órdenes según Instancia'!AD25=0,"-",('Órdenes según Instancia'!Y25/'Órdenes según Instancia'!AD25)))</f>
        <v>-</v>
      </c>
      <c r="R25" s="35">
        <f>IF('Órdenes según Instancia'!F25=0,"-",IF('Órdenes según Instancia'!AE25=0,"-",('Órdenes según Instancia'!F25/'Órdenes según Instancia'!AE25)))</f>
        <v>0.99065420560747663</v>
      </c>
      <c r="S25" s="35">
        <f>IF('Órdenes según Instancia'!K25=0,"-",IF('Órdenes según Instancia'!AE25=0,"-",('Órdenes según Instancia'!K25/'Órdenes según Instancia'!AE25)))</f>
        <v>9.3457943925233638E-3</v>
      </c>
      <c r="T25" s="35" t="str">
        <f>IF('Órdenes según Instancia'!P25=0,"-",IF('Órdenes según Instancia'!AE25=0,"-",('Órdenes según Instancia'!P25/'Órdenes según Instancia'!AE25)))</f>
        <v>-</v>
      </c>
      <c r="U25" s="35" t="str">
        <f>IF('Órdenes según Instancia'!U25=0,"-",IF('Órdenes según Instancia'!AE25=0,"-",('Órdenes según Instancia'!U25/('Órdenes según Instancia'!AE25))))</f>
        <v>-</v>
      </c>
      <c r="V25" s="35" t="str">
        <f>IF('Órdenes según Instancia'!Z25=0,"-",IF('Órdenes según Instancia'!AE25=0,"-",('Órdenes según Instancia'!Z25/'Órdenes según Instancia'!AE25)))</f>
        <v>-</v>
      </c>
    </row>
    <row r="26" spans="2:22" ht="20.100000000000001" customHeight="1" thickBot="1" x14ac:dyDescent="0.25">
      <c r="B26" s="4" t="s">
        <v>218</v>
      </c>
      <c r="C26" s="35">
        <f>IF('Órdenes según Instancia'!C26=0,"-",IF('Órdenes según Instancia'!AB26=0,"-",('Órdenes según Instancia'!C26/'Órdenes según Instancia'!AB26)))</f>
        <v>0.97284533648170013</v>
      </c>
      <c r="D26" s="35">
        <f>IF('Órdenes según Instancia'!H26=0,"-",IF('Órdenes según Instancia'!AB26=0,"-",('Órdenes según Instancia'!H26/'Órdenes según Instancia'!AB26)))</f>
        <v>7.0838252656434475E-3</v>
      </c>
      <c r="E26" s="35">
        <f>IF('Órdenes según Instancia'!M26=0,"-",IF('Órdenes según Instancia'!AB26=0,"-",('Órdenes según Instancia'!M26/'Órdenes según Instancia'!AB26)))</f>
        <v>1.0625737898465172E-2</v>
      </c>
      <c r="F26" s="35">
        <f>IF('Órdenes según Instancia'!R26=0,"-",IF('Órdenes según Instancia'!AB26=0,"-",('Órdenes según Instancia'!R26/'Órdenes según Instancia'!AB26)))</f>
        <v>9.4451003541912628E-3</v>
      </c>
      <c r="G26" s="35" t="str">
        <f>IF('Órdenes según Instancia'!W26=0,"-",IF('Órdenes según Instancia'!AB26=0,"-",('Órdenes según Instancia'!W26/'Órdenes según Instancia'!AB26)))</f>
        <v>-</v>
      </c>
      <c r="H26" s="35">
        <f>IF('Órdenes según Instancia'!D26=0,"-",IF('Órdenes según Instancia'!AC26=0,"-",('Órdenes según Instancia'!D26/'Órdenes según Instancia'!AC26)))</f>
        <v>1</v>
      </c>
      <c r="I26" s="35" t="str">
        <f>IF('Órdenes según Instancia'!I26=0,"-",IF('Órdenes según Instancia'!AC26=0,"-",('Órdenes según Instancia'!I26/'Órdenes según Instancia'!AC26)))</f>
        <v>-</v>
      </c>
      <c r="J26" s="35" t="str">
        <f>IF('Órdenes según Instancia'!N26=0,"-",IF('Órdenes según Instancia'!AC26=0,"-",('Órdenes según Instancia'!N26/'Órdenes según Instancia'!AC26)))</f>
        <v>-</v>
      </c>
      <c r="K26" s="35" t="str">
        <f>IF('Órdenes según Instancia'!S26=0,"-",IF('Órdenes según Instancia'!AC26=0,"-",('Órdenes según Instancia'!S26/'Órdenes según Instancia'!AC26)))</f>
        <v>-</v>
      </c>
      <c r="L26" s="35" t="str">
        <f>IF('Órdenes según Instancia'!X26=0,"-",IF('Órdenes según Instancia'!AC26=0,"-",('Órdenes según Instancia'!X26/'Órdenes según Instancia'!AC26)))</f>
        <v>-</v>
      </c>
      <c r="M26" s="35">
        <f>IF('Órdenes según Instancia'!E26=0,"-",IF('Órdenes según Instancia'!AD26=0,"-",('Órdenes según Instancia'!E26/'Órdenes según Instancia'!AD26)))</f>
        <v>0.96097560975609753</v>
      </c>
      <c r="N26" s="35">
        <f>IF('Órdenes según Instancia'!J26=0,"-",IF('Órdenes según Instancia'!AD26=0,"-",('Órdenes según Instancia'!J26/'Órdenes según Instancia'!AD26)))</f>
        <v>9.7560975609756097E-3</v>
      </c>
      <c r="O26" s="35">
        <f>IF('Órdenes según Instancia'!O26=0,"-",IF('Órdenes según Instancia'!AD26=0,"-",('Órdenes según Instancia'!O26/'Órdenes según Instancia'!AD26)))</f>
        <v>1.4634146341463415E-2</v>
      </c>
      <c r="P26" s="35">
        <f>IF('Órdenes según Instancia'!T26=0,"-",IF('Órdenes según Instancia'!AD26=0,"-",('Órdenes según Instancia'!T26/'Órdenes según Instancia'!AD26)))</f>
        <v>1.4634146341463415E-2</v>
      </c>
      <c r="Q26" s="35" t="str">
        <f>IF('Órdenes según Instancia'!Y26=0,"-",IF('Órdenes según Instancia'!AD26=0,"-",('Órdenes según Instancia'!Y26/'Órdenes según Instancia'!AD26)))</f>
        <v>-</v>
      </c>
      <c r="R26" s="35">
        <f>IF('Órdenes según Instancia'!F26=0,"-",IF('Órdenes según Instancia'!AE26=0,"-",('Órdenes según Instancia'!F26/'Órdenes según Instancia'!AE26)))</f>
        <v>1</v>
      </c>
      <c r="S26" s="35" t="str">
        <f>IF('Órdenes según Instancia'!K26=0,"-",IF('Órdenes según Instancia'!AE26=0,"-",('Órdenes según Instancia'!K26/'Órdenes según Instancia'!AE26)))</f>
        <v>-</v>
      </c>
      <c r="T26" s="35" t="str">
        <f>IF('Órdenes según Instancia'!P26=0,"-",IF('Órdenes según Instancia'!AE26=0,"-",('Órdenes según Instancia'!P26/'Órdenes según Instancia'!AE26)))</f>
        <v>-</v>
      </c>
      <c r="U26" s="35" t="str">
        <f>IF('Órdenes según Instancia'!U26=0,"-",IF('Órdenes según Instancia'!AE26=0,"-",('Órdenes según Instancia'!U26/('Órdenes según Instancia'!AE26))))</f>
        <v>-</v>
      </c>
      <c r="V26" s="35" t="str">
        <f>IF('Órdenes según Instancia'!Z26=0,"-",IF('Órdenes según Instancia'!AE26=0,"-",('Órdenes según Instancia'!Z26/'Órdenes según Instancia'!AE26)))</f>
        <v>-</v>
      </c>
    </row>
    <row r="27" spans="2:22" ht="20.100000000000001" customHeight="1" thickBot="1" x14ac:dyDescent="0.25">
      <c r="B27" s="4" t="s">
        <v>219</v>
      </c>
      <c r="C27" s="35">
        <f>IF('Órdenes según Instancia'!C27=0,"-",IF('Órdenes según Instancia'!AB27=0,"-",('Órdenes según Instancia'!C27/'Órdenes según Instancia'!AB27)))</f>
        <v>0.96232179226069248</v>
      </c>
      <c r="D27" s="35">
        <f>IF('Órdenes según Instancia'!H27=0,"-",IF('Órdenes según Instancia'!AB27=0,"-",('Órdenes según Instancia'!H27/'Órdenes según Instancia'!AB27)))</f>
        <v>3.0549898167006109E-3</v>
      </c>
      <c r="E27" s="35">
        <f>IF('Órdenes según Instancia'!M27=0,"-",IF('Órdenes según Instancia'!AB27=0,"-",('Órdenes según Instancia'!M27/'Órdenes según Instancia'!AB27)))</f>
        <v>3.0549898167006109E-2</v>
      </c>
      <c r="F27" s="35">
        <f>IF('Órdenes según Instancia'!R27=0,"-",IF('Órdenes según Instancia'!AB27=0,"-",('Órdenes según Instancia'!R27/'Órdenes según Instancia'!AB27)))</f>
        <v>4.0733197556008143E-3</v>
      </c>
      <c r="G27" s="35" t="str">
        <f>IF('Órdenes según Instancia'!W27=0,"-",IF('Órdenes según Instancia'!AB27=0,"-",('Órdenes según Instancia'!W27/'Órdenes según Instancia'!AB27)))</f>
        <v>-</v>
      </c>
      <c r="H27" s="35" t="str">
        <f>IF('Órdenes según Instancia'!D27=0,"-",IF('Órdenes según Instancia'!AC27=0,"-",('Órdenes según Instancia'!D27/'Órdenes según Instancia'!AC27)))</f>
        <v>-</v>
      </c>
      <c r="I27" s="35" t="str">
        <f>IF('Órdenes según Instancia'!I27=0,"-",IF('Órdenes según Instancia'!AC27=0,"-",('Órdenes según Instancia'!I27/'Órdenes según Instancia'!AC27)))</f>
        <v>-</v>
      </c>
      <c r="J27" s="35" t="str">
        <f>IF('Órdenes según Instancia'!N27=0,"-",IF('Órdenes según Instancia'!AC27=0,"-",('Órdenes según Instancia'!N27/'Órdenes según Instancia'!AC27)))</f>
        <v>-</v>
      </c>
      <c r="K27" s="35" t="str">
        <f>IF('Órdenes según Instancia'!S27=0,"-",IF('Órdenes según Instancia'!AC27=0,"-",('Órdenes según Instancia'!S27/'Órdenes según Instancia'!AC27)))</f>
        <v>-</v>
      </c>
      <c r="L27" s="35" t="str">
        <f>IF('Órdenes según Instancia'!X27=0,"-",IF('Órdenes según Instancia'!AC27=0,"-",('Órdenes según Instancia'!X27/'Órdenes según Instancia'!AC27)))</f>
        <v>-</v>
      </c>
      <c r="M27" s="35">
        <f>IF('Órdenes según Instancia'!E27=0,"-",IF('Órdenes según Instancia'!AD27=0,"-",('Órdenes según Instancia'!E27/'Órdenes según Instancia'!AD27)))</f>
        <v>0.96274038461538458</v>
      </c>
      <c r="N27" s="35">
        <f>IF('Órdenes según Instancia'!J27=0,"-",IF('Órdenes según Instancia'!AD27=0,"-",('Órdenes según Instancia'!J27/'Órdenes según Instancia'!AD27)))</f>
        <v>3.605769230769231E-3</v>
      </c>
      <c r="O27" s="35">
        <f>IF('Órdenes según Instancia'!O27=0,"-",IF('Órdenes según Instancia'!AD27=0,"-",('Órdenes según Instancia'!O27/'Órdenes según Instancia'!AD27)))</f>
        <v>2.8846153846153848E-2</v>
      </c>
      <c r="P27" s="35">
        <f>IF('Órdenes según Instancia'!T27=0,"-",IF('Órdenes según Instancia'!AD27=0,"-",('Órdenes según Instancia'!T27/'Órdenes según Instancia'!AD27)))</f>
        <v>4.807692307692308E-3</v>
      </c>
      <c r="Q27" s="35" t="str">
        <f>IF('Órdenes según Instancia'!Y27=0,"-",IF('Órdenes según Instancia'!AD27=0,"-",('Órdenes según Instancia'!Y27/'Órdenes según Instancia'!AD27)))</f>
        <v>-</v>
      </c>
      <c r="R27" s="35">
        <f>IF('Órdenes según Instancia'!F27=0,"-",IF('Órdenes según Instancia'!AE27=0,"-",('Órdenes según Instancia'!F27/'Órdenes según Instancia'!AE27)))</f>
        <v>0.96</v>
      </c>
      <c r="S27" s="35" t="str">
        <f>IF('Órdenes según Instancia'!K27=0,"-",IF('Órdenes según Instancia'!AE27=0,"-",('Órdenes según Instancia'!K27/'Órdenes según Instancia'!AE27)))</f>
        <v>-</v>
      </c>
      <c r="T27" s="35">
        <f>IF('Órdenes según Instancia'!P27=0,"-",IF('Órdenes según Instancia'!AE27=0,"-",('Órdenes según Instancia'!P27/'Órdenes según Instancia'!AE27)))</f>
        <v>0.04</v>
      </c>
      <c r="U27" s="35" t="str">
        <f>IF('Órdenes según Instancia'!U27=0,"-",IF('Órdenes según Instancia'!AE27=0,"-",('Órdenes según Instancia'!U27/('Órdenes según Instancia'!AE27))))</f>
        <v>-</v>
      </c>
      <c r="V27" s="35" t="str">
        <f>IF('Órdenes según Instancia'!Z27=0,"-",IF('Órdenes según Instancia'!AE27=0,"-",('Órdenes según Instancia'!Z27/'Órdenes según Instancia'!AE27)))</f>
        <v>-</v>
      </c>
    </row>
    <row r="28" spans="2:22" ht="20.100000000000001" customHeight="1" thickBot="1" x14ac:dyDescent="0.25">
      <c r="B28" s="4" t="s">
        <v>220</v>
      </c>
      <c r="C28" s="35">
        <f>IF('Órdenes según Instancia'!C28=0,"-",IF('Órdenes según Instancia'!AB28=0,"-",('Órdenes según Instancia'!C28/'Órdenes según Instancia'!AB28)))</f>
        <v>0.85750636132315516</v>
      </c>
      <c r="D28" s="35">
        <f>IF('Órdenes según Instancia'!H28=0,"-",IF('Órdenes según Instancia'!AB28=0,"-",('Órdenes según Instancia'!H28/'Órdenes según Instancia'!AB28)))</f>
        <v>1.2722646310432571E-3</v>
      </c>
      <c r="E28" s="35">
        <f>IF('Órdenes según Instancia'!M28=0,"-",IF('Órdenes según Instancia'!AB28=0,"-",('Órdenes según Instancia'!M28/'Órdenes según Instancia'!AB28)))</f>
        <v>7.5063613231552168E-2</v>
      </c>
      <c r="F28" s="35">
        <f>IF('Órdenes según Instancia'!R28=0,"-",IF('Órdenes según Instancia'!AB28=0,"-",('Órdenes según Instancia'!R28/'Órdenes según Instancia'!AB28)))</f>
        <v>6.6157760814249358E-2</v>
      </c>
      <c r="G28" s="35" t="str">
        <f>IF('Órdenes según Instancia'!W28=0,"-",IF('Órdenes según Instancia'!AB28=0,"-",('Órdenes según Instancia'!W28/'Órdenes según Instancia'!AB28)))</f>
        <v>-</v>
      </c>
      <c r="H28" s="35">
        <f>IF('Órdenes según Instancia'!D28=0,"-",IF('Órdenes según Instancia'!AC28=0,"-",('Órdenes según Instancia'!D28/'Órdenes según Instancia'!AC28)))</f>
        <v>1</v>
      </c>
      <c r="I28" s="35" t="str">
        <f>IF('Órdenes según Instancia'!I28=0,"-",IF('Órdenes según Instancia'!AC28=0,"-",('Órdenes según Instancia'!I28/'Órdenes según Instancia'!AC28)))</f>
        <v>-</v>
      </c>
      <c r="J28" s="35" t="str">
        <f>IF('Órdenes según Instancia'!N28=0,"-",IF('Órdenes según Instancia'!AC28=0,"-",('Órdenes según Instancia'!N28/'Órdenes según Instancia'!AC28)))</f>
        <v>-</v>
      </c>
      <c r="K28" s="35" t="str">
        <f>IF('Órdenes según Instancia'!S28=0,"-",IF('Órdenes según Instancia'!AC28=0,"-",('Órdenes según Instancia'!S28/'Órdenes según Instancia'!AC28)))</f>
        <v>-</v>
      </c>
      <c r="L28" s="35" t="str">
        <f>IF('Órdenes según Instancia'!X28=0,"-",IF('Órdenes según Instancia'!AC28=0,"-",('Órdenes según Instancia'!X28/'Órdenes según Instancia'!AC28)))</f>
        <v>-</v>
      </c>
      <c r="M28" s="35">
        <f>IF('Órdenes según Instancia'!E28=0,"-",IF('Órdenes según Instancia'!AD28=0,"-",('Órdenes según Instancia'!E28/'Órdenes según Instancia'!AD28)))</f>
        <v>0.81601362862010218</v>
      </c>
      <c r="N28" s="35">
        <f>IF('Órdenes según Instancia'!J28=0,"-",IF('Órdenes según Instancia'!AD28=0,"-",('Órdenes según Instancia'!J28/'Órdenes según Instancia'!AD28)))</f>
        <v>1.7035775127768314E-3</v>
      </c>
      <c r="O28" s="35">
        <f>IF('Órdenes según Instancia'!O28=0,"-",IF('Órdenes según Instancia'!AD28=0,"-",('Órdenes según Instancia'!O28/'Órdenes según Instancia'!AD28)))</f>
        <v>9.3696763202725727E-2</v>
      </c>
      <c r="P28" s="35">
        <f>IF('Órdenes según Instancia'!T28=0,"-",IF('Órdenes según Instancia'!AD28=0,"-",('Órdenes según Instancia'!T28/'Órdenes según Instancia'!AD28)))</f>
        <v>8.8586030664395229E-2</v>
      </c>
      <c r="Q28" s="35" t="str">
        <f>IF('Órdenes según Instancia'!Y28=0,"-",IF('Órdenes según Instancia'!AD28=0,"-",('Órdenes según Instancia'!Y28/'Órdenes según Instancia'!AD28)))</f>
        <v>-</v>
      </c>
      <c r="R28" s="35">
        <f>IF('Órdenes según Instancia'!F28=0,"-",IF('Órdenes según Instancia'!AE28=0,"-",('Órdenes según Instancia'!F28/'Órdenes según Instancia'!AE28)))</f>
        <v>0.97647058823529409</v>
      </c>
      <c r="S28" s="35" t="str">
        <f>IF('Órdenes según Instancia'!K28=0,"-",IF('Órdenes según Instancia'!AE28=0,"-",('Órdenes según Instancia'!K28/'Órdenes según Instancia'!AE28)))</f>
        <v>-</v>
      </c>
      <c r="T28" s="35">
        <f>IF('Órdenes según Instancia'!P28=0,"-",IF('Órdenes según Instancia'!AE28=0,"-",('Órdenes según Instancia'!P28/'Órdenes según Instancia'!AE28)))</f>
        <v>2.3529411764705882E-2</v>
      </c>
      <c r="U28" s="35" t="str">
        <f>IF('Órdenes según Instancia'!U28=0,"-",IF('Órdenes según Instancia'!AE28=0,"-",('Órdenes según Instancia'!U28/('Órdenes según Instancia'!AE28))))</f>
        <v>-</v>
      </c>
      <c r="V28" s="35" t="str">
        <f>IF('Órdenes según Instancia'!Z28=0,"-",IF('Órdenes según Instancia'!AE28=0,"-",('Órdenes según Instancia'!Z28/'Órdenes según Instancia'!AE28)))</f>
        <v>-</v>
      </c>
    </row>
    <row r="29" spans="2:22" ht="20.100000000000001" customHeight="1" thickBot="1" x14ac:dyDescent="0.25">
      <c r="B29" s="4" t="s">
        <v>221</v>
      </c>
      <c r="C29" s="35">
        <f>IF('Órdenes según Instancia'!C29=0,"-",IF('Órdenes según Instancia'!AB29=0,"-",('Órdenes según Instancia'!C29/'Órdenes según Instancia'!AB29)))</f>
        <v>0.94833687190375093</v>
      </c>
      <c r="D29" s="35" t="str">
        <f>IF('Órdenes según Instancia'!H29=0,"-",IF('Órdenes según Instancia'!AB29=0,"-",('Órdenes según Instancia'!H29/'Órdenes según Instancia'!AB29)))</f>
        <v>-</v>
      </c>
      <c r="E29" s="35">
        <f>IF('Órdenes según Instancia'!M29=0,"-",IF('Órdenes según Instancia'!AB29=0,"-",('Órdenes según Instancia'!M29/'Órdenes según Instancia'!AB29)))</f>
        <v>1.7692852087756547E-2</v>
      </c>
      <c r="F29" s="35">
        <f>IF('Órdenes según Instancia'!R29=0,"-",IF('Órdenes según Instancia'!AB29=0,"-",('Órdenes según Instancia'!R29/'Órdenes según Instancia'!AB29)))</f>
        <v>3.3970276008492568E-2</v>
      </c>
      <c r="G29" s="35" t="str">
        <f>IF('Órdenes según Instancia'!W29=0,"-",IF('Órdenes según Instancia'!AB29=0,"-",('Órdenes según Instancia'!W29/'Órdenes según Instancia'!AB29)))</f>
        <v>-</v>
      </c>
      <c r="H29" s="35">
        <f>IF('Órdenes según Instancia'!D29=0,"-",IF('Órdenes según Instancia'!AC29=0,"-",('Órdenes según Instancia'!D29/'Órdenes según Instancia'!AC29)))</f>
        <v>1</v>
      </c>
      <c r="I29" s="35" t="str">
        <f>IF('Órdenes según Instancia'!I29=0,"-",IF('Órdenes según Instancia'!AC29=0,"-",('Órdenes según Instancia'!I29/'Órdenes según Instancia'!AC29)))</f>
        <v>-</v>
      </c>
      <c r="J29" s="35" t="str">
        <f>IF('Órdenes según Instancia'!N29=0,"-",IF('Órdenes según Instancia'!AC29=0,"-",('Órdenes según Instancia'!N29/'Órdenes según Instancia'!AC29)))</f>
        <v>-</v>
      </c>
      <c r="K29" s="35" t="str">
        <f>IF('Órdenes según Instancia'!S29=0,"-",IF('Órdenes según Instancia'!AC29=0,"-",('Órdenes según Instancia'!S29/'Órdenes según Instancia'!AC29)))</f>
        <v>-</v>
      </c>
      <c r="L29" s="35" t="str">
        <f>IF('Órdenes según Instancia'!X29=0,"-",IF('Órdenes según Instancia'!AC29=0,"-",('Órdenes según Instancia'!X29/'Órdenes según Instancia'!AC29)))</f>
        <v>-</v>
      </c>
      <c r="M29" s="35">
        <f>IF('Órdenes según Instancia'!E29=0,"-",IF('Órdenes según Instancia'!AD29=0,"-",('Órdenes según Instancia'!E29/'Órdenes según Instancia'!AD29)))</f>
        <v>0.94587280108254401</v>
      </c>
      <c r="N29" s="35" t="str">
        <f>IF('Órdenes según Instancia'!J29=0,"-",IF('Órdenes según Instancia'!AD29=0,"-",('Órdenes según Instancia'!J29/'Órdenes según Instancia'!AD29)))</f>
        <v>-</v>
      </c>
      <c r="O29" s="35">
        <f>IF('Órdenes según Instancia'!O29=0,"-",IF('Órdenes según Instancia'!AD29=0,"-",('Órdenes según Instancia'!O29/'Órdenes según Instancia'!AD29)))</f>
        <v>2.8416779431664412E-2</v>
      </c>
      <c r="P29" s="35">
        <f>IF('Órdenes según Instancia'!T29=0,"-",IF('Órdenes según Instancia'!AD29=0,"-",('Órdenes según Instancia'!T29/'Órdenes según Instancia'!AD29)))</f>
        <v>2.571041948579161E-2</v>
      </c>
      <c r="Q29" s="35" t="str">
        <f>IF('Órdenes según Instancia'!Y29=0,"-",IF('Órdenes según Instancia'!AD29=0,"-",('Órdenes según Instancia'!Y29/'Órdenes según Instancia'!AD29)))</f>
        <v>-</v>
      </c>
      <c r="R29" s="35">
        <f>IF('Órdenes según Instancia'!F29=0,"-",IF('Órdenes según Instancia'!AE29=0,"-",('Órdenes según Instancia'!F29/'Órdenes según Instancia'!AE29)))</f>
        <v>0.94977168949771684</v>
      </c>
      <c r="S29" s="35" t="str">
        <f>IF('Órdenes según Instancia'!K29=0,"-",IF('Órdenes según Instancia'!AE29=0,"-",('Órdenes según Instancia'!K29/'Órdenes según Instancia'!AE29)))</f>
        <v>-</v>
      </c>
      <c r="T29" s="35">
        <f>IF('Órdenes según Instancia'!P29=0,"-",IF('Órdenes según Instancia'!AE29=0,"-",('Órdenes según Instancia'!P29/'Órdenes según Instancia'!AE29)))</f>
        <v>6.0882800608828003E-3</v>
      </c>
      <c r="U29" s="35">
        <f>IF('Órdenes según Instancia'!U29=0,"-",IF('Órdenes según Instancia'!AE29=0,"-",('Órdenes según Instancia'!U29/('Órdenes según Instancia'!AE29))))</f>
        <v>4.4140030441400302E-2</v>
      </c>
      <c r="V29" s="35" t="str">
        <f>IF('Órdenes según Instancia'!Z29=0,"-",IF('Órdenes según Instancia'!AE29=0,"-",('Órdenes según Instancia'!Z29/'Órdenes según Instancia'!AE29)))</f>
        <v>-</v>
      </c>
    </row>
    <row r="30" spans="2:22" ht="20.100000000000001" customHeight="1" thickBot="1" x14ac:dyDescent="0.25">
      <c r="B30" s="5" t="s">
        <v>222</v>
      </c>
      <c r="C30" s="35">
        <f>IF('Órdenes según Instancia'!C30=0,"-",IF('Órdenes según Instancia'!AB30=0,"-",('Órdenes según Instancia'!C30/'Órdenes según Instancia'!AB30)))</f>
        <v>0.90625</v>
      </c>
      <c r="D30" s="35">
        <f>IF('Órdenes según Instancia'!H30=0,"-",IF('Órdenes según Instancia'!AB30=0,"-",('Órdenes según Instancia'!H30/'Órdenes según Instancia'!AB30)))</f>
        <v>1.1363636363636364E-2</v>
      </c>
      <c r="E30" s="35">
        <f>IF('Órdenes según Instancia'!M30=0,"-",IF('Órdenes según Instancia'!AB30=0,"-",('Órdenes según Instancia'!M30/'Órdenes según Instancia'!AB30)))</f>
        <v>7.3863636363636367E-2</v>
      </c>
      <c r="F30" s="35">
        <f>IF('Órdenes según Instancia'!R30=0,"-",IF('Órdenes según Instancia'!AB30=0,"-",('Órdenes según Instancia'!R30/'Órdenes según Instancia'!AB30)))</f>
        <v>8.5227272727272721E-3</v>
      </c>
      <c r="G30" s="35" t="str">
        <f>IF('Órdenes según Instancia'!W30=0,"-",IF('Órdenes según Instancia'!AB30=0,"-",('Órdenes según Instancia'!W30/'Órdenes según Instancia'!AB30)))</f>
        <v>-</v>
      </c>
      <c r="H30" s="35" t="str">
        <f>IF('Órdenes según Instancia'!D30=0,"-",IF('Órdenes según Instancia'!AC30=0,"-",('Órdenes según Instancia'!D30/'Órdenes según Instancia'!AC30)))</f>
        <v>-</v>
      </c>
      <c r="I30" s="35" t="str">
        <f>IF('Órdenes según Instancia'!I30=0,"-",IF('Órdenes según Instancia'!AC30=0,"-",('Órdenes según Instancia'!I30/'Órdenes según Instancia'!AC30)))</f>
        <v>-</v>
      </c>
      <c r="J30" s="35" t="str">
        <f>IF('Órdenes según Instancia'!N30=0,"-",IF('Órdenes según Instancia'!AC30=0,"-",('Órdenes según Instancia'!N30/'Órdenes según Instancia'!AC30)))</f>
        <v>-</v>
      </c>
      <c r="K30" s="35" t="str">
        <f>IF('Órdenes según Instancia'!S30=0,"-",IF('Órdenes según Instancia'!AC30=0,"-",('Órdenes según Instancia'!S30/'Órdenes según Instancia'!AC30)))</f>
        <v>-</v>
      </c>
      <c r="L30" s="35" t="str">
        <f>IF('Órdenes según Instancia'!X30=0,"-",IF('Órdenes según Instancia'!AC30=0,"-",('Órdenes según Instancia'!X30/'Órdenes según Instancia'!AC30)))</f>
        <v>-</v>
      </c>
      <c r="M30" s="35">
        <f>IF('Órdenes según Instancia'!E30=0,"-",IF('Órdenes según Instancia'!AD30=0,"-",('Órdenes según Instancia'!E30/'Órdenes según Instancia'!AD30)))</f>
        <v>0.87083333333333335</v>
      </c>
      <c r="N30" s="35">
        <f>IF('Órdenes según Instancia'!J30=0,"-",IF('Órdenes según Instancia'!AD30=0,"-",('Órdenes según Instancia'!J30/'Órdenes según Instancia'!AD30)))</f>
        <v>8.3333333333333332E-3</v>
      </c>
      <c r="O30" s="35">
        <f>IF('Órdenes según Instancia'!O30=0,"-",IF('Órdenes según Instancia'!AD30=0,"-",('Órdenes según Instancia'!O30/'Órdenes según Instancia'!AD30)))</f>
        <v>0.10833333333333334</v>
      </c>
      <c r="P30" s="35">
        <f>IF('Órdenes según Instancia'!T30=0,"-",IF('Órdenes según Instancia'!AD30=0,"-",('Órdenes según Instancia'!T30/'Órdenes según Instancia'!AD30)))</f>
        <v>1.2500000000000001E-2</v>
      </c>
      <c r="Q30" s="35" t="str">
        <f>IF('Órdenes según Instancia'!Y30=0,"-",IF('Órdenes según Instancia'!AD30=0,"-",('Órdenes según Instancia'!Y30/'Órdenes según Instancia'!AD30)))</f>
        <v>-</v>
      </c>
      <c r="R30" s="35">
        <f>IF('Órdenes según Instancia'!F30=0,"-",IF('Órdenes según Instancia'!AE30=0,"-",('Órdenes según Instancia'!F30/'Órdenes según Instancia'!AE30)))</f>
        <v>0.9821428571428571</v>
      </c>
      <c r="S30" s="35">
        <f>IF('Órdenes según Instancia'!K30=0,"-",IF('Órdenes según Instancia'!AE30=0,"-",('Órdenes según Instancia'!K30/'Órdenes según Instancia'!AE30)))</f>
        <v>1.7857142857142856E-2</v>
      </c>
      <c r="T30" s="35" t="str">
        <f>IF('Órdenes según Instancia'!P30=0,"-",IF('Órdenes según Instancia'!AE30=0,"-",('Órdenes según Instancia'!P30/'Órdenes según Instancia'!AE30)))</f>
        <v>-</v>
      </c>
      <c r="U30" s="35" t="str">
        <f>IF('Órdenes según Instancia'!U30=0,"-",IF('Órdenes según Instancia'!AE30=0,"-",('Órdenes según Instancia'!U30/('Órdenes según Instancia'!AE30))))</f>
        <v>-</v>
      </c>
      <c r="V30" s="35" t="str">
        <f>IF('Órdenes según Instancia'!Z30=0,"-",IF('Órdenes según Instancia'!AE30=0,"-",('Órdenes según Instancia'!Z30/'Órdenes según Instancia'!AE30)))</f>
        <v>-</v>
      </c>
    </row>
    <row r="31" spans="2:22" ht="20.100000000000001" customHeight="1" thickBot="1" x14ac:dyDescent="0.25">
      <c r="B31" s="6" t="s">
        <v>223</v>
      </c>
      <c r="C31" s="35">
        <f>IF('Órdenes según Instancia'!C31=0,"-",IF('Órdenes según Instancia'!AB31=0,"-",('Órdenes según Instancia'!C31/'Órdenes según Instancia'!AB31)))</f>
        <v>1</v>
      </c>
      <c r="D31" s="35" t="str">
        <f>IF('Órdenes según Instancia'!H31=0,"-",IF('Órdenes según Instancia'!AB31=0,"-",('Órdenes según Instancia'!H31/'Órdenes según Instancia'!AB31)))</f>
        <v>-</v>
      </c>
      <c r="E31" s="35" t="str">
        <f>IF('Órdenes según Instancia'!M31=0,"-",IF('Órdenes según Instancia'!AB31=0,"-",('Órdenes según Instancia'!M31/'Órdenes según Instancia'!AB31)))</f>
        <v>-</v>
      </c>
      <c r="F31" s="35" t="str">
        <f>IF('Órdenes según Instancia'!R31=0,"-",IF('Órdenes según Instancia'!AB31=0,"-",('Órdenes según Instancia'!R31/'Órdenes según Instancia'!AB31)))</f>
        <v>-</v>
      </c>
      <c r="G31" s="35" t="str">
        <f>IF('Órdenes según Instancia'!W31=0,"-",IF('Órdenes según Instancia'!AB31=0,"-",('Órdenes según Instancia'!W31/'Órdenes según Instancia'!AB31)))</f>
        <v>-</v>
      </c>
      <c r="H31" s="35" t="str">
        <f>IF('Órdenes según Instancia'!D31=0,"-",IF('Órdenes según Instancia'!AC31=0,"-",('Órdenes según Instancia'!D31/'Órdenes según Instancia'!AC31)))</f>
        <v>-</v>
      </c>
      <c r="I31" s="35" t="str">
        <f>IF('Órdenes según Instancia'!I31=0,"-",IF('Órdenes según Instancia'!AC31=0,"-",('Órdenes según Instancia'!I31/'Órdenes según Instancia'!AC31)))</f>
        <v>-</v>
      </c>
      <c r="J31" s="35" t="str">
        <f>IF('Órdenes según Instancia'!N31=0,"-",IF('Órdenes según Instancia'!AC31=0,"-",('Órdenes según Instancia'!N31/'Órdenes según Instancia'!AC31)))</f>
        <v>-</v>
      </c>
      <c r="K31" s="35" t="str">
        <f>IF('Órdenes según Instancia'!S31=0,"-",IF('Órdenes según Instancia'!AC31=0,"-",('Órdenes según Instancia'!S31/'Órdenes según Instancia'!AC31)))</f>
        <v>-</v>
      </c>
      <c r="L31" s="35" t="str">
        <f>IF('Órdenes según Instancia'!X31=0,"-",IF('Órdenes según Instancia'!AC31=0,"-",('Órdenes según Instancia'!X31/'Órdenes según Instancia'!AC31)))</f>
        <v>-</v>
      </c>
      <c r="M31" s="35">
        <f>IF('Órdenes según Instancia'!E31=0,"-",IF('Órdenes según Instancia'!AD31=0,"-",('Órdenes según Instancia'!E31/'Órdenes según Instancia'!AD31)))</f>
        <v>1</v>
      </c>
      <c r="N31" s="35" t="str">
        <f>IF('Órdenes según Instancia'!J31=0,"-",IF('Órdenes según Instancia'!AD31=0,"-",('Órdenes según Instancia'!J31/'Órdenes según Instancia'!AD31)))</f>
        <v>-</v>
      </c>
      <c r="O31" s="35" t="str">
        <f>IF('Órdenes según Instancia'!O31=0,"-",IF('Órdenes según Instancia'!AD31=0,"-",('Órdenes según Instancia'!O31/'Órdenes según Instancia'!AD31)))</f>
        <v>-</v>
      </c>
      <c r="P31" s="35" t="str">
        <f>IF('Órdenes según Instancia'!T31=0,"-",IF('Órdenes según Instancia'!AD31=0,"-",('Órdenes según Instancia'!T31/'Órdenes según Instancia'!AD31)))</f>
        <v>-</v>
      </c>
      <c r="Q31" s="35" t="str">
        <f>IF('Órdenes según Instancia'!Y31=0,"-",IF('Órdenes según Instancia'!AD31=0,"-",('Órdenes según Instancia'!Y31/'Órdenes según Instancia'!AD31)))</f>
        <v>-</v>
      </c>
      <c r="R31" s="35">
        <f>IF('Órdenes según Instancia'!F31=0,"-",IF('Órdenes según Instancia'!AE31=0,"-",('Órdenes según Instancia'!F31/'Órdenes según Instancia'!AE31)))</f>
        <v>1</v>
      </c>
      <c r="S31" s="35" t="str">
        <f>IF('Órdenes según Instancia'!K31=0,"-",IF('Órdenes según Instancia'!AE31=0,"-",('Órdenes según Instancia'!K31/'Órdenes según Instancia'!AE31)))</f>
        <v>-</v>
      </c>
      <c r="T31" s="35" t="str">
        <f>IF('Órdenes según Instancia'!P31=0,"-",IF('Órdenes según Instancia'!AE31=0,"-",('Órdenes según Instancia'!P31/'Órdenes según Instancia'!AE31)))</f>
        <v>-</v>
      </c>
      <c r="U31" s="35" t="str">
        <f>IF('Órdenes según Instancia'!U31=0,"-",IF('Órdenes según Instancia'!AE31=0,"-",('Órdenes según Instancia'!U31/('Órdenes según Instancia'!AE31))))</f>
        <v>-</v>
      </c>
      <c r="V31" s="35" t="str">
        <f>IF('Órdenes según Instancia'!Z31=0,"-",IF('Órdenes según Instancia'!AE31=0,"-",('Órdenes según Instancia'!Z31/'Órdenes según Instancia'!AE31)))</f>
        <v>-</v>
      </c>
    </row>
    <row r="32" spans="2:22" ht="20.100000000000001" customHeight="1" thickBot="1" x14ac:dyDescent="0.25">
      <c r="B32" s="4" t="s">
        <v>224</v>
      </c>
      <c r="C32" s="35">
        <f>IF('Órdenes según Instancia'!C32=0,"-",IF('Órdenes según Instancia'!AB32=0,"-",('Órdenes según Instancia'!C32/'Órdenes según Instancia'!AB32)))</f>
        <v>0.9831223628691983</v>
      </c>
      <c r="D32" s="35" t="str">
        <f>IF('Órdenes según Instancia'!H32=0,"-",IF('Órdenes según Instancia'!AB32=0,"-",('Órdenes según Instancia'!H32/'Órdenes según Instancia'!AB32)))</f>
        <v>-</v>
      </c>
      <c r="E32" s="35">
        <f>IF('Órdenes según Instancia'!M32=0,"-",IF('Órdenes según Instancia'!AB32=0,"-",('Órdenes según Instancia'!M32/'Órdenes según Instancia'!AB32)))</f>
        <v>8.4388185654008432E-3</v>
      </c>
      <c r="F32" s="35">
        <f>IF('Órdenes según Instancia'!R32=0,"-",IF('Órdenes según Instancia'!AB32=0,"-",('Órdenes según Instancia'!R32/'Órdenes según Instancia'!AB32)))</f>
        <v>8.4388185654008432E-3</v>
      </c>
      <c r="G32" s="35" t="str">
        <f>IF('Órdenes según Instancia'!W32=0,"-",IF('Órdenes según Instancia'!AB32=0,"-",('Órdenes según Instancia'!W32/'Órdenes según Instancia'!AB32)))</f>
        <v>-</v>
      </c>
      <c r="H32" s="35" t="str">
        <f>IF('Órdenes según Instancia'!D32=0,"-",IF('Órdenes según Instancia'!AC32=0,"-",('Órdenes según Instancia'!D32/'Órdenes según Instancia'!AC32)))</f>
        <v>-</v>
      </c>
      <c r="I32" s="35" t="str">
        <f>IF('Órdenes según Instancia'!I32=0,"-",IF('Órdenes según Instancia'!AC32=0,"-",('Órdenes según Instancia'!I32/'Órdenes según Instancia'!AC32)))</f>
        <v>-</v>
      </c>
      <c r="J32" s="35" t="str">
        <f>IF('Órdenes según Instancia'!N32=0,"-",IF('Órdenes según Instancia'!AC32=0,"-",('Órdenes según Instancia'!N32/'Órdenes según Instancia'!AC32)))</f>
        <v>-</v>
      </c>
      <c r="K32" s="35" t="str">
        <f>IF('Órdenes según Instancia'!S32=0,"-",IF('Órdenes según Instancia'!AC32=0,"-",('Órdenes según Instancia'!S32/'Órdenes según Instancia'!AC32)))</f>
        <v>-</v>
      </c>
      <c r="L32" s="35" t="str">
        <f>IF('Órdenes según Instancia'!X32=0,"-",IF('Órdenes según Instancia'!AC32=0,"-",('Órdenes según Instancia'!X32/'Órdenes según Instancia'!AC32)))</f>
        <v>-</v>
      </c>
      <c r="M32" s="35">
        <f>IF('Órdenes según Instancia'!E32=0,"-",IF('Órdenes según Instancia'!AD32=0,"-",('Órdenes según Instancia'!E32/'Órdenes según Instancia'!AD32)))</f>
        <v>0.98253275109170302</v>
      </c>
      <c r="N32" s="35" t="str">
        <f>IF('Órdenes según Instancia'!J32=0,"-",IF('Órdenes según Instancia'!AD32=0,"-",('Órdenes según Instancia'!J32/'Órdenes según Instancia'!AD32)))</f>
        <v>-</v>
      </c>
      <c r="O32" s="35">
        <f>IF('Órdenes según Instancia'!O32=0,"-",IF('Órdenes según Instancia'!AD32=0,"-",('Órdenes según Instancia'!O32/'Órdenes según Instancia'!AD32)))</f>
        <v>8.7336244541484712E-3</v>
      </c>
      <c r="P32" s="35">
        <f>IF('Órdenes según Instancia'!T32=0,"-",IF('Órdenes según Instancia'!AD32=0,"-",('Órdenes según Instancia'!T32/'Órdenes según Instancia'!AD32)))</f>
        <v>8.7336244541484712E-3</v>
      </c>
      <c r="Q32" s="35" t="str">
        <f>IF('Órdenes según Instancia'!Y32=0,"-",IF('Órdenes según Instancia'!AD32=0,"-",('Órdenes según Instancia'!Y32/'Órdenes según Instancia'!AD32)))</f>
        <v>-</v>
      </c>
      <c r="R32" s="35">
        <f>IF('Órdenes según Instancia'!F32=0,"-",IF('Órdenes según Instancia'!AE32=0,"-",('Órdenes según Instancia'!F32/'Órdenes según Instancia'!AE32)))</f>
        <v>1</v>
      </c>
      <c r="S32" s="35" t="str">
        <f>IF('Órdenes según Instancia'!K32=0,"-",IF('Órdenes según Instancia'!AE32=0,"-",('Órdenes según Instancia'!K32/'Órdenes según Instancia'!AE32)))</f>
        <v>-</v>
      </c>
      <c r="T32" s="35" t="str">
        <f>IF('Órdenes según Instancia'!P32=0,"-",IF('Órdenes según Instancia'!AE32=0,"-",('Órdenes según Instancia'!P32/'Órdenes según Instancia'!AE32)))</f>
        <v>-</v>
      </c>
      <c r="U32" s="35" t="str">
        <f>IF('Órdenes según Instancia'!U32=0,"-",IF('Órdenes según Instancia'!AE32=0,"-",('Órdenes según Instancia'!U32/('Órdenes según Instancia'!AE32))))</f>
        <v>-</v>
      </c>
      <c r="V32" s="35" t="str">
        <f>IF('Órdenes según Instancia'!Z32=0,"-",IF('Órdenes según Instancia'!AE32=0,"-",('Órdenes según Instancia'!Z32/'Órdenes según Instancia'!AE32)))</f>
        <v>-</v>
      </c>
    </row>
    <row r="33" spans="2:22" ht="20.100000000000001" customHeight="1" thickBot="1" x14ac:dyDescent="0.25">
      <c r="B33" s="4" t="s">
        <v>225</v>
      </c>
      <c r="C33" s="35">
        <f>IF('Órdenes según Instancia'!C33=0,"-",IF('Órdenes según Instancia'!AB33=0,"-",('Órdenes según Instancia'!C33/'Órdenes según Instancia'!AB33)))</f>
        <v>0.95038167938931295</v>
      </c>
      <c r="D33" s="35" t="str">
        <f>IF('Órdenes según Instancia'!H33=0,"-",IF('Órdenes según Instancia'!AB33=0,"-",('Órdenes según Instancia'!H33/'Órdenes según Instancia'!AB33)))</f>
        <v>-</v>
      </c>
      <c r="E33" s="35">
        <f>IF('Órdenes según Instancia'!M33=0,"-",IF('Órdenes según Instancia'!AB33=0,"-",('Órdenes según Instancia'!M33/'Órdenes según Instancia'!AB33)))</f>
        <v>4.9618320610687022E-2</v>
      </c>
      <c r="F33" s="35" t="str">
        <f>IF('Órdenes según Instancia'!R33=0,"-",IF('Órdenes según Instancia'!AB33=0,"-",('Órdenes según Instancia'!R33/'Órdenes según Instancia'!AB33)))</f>
        <v>-</v>
      </c>
      <c r="G33" s="35" t="str">
        <f>IF('Órdenes según Instancia'!W33=0,"-",IF('Órdenes según Instancia'!AB33=0,"-",('Órdenes según Instancia'!W33/'Órdenes según Instancia'!AB33)))</f>
        <v>-</v>
      </c>
      <c r="H33" s="35" t="str">
        <f>IF('Órdenes según Instancia'!D33=0,"-",IF('Órdenes según Instancia'!AC33=0,"-",('Órdenes según Instancia'!D33/'Órdenes según Instancia'!AC33)))</f>
        <v>-</v>
      </c>
      <c r="I33" s="35" t="str">
        <f>IF('Órdenes según Instancia'!I33=0,"-",IF('Órdenes según Instancia'!AC33=0,"-",('Órdenes según Instancia'!I33/'Órdenes según Instancia'!AC33)))</f>
        <v>-</v>
      </c>
      <c r="J33" s="35" t="str">
        <f>IF('Órdenes según Instancia'!N33=0,"-",IF('Órdenes según Instancia'!AC33=0,"-",('Órdenes según Instancia'!N33/'Órdenes según Instancia'!AC33)))</f>
        <v>-</v>
      </c>
      <c r="K33" s="35" t="str">
        <f>IF('Órdenes según Instancia'!S33=0,"-",IF('Órdenes según Instancia'!AC33=0,"-",('Órdenes según Instancia'!S33/'Órdenes según Instancia'!AC33)))</f>
        <v>-</v>
      </c>
      <c r="L33" s="35" t="str">
        <f>IF('Órdenes según Instancia'!X33=0,"-",IF('Órdenes según Instancia'!AC33=0,"-",('Órdenes según Instancia'!X33/'Órdenes según Instancia'!AC33)))</f>
        <v>-</v>
      </c>
      <c r="M33" s="35">
        <f>IF('Órdenes según Instancia'!E33=0,"-",IF('Órdenes según Instancia'!AD33=0,"-",('Órdenes según Instancia'!E33/'Órdenes según Instancia'!AD33)))</f>
        <v>0.9356435643564357</v>
      </c>
      <c r="N33" s="35" t="str">
        <f>IF('Órdenes según Instancia'!J33=0,"-",IF('Órdenes según Instancia'!AD33=0,"-",('Órdenes según Instancia'!J33/'Órdenes según Instancia'!AD33)))</f>
        <v>-</v>
      </c>
      <c r="O33" s="35">
        <f>IF('Órdenes según Instancia'!O33=0,"-",IF('Órdenes según Instancia'!AD33=0,"-",('Órdenes según Instancia'!O33/'Órdenes según Instancia'!AD33)))</f>
        <v>6.4356435643564358E-2</v>
      </c>
      <c r="P33" s="35" t="str">
        <f>IF('Órdenes según Instancia'!T33=0,"-",IF('Órdenes según Instancia'!AD33=0,"-",('Órdenes según Instancia'!T33/'Órdenes según Instancia'!AD33)))</f>
        <v>-</v>
      </c>
      <c r="Q33" s="35" t="str">
        <f>IF('Órdenes según Instancia'!Y33=0,"-",IF('Órdenes según Instancia'!AD33=0,"-",('Órdenes según Instancia'!Y33/'Órdenes según Instancia'!AD33)))</f>
        <v>-</v>
      </c>
      <c r="R33" s="35">
        <f>IF('Órdenes según Instancia'!F33=0,"-",IF('Órdenes según Instancia'!AE33=0,"-",('Órdenes según Instancia'!F33/'Órdenes según Instancia'!AE33)))</f>
        <v>1</v>
      </c>
      <c r="S33" s="35" t="str">
        <f>IF('Órdenes según Instancia'!K33=0,"-",IF('Órdenes según Instancia'!AE33=0,"-",('Órdenes según Instancia'!K33/'Órdenes según Instancia'!AE33)))</f>
        <v>-</v>
      </c>
      <c r="T33" s="35" t="str">
        <f>IF('Órdenes según Instancia'!P33=0,"-",IF('Órdenes según Instancia'!AE33=0,"-",('Órdenes según Instancia'!P33/'Órdenes según Instancia'!AE33)))</f>
        <v>-</v>
      </c>
      <c r="U33" s="35" t="str">
        <f>IF('Órdenes según Instancia'!U33=0,"-",IF('Órdenes según Instancia'!AE33=0,"-",('Órdenes según Instancia'!U33/('Órdenes según Instancia'!AE33))))</f>
        <v>-</v>
      </c>
      <c r="V33" s="35" t="str">
        <f>IF('Órdenes según Instancia'!Z33=0,"-",IF('Órdenes según Instancia'!AE33=0,"-",('Órdenes según Instancia'!Z33/'Órdenes según Instancia'!AE33)))</f>
        <v>-</v>
      </c>
    </row>
    <row r="34" spans="2:22" ht="20.100000000000001" customHeight="1" thickBot="1" x14ac:dyDescent="0.25">
      <c r="B34" s="4" t="s">
        <v>226</v>
      </c>
      <c r="C34" s="35">
        <f>IF('Órdenes según Instancia'!C34=0,"-",IF('Órdenes según Instancia'!AB34=0,"-",('Órdenes según Instancia'!C34/'Órdenes según Instancia'!AB34)))</f>
        <v>1</v>
      </c>
      <c r="D34" s="35" t="str">
        <f>IF('Órdenes según Instancia'!H34=0,"-",IF('Órdenes según Instancia'!AB34=0,"-",('Órdenes según Instancia'!H34/'Órdenes según Instancia'!AB34)))</f>
        <v>-</v>
      </c>
      <c r="E34" s="35" t="str">
        <f>IF('Órdenes según Instancia'!M34=0,"-",IF('Órdenes según Instancia'!AB34=0,"-",('Órdenes según Instancia'!M34/'Órdenes según Instancia'!AB34)))</f>
        <v>-</v>
      </c>
      <c r="F34" s="35" t="str">
        <f>IF('Órdenes según Instancia'!R34=0,"-",IF('Órdenes según Instancia'!AB34=0,"-",('Órdenes según Instancia'!R34/'Órdenes según Instancia'!AB34)))</f>
        <v>-</v>
      </c>
      <c r="G34" s="35" t="str">
        <f>IF('Órdenes según Instancia'!W34=0,"-",IF('Órdenes según Instancia'!AB34=0,"-",('Órdenes según Instancia'!W34/'Órdenes según Instancia'!AB34)))</f>
        <v>-</v>
      </c>
      <c r="H34" s="35" t="str">
        <f>IF('Órdenes según Instancia'!D34=0,"-",IF('Órdenes según Instancia'!AC34=0,"-",('Órdenes según Instancia'!D34/'Órdenes según Instancia'!AC34)))</f>
        <v>-</v>
      </c>
      <c r="I34" s="35" t="str">
        <f>IF('Órdenes según Instancia'!I34=0,"-",IF('Órdenes según Instancia'!AC34=0,"-",('Órdenes según Instancia'!I34/'Órdenes según Instancia'!AC34)))</f>
        <v>-</v>
      </c>
      <c r="J34" s="35" t="str">
        <f>IF('Órdenes según Instancia'!N34=0,"-",IF('Órdenes según Instancia'!AC34=0,"-",('Órdenes según Instancia'!N34/'Órdenes según Instancia'!AC34)))</f>
        <v>-</v>
      </c>
      <c r="K34" s="35" t="str">
        <f>IF('Órdenes según Instancia'!S34=0,"-",IF('Órdenes según Instancia'!AC34=0,"-",('Órdenes según Instancia'!S34/'Órdenes según Instancia'!AC34)))</f>
        <v>-</v>
      </c>
      <c r="L34" s="35" t="str">
        <f>IF('Órdenes según Instancia'!X34=0,"-",IF('Órdenes según Instancia'!AC34=0,"-",('Órdenes según Instancia'!X34/'Órdenes según Instancia'!AC34)))</f>
        <v>-</v>
      </c>
      <c r="M34" s="35">
        <f>IF('Órdenes según Instancia'!E34=0,"-",IF('Órdenes según Instancia'!AD34=0,"-",('Órdenes según Instancia'!E34/'Órdenes según Instancia'!AD34)))</f>
        <v>1</v>
      </c>
      <c r="N34" s="35" t="str">
        <f>IF('Órdenes según Instancia'!J34=0,"-",IF('Órdenes según Instancia'!AD34=0,"-",('Órdenes según Instancia'!J34/'Órdenes según Instancia'!AD34)))</f>
        <v>-</v>
      </c>
      <c r="O34" s="35" t="str">
        <f>IF('Órdenes según Instancia'!O34=0,"-",IF('Órdenes según Instancia'!AD34=0,"-",('Órdenes según Instancia'!O34/'Órdenes según Instancia'!AD34)))</f>
        <v>-</v>
      </c>
      <c r="P34" s="35" t="str">
        <f>IF('Órdenes según Instancia'!T34=0,"-",IF('Órdenes según Instancia'!AD34=0,"-",('Órdenes según Instancia'!T34/'Órdenes según Instancia'!AD34)))</f>
        <v>-</v>
      </c>
      <c r="Q34" s="35" t="str">
        <f>IF('Órdenes según Instancia'!Y34=0,"-",IF('Órdenes según Instancia'!AD34=0,"-",('Órdenes según Instancia'!Y34/'Órdenes según Instancia'!AD34)))</f>
        <v>-</v>
      </c>
      <c r="R34" s="35">
        <f>IF('Órdenes según Instancia'!F34=0,"-",IF('Órdenes según Instancia'!AE34=0,"-",('Órdenes según Instancia'!F34/'Órdenes según Instancia'!AE34)))</f>
        <v>1</v>
      </c>
      <c r="S34" s="35" t="str">
        <f>IF('Órdenes según Instancia'!K34=0,"-",IF('Órdenes según Instancia'!AE34=0,"-",('Órdenes según Instancia'!K34/'Órdenes según Instancia'!AE34)))</f>
        <v>-</v>
      </c>
      <c r="T34" s="35" t="str">
        <f>IF('Órdenes según Instancia'!P34=0,"-",IF('Órdenes según Instancia'!AE34=0,"-",('Órdenes según Instancia'!P34/'Órdenes según Instancia'!AE34)))</f>
        <v>-</v>
      </c>
      <c r="U34" s="35" t="str">
        <f>IF('Órdenes según Instancia'!U34=0,"-",IF('Órdenes según Instancia'!AE34=0,"-",('Órdenes según Instancia'!U34/('Órdenes según Instancia'!AE34))))</f>
        <v>-</v>
      </c>
      <c r="V34" s="35" t="str">
        <f>IF('Órdenes según Instancia'!Z34=0,"-",IF('Órdenes según Instancia'!AE34=0,"-",('Órdenes según Instancia'!Z34/'Órdenes según Instancia'!AE34)))</f>
        <v>-</v>
      </c>
    </row>
    <row r="35" spans="2:22" ht="20.100000000000001" customHeight="1" thickBot="1" x14ac:dyDescent="0.25">
      <c r="B35" s="4" t="s">
        <v>227</v>
      </c>
      <c r="C35" s="35">
        <f>IF('Órdenes según Instancia'!C35=0,"-",IF('Órdenes según Instancia'!AB35=0,"-",('Órdenes según Instancia'!C35/'Órdenes según Instancia'!AB35)))</f>
        <v>0.96323529411764708</v>
      </c>
      <c r="D35" s="35" t="str">
        <f>IF('Órdenes según Instancia'!H35=0,"-",IF('Órdenes según Instancia'!AB35=0,"-",('Órdenes según Instancia'!H35/'Órdenes según Instancia'!AB35)))</f>
        <v>-</v>
      </c>
      <c r="E35" s="35">
        <f>IF('Órdenes según Instancia'!M35=0,"-",IF('Órdenes según Instancia'!AB35=0,"-",('Órdenes según Instancia'!M35/'Órdenes según Instancia'!AB35)))</f>
        <v>2.2058823529411766E-2</v>
      </c>
      <c r="F35" s="35">
        <f>IF('Órdenes según Instancia'!R35=0,"-",IF('Órdenes según Instancia'!AB35=0,"-",('Órdenes según Instancia'!R35/'Órdenes según Instancia'!AB35)))</f>
        <v>1.4705882352941176E-2</v>
      </c>
      <c r="G35" s="35" t="str">
        <f>IF('Órdenes según Instancia'!W35=0,"-",IF('Órdenes según Instancia'!AB35=0,"-",('Órdenes según Instancia'!W35/'Órdenes según Instancia'!AB35)))</f>
        <v>-</v>
      </c>
      <c r="H35" s="35" t="str">
        <f>IF('Órdenes según Instancia'!D35=0,"-",IF('Órdenes según Instancia'!AC35=0,"-",('Órdenes según Instancia'!D35/'Órdenes según Instancia'!AC35)))</f>
        <v>-</v>
      </c>
      <c r="I35" s="35" t="str">
        <f>IF('Órdenes según Instancia'!I35=0,"-",IF('Órdenes según Instancia'!AC35=0,"-",('Órdenes según Instancia'!I35/'Órdenes según Instancia'!AC35)))</f>
        <v>-</v>
      </c>
      <c r="J35" s="35" t="str">
        <f>IF('Órdenes según Instancia'!N35=0,"-",IF('Órdenes según Instancia'!AC35=0,"-",('Órdenes según Instancia'!N35/'Órdenes según Instancia'!AC35)))</f>
        <v>-</v>
      </c>
      <c r="K35" s="35" t="str">
        <f>IF('Órdenes según Instancia'!S35=0,"-",IF('Órdenes según Instancia'!AC35=0,"-",('Órdenes según Instancia'!S35/'Órdenes según Instancia'!AC35)))</f>
        <v>-</v>
      </c>
      <c r="L35" s="35" t="str">
        <f>IF('Órdenes según Instancia'!X35=0,"-",IF('Órdenes según Instancia'!AC35=0,"-",('Órdenes según Instancia'!X35/'Órdenes según Instancia'!AC35)))</f>
        <v>-</v>
      </c>
      <c r="M35" s="35">
        <f>IF('Órdenes según Instancia'!E35=0,"-",IF('Órdenes según Instancia'!AD35=0,"-",('Órdenes según Instancia'!E35/'Órdenes según Instancia'!AD35)))</f>
        <v>0.96212121212121215</v>
      </c>
      <c r="N35" s="35" t="str">
        <f>IF('Órdenes según Instancia'!J35=0,"-",IF('Órdenes según Instancia'!AD35=0,"-",('Órdenes según Instancia'!J35/'Órdenes según Instancia'!AD35)))</f>
        <v>-</v>
      </c>
      <c r="O35" s="35">
        <f>IF('Órdenes según Instancia'!O35=0,"-",IF('Órdenes según Instancia'!AD35=0,"-",('Órdenes según Instancia'!O35/'Órdenes según Instancia'!AD35)))</f>
        <v>2.2727272727272728E-2</v>
      </c>
      <c r="P35" s="35">
        <f>IF('Órdenes según Instancia'!T35=0,"-",IF('Órdenes según Instancia'!AD35=0,"-",('Órdenes según Instancia'!T35/'Órdenes según Instancia'!AD35)))</f>
        <v>1.5151515151515152E-2</v>
      </c>
      <c r="Q35" s="35" t="str">
        <f>IF('Órdenes según Instancia'!Y35=0,"-",IF('Órdenes según Instancia'!AD35=0,"-",('Órdenes según Instancia'!Y35/'Órdenes según Instancia'!AD35)))</f>
        <v>-</v>
      </c>
      <c r="R35" s="35">
        <f>IF('Órdenes según Instancia'!F35=0,"-",IF('Órdenes según Instancia'!AE35=0,"-",('Órdenes según Instancia'!F35/'Órdenes según Instancia'!AE35)))</f>
        <v>1</v>
      </c>
      <c r="S35" s="35" t="str">
        <f>IF('Órdenes según Instancia'!K35=0,"-",IF('Órdenes según Instancia'!AE35=0,"-",('Órdenes según Instancia'!K35/'Órdenes según Instancia'!AE35)))</f>
        <v>-</v>
      </c>
      <c r="T35" s="35" t="str">
        <f>IF('Órdenes según Instancia'!P35=0,"-",IF('Órdenes según Instancia'!AE35=0,"-",('Órdenes según Instancia'!P35/'Órdenes según Instancia'!AE35)))</f>
        <v>-</v>
      </c>
      <c r="U35" s="35" t="str">
        <f>IF('Órdenes según Instancia'!U35=0,"-",IF('Órdenes según Instancia'!AE35=0,"-",('Órdenes según Instancia'!U35/('Órdenes según Instancia'!AE35))))</f>
        <v>-</v>
      </c>
      <c r="V35" s="35" t="str">
        <f>IF('Órdenes según Instancia'!Z35=0,"-",IF('Órdenes según Instancia'!AE35=0,"-",('Órdenes según Instancia'!Z35/'Órdenes según Instancia'!AE35)))</f>
        <v>-</v>
      </c>
    </row>
    <row r="36" spans="2:22" ht="20.100000000000001" customHeight="1" thickBot="1" x14ac:dyDescent="0.25">
      <c r="B36" s="4" t="s">
        <v>228</v>
      </c>
      <c r="C36" s="35">
        <f>IF('Órdenes según Instancia'!C36=0,"-",IF('Órdenes según Instancia'!AB36=0,"-",('Órdenes según Instancia'!C36/'Órdenes según Instancia'!AB36)))</f>
        <v>0.94827586206896552</v>
      </c>
      <c r="D36" s="35" t="str">
        <f>IF('Órdenes según Instancia'!H36=0,"-",IF('Órdenes según Instancia'!AB36=0,"-",('Órdenes según Instancia'!H36/'Órdenes según Instancia'!AB36)))</f>
        <v>-</v>
      </c>
      <c r="E36" s="35">
        <f>IF('Órdenes según Instancia'!M36=0,"-",IF('Órdenes según Instancia'!AB36=0,"-",('Órdenes según Instancia'!M36/'Órdenes según Instancia'!AB36)))</f>
        <v>5.1724137931034482E-2</v>
      </c>
      <c r="F36" s="35" t="str">
        <f>IF('Órdenes según Instancia'!R36=0,"-",IF('Órdenes según Instancia'!AB36=0,"-",('Órdenes según Instancia'!R36/'Órdenes según Instancia'!AB36)))</f>
        <v>-</v>
      </c>
      <c r="G36" s="35" t="str">
        <f>IF('Órdenes según Instancia'!W36=0,"-",IF('Órdenes según Instancia'!AB36=0,"-",('Órdenes según Instancia'!W36/'Órdenes según Instancia'!AB36)))</f>
        <v>-</v>
      </c>
      <c r="H36" s="35" t="str">
        <f>IF('Órdenes según Instancia'!D36=0,"-",IF('Órdenes según Instancia'!AC36=0,"-",('Órdenes según Instancia'!D36/'Órdenes según Instancia'!AC36)))</f>
        <v>-</v>
      </c>
      <c r="I36" s="35" t="str">
        <f>IF('Órdenes según Instancia'!I36=0,"-",IF('Órdenes según Instancia'!AC36=0,"-",('Órdenes según Instancia'!I36/'Órdenes según Instancia'!AC36)))</f>
        <v>-</v>
      </c>
      <c r="J36" s="35" t="str">
        <f>IF('Órdenes según Instancia'!N36=0,"-",IF('Órdenes según Instancia'!AC36=0,"-",('Órdenes según Instancia'!N36/'Órdenes según Instancia'!AC36)))</f>
        <v>-</v>
      </c>
      <c r="K36" s="35" t="str">
        <f>IF('Órdenes según Instancia'!S36=0,"-",IF('Órdenes según Instancia'!AC36=0,"-",('Órdenes según Instancia'!S36/'Órdenes según Instancia'!AC36)))</f>
        <v>-</v>
      </c>
      <c r="L36" s="35" t="str">
        <f>IF('Órdenes según Instancia'!X36=0,"-",IF('Órdenes según Instancia'!AC36=0,"-",('Órdenes según Instancia'!X36/'Órdenes según Instancia'!AC36)))</f>
        <v>-</v>
      </c>
      <c r="M36" s="35">
        <f>IF('Órdenes según Instancia'!E36=0,"-",IF('Órdenes según Instancia'!AD36=0,"-",('Órdenes según Instancia'!E36/'Órdenes según Instancia'!AD36)))</f>
        <v>0.9375</v>
      </c>
      <c r="N36" s="35" t="str">
        <f>IF('Órdenes según Instancia'!J36=0,"-",IF('Órdenes según Instancia'!AD36=0,"-",('Órdenes según Instancia'!J36/'Órdenes según Instancia'!AD36)))</f>
        <v>-</v>
      </c>
      <c r="O36" s="35">
        <f>IF('Órdenes según Instancia'!O36=0,"-",IF('Órdenes según Instancia'!AD36=0,"-",('Órdenes según Instancia'!O36/'Órdenes según Instancia'!AD36)))</f>
        <v>6.25E-2</v>
      </c>
      <c r="P36" s="35" t="str">
        <f>IF('Órdenes según Instancia'!T36=0,"-",IF('Órdenes según Instancia'!AD36=0,"-",('Órdenes según Instancia'!T36/'Órdenes según Instancia'!AD36)))</f>
        <v>-</v>
      </c>
      <c r="Q36" s="35" t="str">
        <f>IF('Órdenes según Instancia'!Y36=0,"-",IF('Órdenes según Instancia'!AD36=0,"-",('Órdenes según Instancia'!Y36/'Órdenes según Instancia'!AD36)))</f>
        <v>-</v>
      </c>
      <c r="R36" s="35">
        <f>IF('Órdenes según Instancia'!F36=0,"-",IF('Órdenes según Instancia'!AE36=0,"-",('Órdenes según Instancia'!F36/'Órdenes según Instancia'!AE36)))</f>
        <v>1</v>
      </c>
      <c r="S36" s="35" t="str">
        <f>IF('Órdenes según Instancia'!K36=0,"-",IF('Órdenes según Instancia'!AE36=0,"-",('Órdenes según Instancia'!K36/'Órdenes según Instancia'!AE36)))</f>
        <v>-</v>
      </c>
      <c r="T36" s="35" t="str">
        <f>IF('Órdenes según Instancia'!P36=0,"-",IF('Órdenes según Instancia'!AE36=0,"-",('Órdenes según Instancia'!P36/'Órdenes según Instancia'!AE36)))</f>
        <v>-</v>
      </c>
      <c r="U36" s="35" t="str">
        <f>IF('Órdenes según Instancia'!U36=0,"-",IF('Órdenes según Instancia'!AE36=0,"-",('Órdenes según Instancia'!U36/('Órdenes según Instancia'!AE36))))</f>
        <v>-</v>
      </c>
      <c r="V36" s="35" t="str">
        <f>IF('Órdenes según Instancia'!Z36=0,"-",IF('Órdenes según Instancia'!AE36=0,"-",('Órdenes según Instancia'!Z36/'Órdenes según Instancia'!AE36)))</f>
        <v>-</v>
      </c>
    </row>
    <row r="37" spans="2:22" ht="20.100000000000001" customHeight="1" thickBot="1" x14ac:dyDescent="0.25">
      <c r="B37" s="4" t="s">
        <v>229</v>
      </c>
      <c r="C37" s="35">
        <f>IF('Órdenes según Instancia'!C37=0,"-",IF('Órdenes según Instancia'!AB37=0,"-",('Órdenes según Instancia'!C37/'Órdenes según Instancia'!AB37)))</f>
        <v>0.8904109589041096</v>
      </c>
      <c r="D37" s="35" t="str">
        <f>IF('Órdenes según Instancia'!H37=0,"-",IF('Órdenes según Instancia'!AB37=0,"-",('Órdenes según Instancia'!H37/'Órdenes según Instancia'!AB37)))</f>
        <v>-</v>
      </c>
      <c r="E37" s="35">
        <f>IF('Órdenes según Instancia'!M37=0,"-",IF('Órdenes según Instancia'!AB37=0,"-",('Órdenes según Instancia'!M37/'Órdenes según Instancia'!AB37)))</f>
        <v>0.1095890410958904</v>
      </c>
      <c r="F37" s="35" t="str">
        <f>IF('Órdenes según Instancia'!R37=0,"-",IF('Órdenes según Instancia'!AB37=0,"-",('Órdenes según Instancia'!R37/'Órdenes según Instancia'!AB37)))</f>
        <v>-</v>
      </c>
      <c r="G37" s="35" t="str">
        <f>IF('Órdenes según Instancia'!W37=0,"-",IF('Órdenes según Instancia'!AB37=0,"-",('Órdenes según Instancia'!W37/'Órdenes según Instancia'!AB37)))</f>
        <v>-</v>
      </c>
      <c r="H37" s="35" t="str">
        <f>IF('Órdenes según Instancia'!D37=0,"-",IF('Órdenes según Instancia'!AC37=0,"-",('Órdenes según Instancia'!D37/'Órdenes según Instancia'!AC37)))</f>
        <v>-</v>
      </c>
      <c r="I37" s="35" t="str">
        <f>IF('Órdenes según Instancia'!I37=0,"-",IF('Órdenes según Instancia'!AC37=0,"-",('Órdenes según Instancia'!I37/'Órdenes según Instancia'!AC37)))</f>
        <v>-</v>
      </c>
      <c r="J37" s="35" t="str">
        <f>IF('Órdenes según Instancia'!N37=0,"-",IF('Órdenes según Instancia'!AC37=0,"-",('Órdenes según Instancia'!N37/'Órdenes según Instancia'!AC37)))</f>
        <v>-</v>
      </c>
      <c r="K37" s="35" t="str">
        <f>IF('Órdenes según Instancia'!S37=0,"-",IF('Órdenes según Instancia'!AC37=0,"-",('Órdenes según Instancia'!S37/'Órdenes según Instancia'!AC37)))</f>
        <v>-</v>
      </c>
      <c r="L37" s="35" t="str">
        <f>IF('Órdenes según Instancia'!X37=0,"-",IF('Órdenes según Instancia'!AC37=0,"-",('Órdenes según Instancia'!X37/'Órdenes según Instancia'!AC37)))</f>
        <v>-</v>
      </c>
      <c r="M37" s="35">
        <f>IF('Órdenes según Instancia'!E37=0,"-",IF('Órdenes según Instancia'!AD37=0,"-",('Órdenes según Instancia'!E37/'Órdenes según Instancia'!AD37)))</f>
        <v>0.88059701492537312</v>
      </c>
      <c r="N37" s="35" t="str">
        <f>IF('Órdenes según Instancia'!J37=0,"-",IF('Órdenes según Instancia'!AD37=0,"-",('Órdenes según Instancia'!J37/'Órdenes según Instancia'!AD37)))</f>
        <v>-</v>
      </c>
      <c r="O37" s="35">
        <f>IF('Órdenes según Instancia'!O37=0,"-",IF('Órdenes según Instancia'!AD37=0,"-",('Órdenes según Instancia'!O37/'Órdenes según Instancia'!AD37)))</f>
        <v>0.11940298507462686</v>
      </c>
      <c r="P37" s="35" t="str">
        <f>IF('Órdenes según Instancia'!T37=0,"-",IF('Órdenes según Instancia'!AD37=0,"-",('Órdenes según Instancia'!T37/'Órdenes según Instancia'!AD37)))</f>
        <v>-</v>
      </c>
      <c r="Q37" s="35" t="str">
        <f>IF('Órdenes según Instancia'!Y37=0,"-",IF('Órdenes según Instancia'!AD37=0,"-",('Órdenes según Instancia'!Y37/'Órdenes según Instancia'!AD37)))</f>
        <v>-</v>
      </c>
      <c r="R37" s="35">
        <f>IF('Órdenes según Instancia'!F37=0,"-",IF('Órdenes según Instancia'!AE37=0,"-",('Órdenes según Instancia'!F37/'Órdenes según Instancia'!AE37)))</f>
        <v>1</v>
      </c>
      <c r="S37" s="35" t="str">
        <f>IF('Órdenes según Instancia'!K37=0,"-",IF('Órdenes según Instancia'!AE37=0,"-",('Órdenes según Instancia'!K37/'Órdenes según Instancia'!AE37)))</f>
        <v>-</v>
      </c>
      <c r="T37" s="35" t="str">
        <f>IF('Órdenes según Instancia'!P37=0,"-",IF('Órdenes según Instancia'!AE37=0,"-",('Órdenes según Instancia'!P37/'Órdenes según Instancia'!AE37)))</f>
        <v>-</v>
      </c>
      <c r="U37" s="35" t="str">
        <f>IF('Órdenes según Instancia'!U37=0,"-",IF('Órdenes según Instancia'!AE37=0,"-",('Órdenes según Instancia'!U37/('Órdenes según Instancia'!AE37))))</f>
        <v>-</v>
      </c>
      <c r="V37" s="35" t="str">
        <f>IF('Órdenes según Instancia'!Z37=0,"-",IF('Órdenes según Instancia'!AE37=0,"-",('Órdenes según Instancia'!Z37/'Órdenes según Instancia'!AE37)))</f>
        <v>-</v>
      </c>
    </row>
    <row r="38" spans="2:22" ht="20.100000000000001" customHeight="1" thickBot="1" x14ac:dyDescent="0.25">
      <c r="B38" s="4" t="s">
        <v>230</v>
      </c>
      <c r="C38" s="35">
        <f>IF('Órdenes según Instancia'!C38=0,"-",IF('Órdenes según Instancia'!AB38=0,"-",('Órdenes según Instancia'!C38/'Órdenes según Instancia'!AB38)))</f>
        <v>1</v>
      </c>
      <c r="D38" s="35" t="str">
        <f>IF('Órdenes según Instancia'!H38=0,"-",IF('Órdenes según Instancia'!AB38=0,"-",('Órdenes según Instancia'!H38/'Órdenes según Instancia'!AB38)))</f>
        <v>-</v>
      </c>
      <c r="E38" s="35" t="str">
        <f>IF('Órdenes según Instancia'!M38=0,"-",IF('Órdenes según Instancia'!AB38=0,"-",('Órdenes según Instancia'!M38/'Órdenes según Instancia'!AB38)))</f>
        <v>-</v>
      </c>
      <c r="F38" s="35" t="str">
        <f>IF('Órdenes según Instancia'!R38=0,"-",IF('Órdenes según Instancia'!AB38=0,"-",('Órdenes según Instancia'!R38/'Órdenes según Instancia'!AB38)))</f>
        <v>-</v>
      </c>
      <c r="G38" s="35" t="str">
        <f>IF('Órdenes según Instancia'!W38=0,"-",IF('Órdenes según Instancia'!AB38=0,"-",('Órdenes según Instancia'!W38/'Órdenes según Instancia'!AB38)))</f>
        <v>-</v>
      </c>
      <c r="H38" s="35" t="str">
        <f>IF('Órdenes según Instancia'!D38=0,"-",IF('Órdenes según Instancia'!AC38=0,"-",('Órdenes según Instancia'!D38/'Órdenes según Instancia'!AC38)))</f>
        <v>-</v>
      </c>
      <c r="I38" s="35" t="str">
        <f>IF('Órdenes según Instancia'!I38=0,"-",IF('Órdenes según Instancia'!AC38=0,"-",('Órdenes según Instancia'!I38/'Órdenes según Instancia'!AC38)))</f>
        <v>-</v>
      </c>
      <c r="J38" s="35" t="str">
        <f>IF('Órdenes según Instancia'!N38=0,"-",IF('Órdenes según Instancia'!AC38=0,"-",('Órdenes según Instancia'!N38/'Órdenes según Instancia'!AC38)))</f>
        <v>-</v>
      </c>
      <c r="K38" s="35" t="str">
        <f>IF('Órdenes según Instancia'!S38=0,"-",IF('Órdenes según Instancia'!AC38=0,"-",('Órdenes según Instancia'!S38/'Órdenes según Instancia'!AC38)))</f>
        <v>-</v>
      </c>
      <c r="L38" s="35" t="str">
        <f>IF('Órdenes según Instancia'!X38=0,"-",IF('Órdenes según Instancia'!AC38=0,"-",('Órdenes según Instancia'!X38/'Órdenes según Instancia'!AC38)))</f>
        <v>-</v>
      </c>
      <c r="M38" s="35">
        <f>IF('Órdenes según Instancia'!E38=0,"-",IF('Órdenes según Instancia'!AD38=0,"-",('Órdenes según Instancia'!E38/'Órdenes según Instancia'!AD38)))</f>
        <v>1</v>
      </c>
      <c r="N38" s="35" t="str">
        <f>IF('Órdenes según Instancia'!J38=0,"-",IF('Órdenes según Instancia'!AD38=0,"-",('Órdenes según Instancia'!J38/'Órdenes según Instancia'!AD38)))</f>
        <v>-</v>
      </c>
      <c r="O38" s="35" t="str">
        <f>IF('Órdenes según Instancia'!O38=0,"-",IF('Órdenes según Instancia'!AD38=0,"-",('Órdenes según Instancia'!O38/'Órdenes según Instancia'!AD38)))</f>
        <v>-</v>
      </c>
      <c r="P38" s="35" t="str">
        <f>IF('Órdenes según Instancia'!T38=0,"-",IF('Órdenes según Instancia'!AD38=0,"-",('Órdenes según Instancia'!T38/'Órdenes según Instancia'!AD38)))</f>
        <v>-</v>
      </c>
      <c r="Q38" s="35" t="str">
        <f>IF('Órdenes según Instancia'!Y38=0,"-",IF('Órdenes según Instancia'!AD38=0,"-",('Órdenes según Instancia'!Y38/'Órdenes según Instancia'!AD38)))</f>
        <v>-</v>
      </c>
      <c r="R38" s="35">
        <f>IF('Órdenes según Instancia'!F38=0,"-",IF('Órdenes según Instancia'!AE38=0,"-",('Órdenes según Instancia'!F38/'Órdenes según Instancia'!AE38)))</f>
        <v>1</v>
      </c>
      <c r="S38" s="35" t="str">
        <f>IF('Órdenes según Instancia'!K38=0,"-",IF('Órdenes según Instancia'!AE38=0,"-",('Órdenes según Instancia'!K38/'Órdenes según Instancia'!AE38)))</f>
        <v>-</v>
      </c>
      <c r="T38" s="35" t="str">
        <f>IF('Órdenes según Instancia'!P38=0,"-",IF('Órdenes según Instancia'!AE38=0,"-",('Órdenes según Instancia'!P38/'Órdenes según Instancia'!AE38)))</f>
        <v>-</v>
      </c>
      <c r="U38" s="35" t="str">
        <f>IF('Órdenes según Instancia'!U38=0,"-",IF('Órdenes según Instancia'!AE38=0,"-",('Órdenes según Instancia'!U38/('Órdenes según Instancia'!AE38))))</f>
        <v>-</v>
      </c>
      <c r="V38" s="35" t="str">
        <f>IF('Órdenes según Instancia'!Z38=0,"-",IF('Órdenes según Instancia'!AE38=0,"-",('Órdenes según Instancia'!Z38/'Órdenes según Instancia'!AE38)))</f>
        <v>-</v>
      </c>
    </row>
    <row r="39" spans="2:22" ht="20.100000000000001" customHeight="1" thickBot="1" x14ac:dyDescent="0.25">
      <c r="B39" s="4" t="s">
        <v>231</v>
      </c>
      <c r="C39" s="35">
        <f>IF('Órdenes según Instancia'!C39=0,"-",IF('Órdenes según Instancia'!AB39=0,"-",('Órdenes según Instancia'!C39/'Órdenes según Instancia'!AB39)))</f>
        <v>0.94405594405594406</v>
      </c>
      <c r="D39" s="35" t="str">
        <f>IF('Órdenes según Instancia'!H39=0,"-",IF('Órdenes según Instancia'!AB39=0,"-",('Órdenes según Instancia'!H39/'Órdenes según Instancia'!AB39)))</f>
        <v>-</v>
      </c>
      <c r="E39" s="35">
        <f>IF('Órdenes según Instancia'!M39=0,"-",IF('Órdenes según Instancia'!AB39=0,"-",('Órdenes según Instancia'!M39/'Órdenes según Instancia'!AB39)))</f>
        <v>4.195804195804196E-2</v>
      </c>
      <c r="F39" s="35">
        <f>IF('Órdenes según Instancia'!R39=0,"-",IF('Órdenes según Instancia'!AB39=0,"-",('Órdenes según Instancia'!R39/'Órdenes según Instancia'!AB39)))</f>
        <v>1.3986013986013986E-2</v>
      </c>
      <c r="G39" s="35" t="str">
        <f>IF('Órdenes según Instancia'!W39=0,"-",IF('Órdenes según Instancia'!AB39=0,"-",('Órdenes según Instancia'!W39/'Órdenes según Instancia'!AB39)))</f>
        <v>-</v>
      </c>
      <c r="H39" s="35" t="str">
        <f>IF('Órdenes según Instancia'!D39=0,"-",IF('Órdenes según Instancia'!AC39=0,"-",('Órdenes según Instancia'!D39/'Órdenes según Instancia'!AC39)))</f>
        <v>-</v>
      </c>
      <c r="I39" s="35" t="str">
        <f>IF('Órdenes según Instancia'!I39=0,"-",IF('Órdenes según Instancia'!AC39=0,"-",('Órdenes según Instancia'!I39/'Órdenes según Instancia'!AC39)))</f>
        <v>-</v>
      </c>
      <c r="J39" s="35" t="str">
        <f>IF('Órdenes según Instancia'!N39=0,"-",IF('Órdenes según Instancia'!AC39=0,"-",('Órdenes según Instancia'!N39/'Órdenes según Instancia'!AC39)))</f>
        <v>-</v>
      </c>
      <c r="K39" s="35" t="str">
        <f>IF('Órdenes según Instancia'!S39=0,"-",IF('Órdenes según Instancia'!AC39=0,"-",('Órdenes según Instancia'!S39/'Órdenes según Instancia'!AC39)))</f>
        <v>-</v>
      </c>
      <c r="L39" s="35" t="str">
        <f>IF('Órdenes según Instancia'!X39=0,"-",IF('Órdenes según Instancia'!AC39=0,"-",('Órdenes según Instancia'!X39/'Órdenes según Instancia'!AC39)))</f>
        <v>-</v>
      </c>
      <c r="M39" s="35">
        <f>IF('Órdenes según Instancia'!E39=0,"-",IF('Órdenes según Instancia'!AD39=0,"-",('Órdenes según Instancia'!E39/'Órdenes según Instancia'!AD39)))</f>
        <v>0.93600000000000005</v>
      </c>
      <c r="N39" s="35" t="str">
        <f>IF('Órdenes según Instancia'!J39=0,"-",IF('Órdenes según Instancia'!AD39=0,"-",('Órdenes según Instancia'!J39/'Órdenes según Instancia'!AD39)))</f>
        <v>-</v>
      </c>
      <c r="O39" s="35">
        <f>IF('Órdenes según Instancia'!O39=0,"-",IF('Órdenes según Instancia'!AD39=0,"-",('Órdenes según Instancia'!O39/'Órdenes según Instancia'!AD39)))</f>
        <v>4.8000000000000001E-2</v>
      </c>
      <c r="P39" s="35">
        <f>IF('Órdenes según Instancia'!T39=0,"-",IF('Órdenes según Instancia'!AD39=0,"-",('Órdenes según Instancia'!T39/'Órdenes según Instancia'!AD39)))</f>
        <v>1.6E-2</v>
      </c>
      <c r="Q39" s="35" t="str">
        <f>IF('Órdenes según Instancia'!Y39=0,"-",IF('Órdenes según Instancia'!AD39=0,"-",('Órdenes según Instancia'!Y39/'Órdenes según Instancia'!AD39)))</f>
        <v>-</v>
      </c>
      <c r="R39" s="35">
        <f>IF('Órdenes según Instancia'!F39=0,"-",IF('Órdenes según Instancia'!AE39=0,"-",('Órdenes según Instancia'!F39/'Órdenes según Instancia'!AE39)))</f>
        <v>1</v>
      </c>
      <c r="S39" s="35" t="str">
        <f>IF('Órdenes según Instancia'!K39=0,"-",IF('Órdenes según Instancia'!AE39=0,"-",('Órdenes según Instancia'!K39/'Órdenes según Instancia'!AE39)))</f>
        <v>-</v>
      </c>
      <c r="T39" s="35" t="str">
        <f>IF('Órdenes según Instancia'!P39=0,"-",IF('Órdenes según Instancia'!AE39=0,"-",('Órdenes según Instancia'!P39/'Órdenes según Instancia'!AE39)))</f>
        <v>-</v>
      </c>
      <c r="U39" s="35" t="str">
        <f>IF('Órdenes según Instancia'!U39=0,"-",IF('Órdenes según Instancia'!AE39=0,"-",('Órdenes según Instancia'!U39/('Órdenes según Instancia'!AE39))))</f>
        <v>-</v>
      </c>
      <c r="V39" s="35" t="str">
        <f>IF('Órdenes según Instancia'!Z39=0,"-",IF('Órdenes según Instancia'!AE39=0,"-",('Órdenes según Instancia'!Z39/'Órdenes según Instancia'!AE39)))</f>
        <v>-</v>
      </c>
    </row>
    <row r="40" spans="2:22" ht="20.100000000000001" customHeight="1" thickBot="1" x14ac:dyDescent="0.25">
      <c r="B40" s="4" t="s">
        <v>232</v>
      </c>
      <c r="C40" s="35">
        <f>IF('Órdenes según Instancia'!C40=0,"-",IF('Órdenes según Instancia'!AB40=0,"-",('Órdenes según Instancia'!C40/'Órdenes según Instancia'!AB40)))</f>
        <v>0.98837209302325579</v>
      </c>
      <c r="D40" s="35">
        <f>IF('Órdenes según Instancia'!H40=0,"-",IF('Órdenes según Instancia'!AB40=0,"-",('Órdenes según Instancia'!H40/'Órdenes según Instancia'!AB40)))</f>
        <v>5.8139534883720929E-3</v>
      </c>
      <c r="E40" s="35">
        <f>IF('Órdenes según Instancia'!M40=0,"-",IF('Órdenes según Instancia'!AB40=0,"-",('Órdenes según Instancia'!M40/'Órdenes según Instancia'!AB40)))</f>
        <v>2.9069767441860465E-3</v>
      </c>
      <c r="F40" s="35">
        <f>IF('Órdenes según Instancia'!R40=0,"-",IF('Órdenes según Instancia'!AB40=0,"-",('Órdenes según Instancia'!R40/'Órdenes según Instancia'!AB40)))</f>
        <v>2.9069767441860465E-3</v>
      </c>
      <c r="G40" s="35" t="str">
        <f>IF('Órdenes según Instancia'!W40=0,"-",IF('Órdenes según Instancia'!AB40=0,"-",('Órdenes según Instancia'!W40/'Órdenes según Instancia'!AB40)))</f>
        <v>-</v>
      </c>
      <c r="H40" s="35" t="str">
        <f>IF('Órdenes según Instancia'!D40=0,"-",IF('Órdenes según Instancia'!AC40=0,"-",('Órdenes según Instancia'!D40/'Órdenes según Instancia'!AC40)))</f>
        <v>-</v>
      </c>
      <c r="I40" s="35" t="str">
        <f>IF('Órdenes según Instancia'!I40=0,"-",IF('Órdenes según Instancia'!AC40=0,"-",('Órdenes según Instancia'!I40/'Órdenes según Instancia'!AC40)))</f>
        <v>-</v>
      </c>
      <c r="J40" s="35" t="str">
        <f>IF('Órdenes según Instancia'!N40=0,"-",IF('Órdenes según Instancia'!AC40=0,"-",('Órdenes según Instancia'!N40/'Órdenes según Instancia'!AC40)))</f>
        <v>-</v>
      </c>
      <c r="K40" s="35" t="str">
        <f>IF('Órdenes según Instancia'!S40=0,"-",IF('Órdenes según Instancia'!AC40=0,"-",('Órdenes según Instancia'!S40/'Órdenes según Instancia'!AC40)))</f>
        <v>-</v>
      </c>
      <c r="L40" s="35" t="str">
        <f>IF('Órdenes según Instancia'!X40=0,"-",IF('Órdenes según Instancia'!AC40=0,"-",('Órdenes según Instancia'!X40/'Órdenes según Instancia'!AC40)))</f>
        <v>-</v>
      </c>
      <c r="M40" s="35">
        <f>IF('Órdenes según Instancia'!E40=0,"-",IF('Órdenes según Instancia'!AD40=0,"-",('Órdenes según Instancia'!E40/'Órdenes según Instancia'!AD40)))</f>
        <v>0.98657718120805371</v>
      </c>
      <c r="N40" s="35">
        <f>IF('Órdenes según Instancia'!J40=0,"-",IF('Órdenes según Instancia'!AD40=0,"-",('Órdenes según Instancia'!J40/'Órdenes según Instancia'!AD40)))</f>
        <v>6.7114093959731542E-3</v>
      </c>
      <c r="O40" s="35">
        <f>IF('Órdenes según Instancia'!O40=0,"-",IF('Órdenes según Instancia'!AD40=0,"-",('Órdenes según Instancia'!O40/'Órdenes según Instancia'!AD40)))</f>
        <v>3.3557046979865771E-3</v>
      </c>
      <c r="P40" s="35">
        <f>IF('Órdenes según Instancia'!T40=0,"-",IF('Órdenes según Instancia'!AD40=0,"-",('Órdenes según Instancia'!T40/'Órdenes según Instancia'!AD40)))</f>
        <v>3.3557046979865771E-3</v>
      </c>
      <c r="Q40" s="35" t="str">
        <f>IF('Órdenes según Instancia'!Y40=0,"-",IF('Órdenes según Instancia'!AD40=0,"-",('Órdenes según Instancia'!Y40/'Órdenes según Instancia'!AD40)))</f>
        <v>-</v>
      </c>
      <c r="R40" s="35">
        <f>IF('Órdenes según Instancia'!F40=0,"-",IF('Órdenes según Instancia'!AE40=0,"-",('Órdenes según Instancia'!F40/'Órdenes según Instancia'!AE40)))</f>
        <v>1</v>
      </c>
      <c r="S40" s="35" t="str">
        <f>IF('Órdenes según Instancia'!K40=0,"-",IF('Órdenes según Instancia'!AE40=0,"-",('Órdenes según Instancia'!K40/'Órdenes según Instancia'!AE40)))</f>
        <v>-</v>
      </c>
      <c r="T40" s="35" t="str">
        <f>IF('Órdenes según Instancia'!P40=0,"-",IF('Órdenes según Instancia'!AE40=0,"-",('Órdenes según Instancia'!P40/'Órdenes según Instancia'!AE40)))</f>
        <v>-</v>
      </c>
      <c r="U40" s="35" t="str">
        <f>IF('Órdenes según Instancia'!U40=0,"-",IF('Órdenes según Instancia'!AE40=0,"-",('Órdenes según Instancia'!U40/('Órdenes según Instancia'!AE40))))</f>
        <v>-</v>
      </c>
      <c r="V40" s="35" t="str">
        <f>IF('Órdenes según Instancia'!Z40=0,"-",IF('Órdenes según Instancia'!AE40=0,"-",('Órdenes según Instancia'!Z40/'Órdenes según Instancia'!AE40)))</f>
        <v>-</v>
      </c>
    </row>
    <row r="41" spans="2:22" ht="20.100000000000001" customHeight="1" thickBot="1" x14ac:dyDescent="0.25">
      <c r="B41" s="4" t="s">
        <v>233</v>
      </c>
      <c r="C41" s="35">
        <f>IF('Órdenes según Instancia'!C41=0,"-",IF('Órdenes según Instancia'!AB41=0,"-",('Órdenes según Instancia'!C41/'Órdenes según Instancia'!AB41)))</f>
        <v>0.9517241379310345</v>
      </c>
      <c r="D41" s="35">
        <f>IF('Órdenes según Instancia'!H41=0,"-",IF('Órdenes según Instancia'!AB41=0,"-",('Órdenes según Instancia'!H41/'Órdenes según Instancia'!AB41)))</f>
        <v>6.8965517241379309E-3</v>
      </c>
      <c r="E41" s="35">
        <f>IF('Órdenes según Instancia'!M41=0,"-",IF('Órdenes según Instancia'!AB41=0,"-",('Órdenes según Instancia'!M41/'Órdenes según Instancia'!AB41)))</f>
        <v>4.1379310344827586E-2</v>
      </c>
      <c r="F41" s="35" t="str">
        <f>IF('Órdenes según Instancia'!R41=0,"-",IF('Órdenes según Instancia'!AB41=0,"-",('Órdenes según Instancia'!R41/'Órdenes según Instancia'!AB41)))</f>
        <v>-</v>
      </c>
      <c r="G41" s="35" t="str">
        <f>IF('Órdenes según Instancia'!W41=0,"-",IF('Órdenes según Instancia'!AB41=0,"-",('Órdenes según Instancia'!W41/'Órdenes según Instancia'!AB41)))</f>
        <v>-</v>
      </c>
      <c r="H41" s="35" t="str">
        <f>IF('Órdenes según Instancia'!D41=0,"-",IF('Órdenes según Instancia'!AC41=0,"-",('Órdenes según Instancia'!D41/'Órdenes según Instancia'!AC41)))</f>
        <v>-</v>
      </c>
      <c r="I41" s="35" t="str">
        <f>IF('Órdenes según Instancia'!I41=0,"-",IF('Órdenes según Instancia'!AC41=0,"-",('Órdenes según Instancia'!I41/'Órdenes según Instancia'!AC41)))</f>
        <v>-</v>
      </c>
      <c r="J41" s="35" t="str">
        <f>IF('Órdenes según Instancia'!N41=0,"-",IF('Órdenes según Instancia'!AC41=0,"-",('Órdenes según Instancia'!N41/'Órdenes según Instancia'!AC41)))</f>
        <v>-</v>
      </c>
      <c r="K41" s="35" t="str">
        <f>IF('Órdenes según Instancia'!S41=0,"-",IF('Órdenes según Instancia'!AC41=0,"-",('Órdenes según Instancia'!S41/'Órdenes según Instancia'!AC41)))</f>
        <v>-</v>
      </c>
      <c r="L41" s="35" t="str">
        <f>IF('Órdenes según Instancia'!X41=0,"-",IF('Órdenes según Instancia'!AC41=0,"-",('Órdenes según Instancia'!X41/'Órdenes según Instancia'!AC41)))</f>
        <v>-</v>
      </c>
      <c r="M41" s="35">
        <f>IF('Órdenes según Instancia'!E41=0,"-",IF('Órdenes según Instancia'!AD41=0,"-",('Órdenes según Instancia'!E41/'Órdenes según Instancia'!AD41)))</f>
        <v>0.94920634920634916</v>
      </c>
      <c r="N41" s="35">
        <f>IF('Órdenes según Instancia'!J41=0,"-",IF('Órdenes según Instancia'!AD41=0,"-",('Órdenes según Instancia'!J41/'Órdenes según Instancia'!AD41)))</f>
        <v>3.1746031746031746E-3</v>
      </c>
      <c r="O41" s="35">
        <f>IF('Órdenes según Instancia'!O41=0,"-",IF('Órdenes según Instancia'!AD41=0,"-",('Órdenes según Instancia'!O41/'Órdenes según Instancia'!AD41)))</f>
        <v>4.7619047619047616E-2</v>
      </c>
      <c r="P41" s="35" t="str">
        <f>IF('Órdenes según Instancia'!T41=0,"-",IF('Órdenes según Instancia'!AD41=0,"-",('Órdenes según Instancia'!T41/'Órdenes según Instancia'!AD41)))</f>
        <v>-</v>
      </c>
      <c r="Q41" s="35" t="str">
        <f>IF('Órdenes según Instancia'!Y41=0,"-",IF('Órdenes según Instancia'!AD41=0,"-",('Órdenes según Instancia'!Y41/'Órdenes según Instancia'!AD41)))</f>
        <v>-</v>
      </c>
      <c r="R41" s="35">
        <f>IF('Órdenes según Instancia'!F41=0,"-",IF('Órdenes según Instancia'!AE41=0,"-",('Órdenes según Instancia'!F41/'Órdenes según Instancia'!AE41)))</f>
        <v>0.95833333333333337</v>
      </c>
      <c r="S41" s="35">
        <f>IF('Órdenes según Instancia'!K41=0,"-",IF('Órdenes según Instancia'!AE41=0,"-",('Órdenes según Instancia'!K41/'Órdenes según Instancia'!AE41)))</f>
        <v>1.6666666666666666E-2</v>
      </c>
      <c r="T41" s="35">
        <f>IF('Órdenes según Instancia'!P41=0,"-",IF('Órdenes según Instancia'!AE41=0,"-",('Órdenes según Instancia'!P41/'Órdenes según Instancia'!AE41)))</f>
        <v>2.5000000000000001E-2</v>
      </c>
      <c r="U41" s="35" t="str">
        <f>IF('Órdenes según Instancia'!U41=0,"-",IF('Órdenes según Instancia'!AE41=0,"-",('Órdenes según Instancia'!U41/('Órdenes según Instancia'!AE41))))</f>
        <v>-</v>
      </c>
      <c r="V41" s="35" t="str">
        <f>IF('Órdenes según Instancia'!Z41=0,"-",IF('Órdenes según Instancia'!AE41=0,"-",('Órdenes según Instancia'!Z41/'Órdenes según Instancia'!AE41)))</f>
        <v>-</v>
      </c>
    </row>
    <row r="42" spans="2:22" ht="20.100000000000001" customHeight="1" thickBot="1" x14ac:dyDescent="0.25">
      <c r="B42" s="4" t="s">
        <v>234</v>
      </c>
      <c r="C42" s="35">
        <f>IF('Órdenes según Instancia'!C42=0,"-",IF('Órdenes según Instancia'!AB42=0,"-",('Órdenes según Instancia'!C42/'Órdenes según Instancia'!AB42)))</f>
        <v>0.98192771084337349</v>
      </c>
      <c r="D42" s="35" t="str">
        <f>IF('Órdenes según Instancia'!H42=0,"-",IF('Órdenes según Instancia'!AB42=0,"-",('Órdenes según Instancia'!H42/'Órdenes según Instancia'!AB42)))</f>
        <v>-</v>
      </c>
      <c r="E42" s="35" t="str">
        <f>IF('Órdenes según Instancia'!M42=0,"-",IF('Órdenes según Instancia'!AB42=0,"-",('Órdenes según Instancia'!M42/'Órdenes según Instancia'!AB42)))</f>
        <v>-</v>
      </c>
      <c r="F42" s="35">
        <f>IF('Órdenes según Instancia'!R42=0,"-",IF('Órdenes según Instancia'!AB42=0,"-",('Órdenes según Instancia'!R42/'Órdenes según Instancia'!AB42)))</f>
        <v>1.8072289156626505E-2</v>
      </c>
      <c r="G42" s="35" t="str">
        <f>IF('Órdenes según Instancia'!W42=0,"-",IF('Órdenes según Instancia'!AB42=0,"-",('Órdenes según Instancia'!W42/'Órdenes según Instancia'!AB42)))</f>
        <v>-</v>
      </c>
      <c r="H42" s="35" t="str">
        <f>IF('Órdenes según Instancia'!D42=0,"-",IF('Órdenes según Instancia'!AC42=0,"-",('Órdenes según Instancia'!D42/'Órdenes según Instancia'!AC42)))</f>
        <v>-</v>
      </c>
      <c r="I42" s="35" t="str">
        <f>IF('Órdenes según Instancia'!I42=0,"-",IF('Órdenes según Instancia'!AC42=0,"-",('Órdenes según Instancia'!I42/'Órdenes según Instancia'!AC42)))</f>
        <v>-</v>
      </c>
      <c r="J42" s="35" t="str">
        <f>IF('Órdenes según Instancia'!N42=0,"-",IF('Órdenes según Instancia'!AC42=0,"-",('Órdenes según Instancia'!N42/'Órdenes según Instancia'!AC42)))</f>
        <v>-</v>
      </c>
      <c r="K42" s="35" t="str">
        <f>IF('Órdenes según Instancia'!S42=0,"-",IF('Órdenes según Instancia'!AC42=0,"-",('Órdenes según Instancia'!S42/'Órdenes según Instancia'!AC42)))</f>
        <v>-</v>
      </c>
      <c r="L42" s="35" t="str">
        <f>IF('Órdenes según Instancia'!X42=0,"-",IF('Órdenes según Instancia'!AC42=0,"-",('Órdenes según Instancia'!X42/'Órdenes según Instancia'!AC42)))</f>
        <v>-</v>
      </c>
      <c r="M42" s="35">
        <f>IF('Órdenes según Instancia'!E42=0,"-",IF('Órdenes según Instancia'!AD42=0,"-",('Órdenes según Instancia'!E42/'Órdenes según Instancia'!AD42)))</f>
        <v>0.98026315789473684</v>
      </c>
      <c r="N42" s="35" t="str">
        <f>IF('Órdenes según Instancia'!J42=0,"-",IF('Órdenes según Instancia'!AD42=0,"-",('Órdenes según Instancia'!J42/'Órdenes según Instancia'!AD42)))</f>
        <v>-</v>
      </c>
      <c r="O42" s="35" t="str">
        <f>IF('Órdenes según Instancia'!O42=0,"-",IF('Órdenes según Instancia'!AD42=0,"-",('Órdenes según Instancia'!O42/'Órdenes según Instancia'!AD42)))</f>
        <v>-</v>
      </c>
      <c r="P42" s="35">
        <f>IF('Órdenes según Instancia'!T42=0,"-",IF('Órdenes según Instancia'!AD42=0,"-",('Órdenes según Instancia'!T42/'Órdenes según Instancia'!AD42)))</f>
        <v>1.9736842105263157E-2</v>
      </c>
      <c r="Q42" s="35" t="str">
        <f>IF('Órdenes según Instancia'!Y42=0,"-",IF('Órdenes según Instancia'!AD42=0,"-",('Órdenes según Instancia'!Y42/'Órdenes según Instancia'!AD42)))</f>
        <v>-</v>
      </c>
      <c r="R42" s="35">
        <f>IF('Órdenes según Instancia'!F42=0,"-",IF('Órdenes según Instancia'!AE42=0,"-",('Órdenes según Instancia'!F42/'Órdenes según Instancia'!AE42)))</f>
        <v>1</v>
      </c>
      <c r="S42" s="35" t="str">
        <f>IF('Órdenes según Instancia'!K42=0,"-",IF('Órdenes según Instancia'!AE42=0,"-",('Órdenes según Instancia'!K42/'Órdenes según Instancia'!AE42)))</f>
        <v>-</v>
      </c>
      <c r="T42" s="35" t="str">
        <f>IF('Órdenes según Instancia'!P42=0,"-",IF('Órdenes según Instancia'!AE42=0,"-",('Órdenes según Instancia'!P42/'Órdenes según Instancia'!AE42)))</f>
        <v>-</v>
      </c>
      <c r="U42" s="35" t="str">
        <f>IF('Órdenes según Instancia'!U42=0,"-",IF('Órdenes según Instancia'!AE42=0,"-",('Órdenes según Instancia'!U42/('Órdenes según Instancia'!AE42))))</f>
        <v>-</v>
      </c>
      <c r="V42" s="35" t="str">
        <f>IF('Órdenes según Instancia'!Z42=0,"-",IF('Órdenes según Instancia'!AE42=0,"-",('Órdenes según Instancia'!Z42/'Órdenes según Instancia'!AE42)))</f>
        <v>-</v>
      </c>
    </row>
    <row r="43" spans="2:22" ht="20.100000000000001" customHeight="1" thickBot="1" x14ac:dyDescent="0.25">
      <c r="B43" s="4" t="s">
        <v>235</v>
      </c>
      <c r="C43" s="35">
        <f>IF('Órdenes según Instancia'!C43=0,"-",IF('Órdenes según Instancia'!AB43=0,"-",('Órdenes según Instancia'!C43/'Órdenes según Instancia'!AB43)))</f>
        <v>0.9642857142857143</v>
      </c>
      <c r="D43" s="35" t="str">
        <f>IF('Órdenes según Instancia'!H43=0,"-",IF('Órdenes según Instancia'!AB43=0,"-",('Órdenes según Instancia'!H43/'Órdenes según Instancia'!AB43)))</f>
        <v>-</v>
      </c>
      <c r="E43" s="35">
        <f>IF('Órdenes según Instancia'!M43=0,"-",IF('Órdenes según Instancia'!AB43=0,"-",('Órdenes según Instancia'!M43/'Órdenes según Instancia'!AB43)))</f>
        <v>2.2321428571428572E-2</v>
      </c>
      <c r="F43" s="35">
        <f>IF('Órdenes según Instancia'!R43=0,"-",IF('Órdenes según Instancia'!AB43=0,"-",('Órdenes según Instancia'!R43/'Órdenes según Instancia'!AB43)))</f>
        <v>1.3392857142857142E-2</v>
      </c>
      <c r="G43" s="35" t="str">
        <f>IF('Órdenes según Instancia'!W43=0,"-",IF('Órdenes según Instancia'!AB43=0,"-",('Órdenes según Instancia'!W43/'Órdenes según Instancia'!AB43)))</f>
        <v>-</v>
      </c>
      <c r="H43" s="35" t="str">
        <f>IF('Órdenes según Instancia'!D43=0,"-",IF('Órdenes según Instancia'!AC43=0,"-",('Órdenes según Instancia'!D43/'Órdenes según Instancia'!AC43)))</f>
        <v>-</v>
      </c>
      <c r="I43" s="35" t="str">
        <f>IF('Órdenes según Instancia'!I43=0,"-",IF('Órdenes según Instancia'!AC43=0,"-",('Órdenes según Instancia'!I43/'Órdenes según Instancia'!AC43)))</f>
        <v>-</v>
      </c>
      <c r="J43" s="35" t="str">
        <f>IF('Órdenes según Instancia'!N43=0,"-",IF('Órdenes según Instancia'!AC43=0,"-",('Órdenes según Instancia'!N43/'Órdenes según Instancia'!AC43)))</f>
        <v>-</v>
      </c>
      <c r="K43" s="35" t="str">
        <f>IF('Órdenes según Instancia'!S43=0,"-",IF('Órdenes según Instancia'!AC43=0,"-",('Órdenes según Instancia'!S43/'Órdenes según Instancia'!AC43)))</f>
        <v>-</v>
      </c>
      <c r="L43" s="35" t="str">
        <f>IF('Órdenes según Instancia'!X43=0,"-",IF('Órdenes según Instancia'!AC43=0,"-",('Órdenes según Instancia'!X43/'Órdenes según Instancia'!AC43)))</f>
        <v>-</v>
      </c>
      <c r="M43" s="35">
        <f>IF('Órdenes según Instancia'!E43=0,"-",IF('Órdenes según Instancia'!AD43=0,"-",('Órdenes según Instancia'!E43/'Órdenes según Instancia'!AD43)))</f>
        <v>0.95</v>
      </c>
      <c r="N43" s="35" t="str">
        <f>IF('Órdenes según Instancia'!J43=0,"-",IF('Órdenes según Instancia'!AD43=0,"-",('Órdenes según Instancia'!J43/'Órdenes según Instancia'!AD43)))</f>
        <v>-</v>
      </c>
      <c r="O43" s="35">
        <f>IF('Órdenes según Instancia'!O43=0,"-",IF('Órdenes según Instancia'!AD43=0,"-",('Órdenes según Instancia'!O43/'Órdenes según Instancia'!AD43)))</f>
        <v>2.8571428571428571E-2</v>
      </c>
      <c r="P43" s="35">
        <f>IF('Órdenes según Instancia'!T43=0,"-",IF('Órdenes según Instancia'!AD43=0,"-",('Órdenes según Instancia'!T43/'Órdenes según Instancia'!AD43)))</f>
        <v>2.1428571428571429E-2</v>
      </c>
      <c r="Q43" s="35" t="str">
        <f>IF('Órdenes según Instancia'!Y43=0,"-",IF('Órdenes según Instancia'!AD43=0,"-",('Órdenes según Instancia'!Y43/'Órdenes según Instancia'!AD43)))</f>
        <v>-</v>
      </c>
      <c r="R43" s="35">
        <f>IF('Órdenes según Instancia'!F43=0,"-",IF('Órdenes según Instancia'!AE43=0,"-",('Órdenes según Instancia'!F43/'Órdenes según Instancia'!AE43)))</f>
        <v>0.98809523809523814</v>
      </c>
      <c r="S43" s="35" t="str">
        <f>IF('Órdenes según Instancia'!K43=0,"-",IF('Órdenes según Instancia'!AE43=0,"-",('Órdenes según Instancia'!K43/'Órdenes según Instancia'!AE43)))</f>
        <v>-</v>
      </c>
      <c r="T43" s="35">
        <f>IF('Órdenes según Instancia'!P43=0,"-",IF('Órdenes según Instancia'!AE43=0,"-",('Órdenes según Instancia'!P43/'Órdenes según Instancia'!AE43)))</f>
        <v>1.1904761904761904E-2</v>
      </c>
      <c r="U43" s="35" t="str">
        <f>IF('Órdenes según Instancia'!U43=0,"-",IF('Órdenes según Instancia'!AE43=0,"-",('Órdenes según Instancia'!U43/('Órdenes según Instancia'!AE43))))</f>
        <v>-</v>
      </c>
      <c r="V43" s="35" t="str">
        <f>IF('Órdenes según Instancia'!Z43=0,"-",IF('Órdenes según Instancia'!AE43=0,"-",('Órdenes según Instancia'!Z43/'Órdenes según Instancia'!AE43)))</f>
        <v>-</v>
      </c>
    </row>
    <row r="44" spans="2:22" ht="20.100000000000001" customHeight="1" thickBot="1" x14ac:dyDescent="0.25">
      <c r="B44" s="4" t="s">
        <v>236</v>
      </c>
      <c r="C44" s="35">
        <f>IF('Órdenes según Instancia'!C44=0,"-",IF('Órdenes según Instancia'!AB44=0,"-",('Órdenes según Instancia'!C44/'Órdenes según Instancia'!AB44)))</f>
        <v>0.93521594684385378</v>
      </c>
      <c r="D44" s="35" t="str">
        <f>IF('Órdenes según Instancia'!H44=0,"-",IF('Órdenes según Instancia'!AB44=0,"-",('Órdenes según Instancia'!H44/'Órdenes según Instancia'!AB44)))</f>
        <v>-</v>
      </c>
      <c r="E44" s="35">
        <f>IF('Órdenes según Instancia'!M44=0,"-",IF('Órdenes según Instancia'!AB44=0,"-",('Órdenes según Instancia'!M44/'Órdenes según Instancia'!AB44)))</f>
        <v>5.8139534883720929E-2</v>
      </c>
      <c r="F44" s="35">
        <f>IF('Órdenes según Instancia'!R44=0,"-",IF('Órdenes según Instancia'!AB44=0,"-",('Órdenes según Instancia'!R44/'Órdenes según Instancia'!AB44)))</f>
        <v>6.6445182724252493E-3</v>
      </c>
      <c r="G44" s="35" t="str">
        <f>IF('Órdenes según Instancia'!W44=0,"-",IF('Órdenes según Instancia'!AB44=0,"-",('Órdenes según Instancia'!W44/'Órdenes según Instancia'!AB44)))</f>
        <v>-</v>
      </c>
      <c r="H44" s="35" t="str">
        <f>IF('Órdenes según Instancia'!D44=0,"-",IF('Órdenes según Instancia'!AC44=0,"-",('Órdenes según Instancia'!D44/'Órdenes según Instancia'!AC44)))</f>
        <v>-</v>
      </c>
      <c r="I44" s="35" t="str">
        <f>IF('Órdenes según Instancia'!I44=0,"-",IF('Órdenes según Instancia'!AC44=0,"-",('Órdenes según Instancia'!I44/'Órdenes según Instancia'!AC44)))</f>
        <v>-</v>
      </c>
      <c r="J44" s="35" t="str">
        <f>IF('Órdenes según Instancia'!N44=0,"-",IF('Órdenes según Instancia'!AC44=0,"-",('Órdenes según Instancia'!N44/'Órdenes según Instancia'!AC44)))</f>
        <v>-</v>
      </c>
      <c r="K44" s="35" t="str">
        <f>IF('Órdenes según Instancia'!S44=0,"-",IF('Órdenes según Instancia'!AC44=0,"-",('Órdenes según Instancia'!S44/'Órdenes según Instancia'!AC44)))</f>
        <v>-</v>
      </c>
      <c r="L44" s="35" t="str">
        <f>IF('Órdenes según Instancia'!X44=0,"-",IF('Órdenes según Instancia'!AC44=0,"-",('Órdenes según Instancia'!X44/'Órdenes según Instancia'!AC44)))</f>
        <v>-</v>
      </c>
      <c r="M44" s="35">
        <f>IF('Órdenes según Instancia'!E44=0,"-",IF('Órdenes según Instancia'!AD44=0,"-",('Órdenes según Instancia'!E44/'Órdenes según Instancia'!AD44)))</f>
        <v>0.89763779527559051</v>
      </c>
      <c r="N44" s="35" t="str">
        <f>IF('Órdenes según Instancia'!J44=0,"-",IF('Órdenes según Instancia'!AD44=0,"-",('Órdenes según Instancia'!J44/'Órdenes según Instancia'!AD44)))</f>
        <v>-</v>
      </c>
      <c r="O44" s="35">
        <f>IF('Órdenes según Instancia'!O44=0,"-",IF('Órdenes según Instancia'!AD44=0,"-",('Órdenes según Instancia'!O44/'Órdenes según Instancia'!AD44)))</f>
        <v>9.1863517060367453E-2</v>
      </c>
      <c r="P44" s="35">
        <f>IF('Órdenes según Instancia'!T44=0,"-",IF('Órdenes según Instancia'!AD44=0,"-",('Órdenes según Instancia'!T44/'Órdenes según Instancia'!AD44)))</f>
        <v>1.0498687664041995E-2</v>
      </c>
      <c r="Q44" s="35" t="str">
        <f>IF('Órdenes según Instancia'!Y44=0,"-",IF('Órdenes según Instancia'!AD44=0,"-",('Órdenes según Instancia'!Y44/'Órdenes según Instancia'!AD44)))</f>
        <v>-</v>
      </c>
      <c r="R44" s="35">
        <f>IF('Órdenes según Instancia'!F44=0,"-",IF('Órdenes según Instancia'!AE44=0,"-",('Órdenes según Instancia'!F44/'Órdenes según Instancia'!AE44)))</f>
        <v>1</v>
      </c>
      <c r="S44" s="35" t="str">
        <f>IF('Órdenes según Instancia'!K44=0,"-",IF('Órdenes según Instancia'!AE44=0,"-",('Órdenes según Instancia'!K44/'Órdenes según Instancia'!AE44)))</f>
        <v>-</v>
      </c>
      <c r="T44" s="35" t="str">
        <f>IF('Órdenes según Instancia'!P44=0,"-",IF('Órdenes según Instancia'!AE44=0,"-",('Órdenes según Instancia'!P44/'Órdenes según Instancia'!AE44)))</f>
        <v>-</v>
      </c>
      <c r="U44" s="35" t="str">
        <f>IF('Órdenes según Instancia'!U44=0,"-",IF('Órdenes según Instancia'!AE44=0,"-",('Órdenes según Instancia'!U44/('Órdenes según Instancia'!AE44))))</f>
        <v>-</v>
      </c>
      <c r="V44" s="35" t="str">
        <f>IF('Órdenes según Instancia'!Z44=0,"-",IF('Órdenes según Instancia'!AE44=0,"-",('Órdenes según Instancia'!Z44/'Órdenes según Instancia'!AE44)))</f>
        <v>-</v>
      </c>
    </row>
    <row r="45" spans="2:22" ht="20.100000000000001" customHeight="1" thickBot="1" x14ac:dyDescent="0.25">
      <c r="B45" s="4" t="s">
        <v>237</v>
      </c>
      <c r="C45" s="35">
        <f>IF('Órdenes según Instancia'!C45=0,"-",IF('Órdenes según Instancia'!AB45=0,"-",('Órdenes según Instancia'!C45/'Órdenes según Instancia'!AB45)))</f>
        <v>0.96799566042853269</v>
      </c>
      <c r="D45" s="35">
        <f>IF('Órdenes según Instancia'!H45=0,"-",IF('Órdenes según Instancia'!AB45=0,"-",('Órdenes según Instancia'!H45/'Órdenes según Instancia'!AB45)))</f>
        <v>5.6956875508543531E-3</v>
      </c>
      <c r="E45" s="35">
        <f>IF('Órdenes según Instancia'!M45=0,"-",IF('Órdenes según Instancia'!AB45=0,"-",('Órdenes según Instancia'!M45/'Órdenes según Instancia'!AB45)))</f>
        <v>2.3596419853539462E-2</v>
      </c>
      <c r="F45" s="35">
        <f>IF('Órdenes según Instancia'!R45=0,"-",IF('Órdenes según Instancia'!AB45=0,"-",('Órdenes según Instancia'!R45/'Órdenes según Instancia'!AB45)))</f>
        <v>2.7122321670735015E-3</v>
      </c>
      <c r="G45" s="35" t="str">
        <f>IF('Órdenes según Instancia'!W45=0,"-",IF('Órdenes según Instancia'!AB45=0,"-",('Órdenes según Instancia'!W45/'Órdenes según Instancia'!AB45)))</f>
        <v>-</v>
      </c>
      <c r="H45" s="35">
        <f>IF('Órdenes según Instancia'!D45=0,"-",IF('Órdenes según Instancia'!AC45=0,"-",('Órdenes según Instancia'!D45/'Órdenes según Instancia'!AC45)))</f>
        <v>0.95804195804195802</v>
      </c>
      <c r="I45" s="35">
        <f>IF('Órdenes según Instancia'!I45=0,"-",IF('Órdenes según Instancia'!AC45=0,"-",('Órdenes según Instancia'!I45/'Órdenes según Instancia'!AC45)))</f>
        <v>1.3986013986013986E-2</v>
      </c>
      <c r="J45" s="35">
        <f>IF('Órdenes según Instancia'!N45=0,"-",IF('Órdenes según Instancia'!AC45=0,"-",('Órdenes según Instancia'!N45/'Órdenes según Instancia'!AC45)))</f>
        <v>2.7972027972027972E-2</v>
      </c>
      <c r="K45" s="35" t="str">
        <f>IF('Órdenes según Instancia'!S45=0,"-",IF('Órdenes según Instancia'!AC45=0,"-",('Órdenes según Instancia'!S45/'Órdenes según Instancia'!AC45)))</f>
        <v>-</v>
      </c>
      <c r="L45" s="35" t="str">
        <f>IF('Órdenes según Instancia'!X45=0,"-",IF('Órdenes según Instancia'!AC45=0,"-",('Órdenes según Instancia'!X45/'Órdenes según Instancia'!AC45)))</f>
        <v>-</v>
      </c>
      <c r="M45" s="35">
        <f>IF('Órdenes según Instancia'!E45=0,"-",IF('Órdenes según Instancia'!AD45=0,"-",('Órdenes según Instancia'!E45/'Órdenes según Instancia'!AD45)))</f>
        <v>0.95070422535211263</v>
      </c>
      <c r="N45" s="35">
        <f>IF('Órdenes según Instancia'!J45=0,"-",IF('Órdenes según Instancia'!AD45=0,"-",('Órdenes según Instancia'!J45/'Órdenes según Instancia'!AD45)))</f>
        <v>8.2159624413145546E-3</v>
      </c>
      <c r="O45" s="35">
        <f>IF('Órdenes según Instancia'!O45=0,"-",IF('Órdenes según Instancia'!AD45=0,"-",('Órdenes según Instancia'!O45/'Órdenes según Instancia'!AD45)))</f>
        <v>3.5211267605633804E-2</v>
      </c>
      <c r="P45" s="35">
        <f>IF('Órdenes según Instancia'!T45=0,"-",IF('Órdenes según Instancia'!AD45=0,"-",('Órdenes según Instancia'!T45/'Órdenes según Instancia'!AD45)))</f>
        <v>5.8685446009389668E-3</v>
      </c>
      <c r="Q45" s="35" t="str">
        <f>IF('Órdenes según Instancia'!Y45=0,"-",IF('Órdenes según Instancia'!AD45=0,"-",('Órdenes según Instancia'!Y45/'Órdenes según Instancia'!AD45)))</f>
        <v>-</v>
      </c>
      <c r="R45" s="35">
        <f>IF('Órdenes según Instancia'!F45=0,"-",IF('Órdenes según Instancia'!AE45=0,"-",('Órdenes según Instancia'!F45/'Órdenes según Instancia'!AE45)))</f>
        <v>0.98478260869565215</v>
      </c>
      <c r="S45" s="35">
        <f>IF('Órdenes según Instancia'!K45=0,"-",IF('Órdenes según Instancia'!AE45=0,"-",('Órdenes según Instancia'!K45/'Órdenes según Instancia'!AE45)))</f>
        <v>2.717391304347826E-3</v>
      </c>
      <c r="T45" s="35">
        <f>IF('Órdenes según Instancia'!P45=0,"-",IF('Órdenes según Instancia'!AE45=0,"-",('Órdenes según Instancia'!P45/'Órdenes según Instancia'!AE45)))</f>
        <v>1.2500000000000001E-2</v>
      </c>
      <c r="U45" s="35" t="str">
        <f>IF('Órdenes según Instancia'!U45=0,"-",IF('Órdenes según Instancia'!AE45=0,"-",('Órdenes según Instancia'!U45/('Órdenes según Instancia'!AE45))))</f>
        <v>-</v>
      </c>
      <c r="V45" s="35" t="str">
        <f>IF('Órdenes según Instancia'!Z45=0,"-",IF('Órdenes según Instancia'!AE45=0,"-",('Órdenes según Instancia'!Z45/'Órdenes según Instancia'!AE45)))</f>
        <v>-</v>
      </c>
    </row>
    <row r="46" spans="2:22" ht="20.100000000000001" customHeight="1" thickBot="1" x14ac:dyDescent="0.25">
      <c r="B46" s="4" t="s">
        <v>238</v>
      </c>
      <c r="C46" s="35">
        <f>IF('Órdenes según Instancia'!C46=0,"-",IF('Órdenes según Instancia'!AB46=0,"-",('Órdenes según Instancia'!C46/'Órdenes según Instancia'!AB46)))</f>
        <v>0.99132321041214755</v>
      </c>
      <c r="D46" s="35" t="str">
        <f>IF('Órdenes según Instancia'!H46=0,"-",IF('Órdenes según Instancia'!AB46=0,"-",('Órdenes según Instancia'!H46/'Órdenes según Instancia'!AB46)))</f>
        <v>-</v>
      </c>
      <c r="E46" s="35">
        <f>IF('Órdenes según Instancia'!M46=0,"-",IF('Órdenes según Instancia'!AB46=0,"-",('Órdenes según Instancia'!M46/'Órdenes según Instancia'!AB46)))</f>
        <v>8.6767895878524948E-3</v>
      </c>
      <c r="F46" s="35" t="str">
        <f>IF('Órdenes según Instancia'!R46=0,"-",IF('Órdenes según Instancia'!AB46=0,"-",('Órdenes según Instancia'!R46/'Órdenes según Instancia'!AB46)))</f>
        <v>-</v>
      </c>
      <c r="G46" s="35" t="str">
        <f>IF('Órdenes según Instancia'!W46=0,"-",IF('Órdenes según Instancia'!AB46=0,"-",('Órdenes según Instancia'!W46/'Órdenes según Instancia'!AB46)))</f>
        <v>-</v>
      </c>
      <c r="H46" s="35">
        <f>IF('Órdenes según Instancia'!D46=0,"-",IF('Órdenes según Instancia'!AC46=0,"-",('Órdenes según Instancia'!D46/'Órdenes según Instancia'!AC46)))</f>
        <v>1</v>
      </c>
      <c r="I46" s="35" t="str">
        <f>IF('Órdenes según Instancia'!I46=0,"-",IF('Órdenes según Instancia'!AC46=0,"-",('Órdenes según Instancia'!I46/'Órdenes según Instancia'!AC46)))</f>
        <v>-</v>
      </c>
      <c r="J46" s="35" t="str">
        <f>IF('Órdenes según Instancia'!N46=0,"-",IF('Órdenes según Instancia'!AC46=0,"-",('Órdenes según Instancia'!N46/'Órdenes según Instancia'!AC46)))</f>
        <v>-</v>
      </c>
      <c r="K46" s="35" t="str">
        <f>IF('Órdenes según Instancia'!S46=0,"-",IF('Órdenes según Instancia'!AC46=0,"-",('Órdenes según Instancia'!S46/'Órdenes según Instancia'!AC46)))</f>
        <v>-</v>
      </c>
      <c r="L46" s="35" t="str">
        <f>IF('Órdenes según Instancia'!X46=0,"-",IF('Órdenes según Instancia'!AC46=0,"-",('Órdenes según Instancia'!X46/'Órdenes según Instancia'!AC46)))</f>
        <v>-</v>
      </c>
      <c r="M46" s="35">
        <f>IF('Órdenes según Instancia'!E46=0,"-",IF('Órdenes según Instancia'!AD46=0,"-",('Órdenes según Instancia'!E46/'Órdenes según Instancia'!AD46)))</f>
        <v>0.9817351598173516</v>
      </c>
      <c r="N46" s="35" t="str">
        <f>IF('Órdenes según Instancia'!J46=0,"-",IF('Órdenes según Instancia'!AD46=0,"-",('Órdenes según Instancia'!J46/'Órdenes según Instancia'!AD46)))</f>
        <v>-</v>
      </c>
      <c r="O46" s="35">
        <f>IF('Órdenes según Instancia'!O46=0,"-",IF('Órdenes según Instancia'!AD46=0,"-",('Órdenes según Instancia'!O46/'Órdenes según Instancia'!AD46)))</f>
        <v>1.8264840182648401E-2</v>
      </c>
      <c r="P46" s="35" t="str">
        <f>IF('Órdenes según Instancia'!T46=0,"-",IF('Órdenes según Instancia'!AD46=0,"-",('Órdenes según Instancia'!T46/'Órdenes según Instancia'!AD46)))</f>
        <v>-</v>
      </c>
      <c r="Q46" s="35" t="str">
        <f>IF('Órdenes según Instancia'!Y46=0,"-",IF('Órdenes según Instancia'!AD46=0,"-",('Órdenes según Instancia'!Y46/'Órdenes según Instancia'!AD46)))</f>
        <v>-</v>
      </c>
      <c r="R46" s="35">
        <f>IF('Órdenes según Instancia'!F46=0,"-",IF('Órdenes según Instancia'!AE46=0,"-",('Órdenes según Instancia'!F46/'Órdenes según Instancia'!AE46)))</f>
        <v>1</v>
      </c>
      <c r="S46" s="35" t="str">
        <f>IF('Órdenes según Instancia'!K46=0,"-",IF('Órdenes según Instancia'!AE46=0,"-",('Órdenes según Instancia'!K46/'Órdenes según Instancia'!AE46)))</f>
        <v>-</v>
      </c>
      <c r="T46" s="35" t="str">
        <f>IF('Órdenes según Instancia'!P46=0,"-",IF('Órdenes según Instancia'!AE46=0,"-",('Órdenes según Instancia'!P46/'Órdenes según Instancia'!AE46)))</f>
        <v>-</v>
      </c>
      <c r="U46" s="35" t="str">
        <f>IF('Órdenes según Instancia'!U46=0,"-",IF('Órdenes según Instancia'!AE46=0,"-",('Órdenes según Instancia'!U46/('Órdenes según Instancia'!AE46))))</f>
        <v>-</v>
      </c>
      <c r="V46" s="35" t="str">
        <f>IF('Órdenes según Instancia'!Z46=0,"-",IF('Órdenes según Instancia'!AE46=0,"-",('Órdenes según Instancia'!Z46/'Órdenes según Instancia'!AE46)))</f>
        <v>-</v>
      </c>
    </row>
    <row r="47" spans="2:22" ht="20.100000000000001" customHeight="1" thickBot="1" x14ac:dyDescent="0.25">
      <c r="B47" s="4" t="s">
        <v>239</v>
      </c>
      <c r="C47" s="35">
        <f>IF('Órdenes según Instancia'!C47=0,"-",IF('Órdenes según Instancia'!AB47=0,"-",('Órdenes según Instancia'!C47/'Órdenes según Instancia'!AB47)))</f>
        <v>0.95945945945945943</v>
      </c>
      <c r="D47" s="35" t="str">
        <f>IF('Órdenes según Instancia'!H47=0,"-",IF('Órdenes según Instancia'!AB47=0,"-",('Órdenes según Instancia'!H47/'Órdenes según Instancia'!AB47)))</f>
        <v>-</v>
      </c>
      <c r="E47" s="35">
        <f>IF('Órdenes según Instancia'!M47=0,"-",IF('Órdenes según Instancia'!AB47=0,"-",('Órdenes según Instancia'!M47/'Órdenes según Instancia'!AB47)))</f>
        <v>4.0540540540540543E-2</v>
      </c>
      <c r="F47" s="35" t="str">
        <f>IF('Órdenes según Instancia'!R47=0,"-",IF('Órdenes según Instancia'!AB47=0,"-",('Órdenes según Instancia'!R47/'Órdenes según Instancia'!AB47)))</f>
        <v>-</v>
      </c>
      <c r="G47" s="35" t="str">
        <f>IF('Órdenes según Instancia'!W47=0,"-",IF('Órdenes según Instancia'!AB47=0,"-",('Órdenes según Instancia'!W47/'Órdenes según Instancia'!AB47)))</f>
        <v>-</v>
      </c>
      <c r="H47" s="35" t="str">
        <f>IF('Órdenes según Instancia'!D47=0,"-",IF('Órdenes según Instancia'!AC47=0,"-",('Órdenes según Instancia'!D47/'Órdenes según Instancia'!AC47)))</f>
        <v>-</v>
      </c>
      <c r="I47" s="35" t="str">
        <f>IF('Órdenes según Instancia'!I47=0,"-",IF('Órdenes según Instancia'!AC47=0,"-",('Órdenes según Instancia'!I47/'Órdenes según Instancia'!AC47)))</f>
        <v>-</v>
      </c>
      <c r="J47" s="35" t="str">
        <f>IF('Órdenes según Instancia'!N47=0,"-",IF('Órdenes según Instancia'!AC47=0,"-",('Órdenes según Instancia'!N47/'Órdenes según Instancia'!AC47)))</f>
        <v>-</v>
      </c>
      <c r="K47" s="35" t="str">
        <f>IF('Órdenes según Instancia'!S47=0,"-",IF('Órdenes según Instancia'!AC47=0,"-",('Órdenes según Instancia'!S47/'Órdenes según Instancia'!AC47)))</f>
        <v>-</v>
      </c>
      <c r="L47" s="35" t="str">
        <f>IF('Órdenes según Instancia'!X47=0,"-",IF('Órdenes según Instancia'!AC47=0,"-",('Órdenes según Instancia'!X47/'Órdenes según Instancia'!AC47)))</f>
        <v>-</v>
      </c>
      <c r="M47" s="35">
        <f>IF('Órdenes según Instancia'!E47=0,"-",IF('Órdenes según Instancia'!AD47=0,"-",('Órdenes según Instancia'!E47/'Órdenes según Instancia'!AD47)))</f>
        <v>0.95736434108527135</v>
      </c>
      <c r="N47" s="35" t="str">
        <f>IF('Órdenes según Instancia'!J47=0,"-",IF('Órdenes según Instancia'!AD47=0,"-",('Órdenes según Instancia'!J47/'Órdenes según Instancia'!AD47)))</f>
        <v>-</v>
      </c>
      <c r="O47" s="35">
        <f>IF('Órdenes según Instancia'!O47=0,"-",IF('Órdenes según Instancia'!AD47=0,"-",('Órdenes según Instancia'!O47/'Órdenes según Instancia'!AD47)))</f>
        <v>4.2635658914728682E-2</v>
      </c>
      <c r="P47" s="35" t="str">
        <f>IF('Órdenes según Instancia'!T47=0,"-",IF('Órdenes según Instancia'!AD47=0,"-",('Órdenes según Instancia'!T47/'Órdenes según Instancia'!AD47)))</f>
        <v>-</v>
      </c>
      <c r="Q47" s="35" t="str">
        <f>IF('Órdenes según Instancia'!Y47=0,"-",IF('Órdenes según Instancia'!AD47=0,"-",('Órdenes según Instancia'!Y47/'Órdenes según Instancia'!AD47)))</f>
        <v>-</v>
      </c>
      <c r="R47" s="35">
        <f>IF('Órdenes según Instancia'!F47=0,"-",IF('Órdenes según Instancia'!AE47=0,"-",('Órdenes según Instancia'!F47/'Órdenes según Instancia'!AE47)))</f>
        <v>0.97368421052631582</v>
      </c>
      <c r="S47" s="35" t="str">
        <f>IF('Órdenes según Instancia'!K47=0,"-",IF('Órdenes según Instancia'!AE47=0,"-",('Órdenes según Instancia'!K47/'Órdenes según Instancia'!AE47)))</f>
        <v>-</v>
      </c>
      <c r="T47" s="35">
        <f>IF('Órdenes según Instancia'!P47=0,"-",IF('Órdenes según Instancia'!AE47=0,"-",('Órdenes según Instancia'!P47/'Órdenes según Instancia'!AE47)))</f>
        <v>2.6315789473684209E-2</v>
      </c>
      <c r="U47" s="35" t="str">
        <f>IF('Órdenes según Instancia'!U47=0,"-",IF('Órdenes según Instancia'!AE47=0,"-",('Órdenes según Instancia'!U47/('Órdenes según Instancia'!AE47))))</f>
        <v>-</v>
      </c>
      <c r="V47" s="35" t="str">
        <f>IF('Órdenes según Instancia'!Z47=0,"-",IF('Órdenes según Instancia'!AE47=0,"-",('Órdenes según Instancia'!Z47/'Órdenes según Instancia'!AE47)))</f>
        <v>-</v>
      </c>
    </row>
    <row r="48" spans="2:22" ht="20.100000000000001" customHeight="1" thickBot="1" x14ac:dyDescent="0.25">
      <c r="B48" s="4" t="s">
        <v>240</v>
      </c>
      <c r="C48" s="35">
        <f>IF('Órdenes según Instancia'!C48=0,"-",IF('Órdenes según Instancia'!AB48=0,"-",('Órdenes según Instancia'!C48/'Órdenes según Instancia'!AB48)))</f>
        <v>0.93811881188118806</v>
      </c>
      <c r="D48" s="35">
        <f>IF('Órdenes según Instancia'!H48=0,"-",IF('Órdenes según Instancia'!AB48=0,"-",('Órdenes según Instancia'!H48/'Órdenes según Instancia'!AB48)))</f>
        <v>6.1881188118811884E-3</v>
      </c>
      <c r="E48" s="35">
        <f>IF('Órdenes según Instancia'!M48=0,"-",IF('Órdenes según Instancia'!AB48=0,"-",('Órdenes según Instancia'!M48/'Órdenes según Instancia'!AB48)))</f>
        <v>3.094059405940594E-2</v>
      </c>
      <c r="F48" s="35">
        <f>IF('Órdenes según Instancia'!R48=0,"-",IF('Órdenes según Instancia'!AB48=0,"-",('Órdenes según Instancia'!R48/'Órdenes según Instancia'!AB48)))</f>
        <v>2.4752475247524754E-2</v>
      </c>
      <c r="G48" s="35" t="str">
        <f>IF('Órdenes según Instancia'!W48=0,"-",IF('Órdenes según Instancia'!AB48=0,"-",('Órdenes según Instancia'!W48/'Órdenes según Instancia'!AB48)))</f>
        <v>-</v>
      </c>
      <c r="H48" s="35">
        <f>IF('Órdenes según Instancia'!D48=0,"-",IF('Órdenes según Instancia'!AC48=0,"-",('Órdenes según Instancia'!D48/'Órdenes según Instancia'!AC48)))</f>
        <v>0.90909090909090906</v>
      </c>
      <c r="I48" s="35">
        <f>IF('Órdenes según Instancia'!I48=0,"-",IF('Órdenes según Instancia'!AC48=0,"-",('Órdenes según Instancia'!I48/'Órdenes según Instancia'!AC48)))</f>
        <v>9.0909090909090912E-2</v>
      </c>
      <c r="J48" s="35" t="str">
        <f>IF('Órdenes según Instancia'!N48=0,"-",IF('Órdenes según Instancia'!AC48=0,"-",('Órdenes según Instancia'!N48/'Órdenes según Instancia'!AC48)))</f>
        <v>-</v>
      </c>
      <c r="K48" s="35" t="str">
        <f>IF('Órdenes según Instancia'!S48=0,"-",IF('Órdenes según Instancia'!AC48=0,"-",('Órdenes según Instancia'!S48/'Órdenes según Instancia'!AC48)))</f>
        <v>-</v>
      </c>
      <c r="L48" s="35" t="str">
        <f>IF('Órdenes según Instancia'!X48=0,"-",IF('Órdenes según Instancia'!AC48=0,"-",('Órdenes según Instancia'!X48/'Órdenes según Instancia'!AC48)))</f>
        <v>-</v>
      </c>
      <c r="M48" s="35">
        <f>IF('Órdenes según Instancia'!E48=0,"-",IF('Órdenes según Instancia'!AD48=0,"-",('Órdenes según Instancia'!E48/'Órdenes según Instancia'!AD48)))</f>
        <v>0.91583166332665333</v>
      </c>
      <c r="N48" s="35">
        <f>IF('Órdenes según Instancia'!J48=0,"-",IF('Órdenes según Instancia'!AD48=0,"-",('Órdenes según Instancia'!J48/'Órdenes según Instancia'!AD48)))</f>
        <v>4.0080160320641279E-3</v>
      </c>
      <c r="O48" s="35">
        <f>IF('Órdenes según Instancia'!O48=0,"-",IF('Órdenes según Instancia'!AD48=0,"-",('Órdenes según Instancia'!O48/'Órdenes según Instancia'!AD48)))</f>
        <v>4.0080160320641281E-2</v>
      </c>
      <c r="P48" s="35">
        <f>IF('Órdenes según Instancia'!T48=0,"-",IF('Órdenes según Instancia'!AD48=0,"-",('Órdenes según Instancia'!T48/'Órdenes según Instancia'!AD48)))</f>
        <v>4.0080160320641281E-2</v>
      </c>
      <c r="Q48" s="35" t="str">
        <f>IF('Órdenes según Instancia'!Y48=0,"-",IF('Órdenes según Instancia'!AD48=0,"-",('Órdenes según Instancia'!Y48/'Órdenes según Instancia'!AD48)))</f>
        <v>-</v>
      </c>
      <c r="R48" s="35">
        <f>IF('Órdenes según Instancia'!F48=0,"-",IF('Órdenes según Instancia'!AE48=0,"-",('Órdenes según Instancia'!F48/'Órdenes según Instancia'!AE48)))</f>
        <v>0.97651006711409394</v>
      </c>
      <c r="S48" s="35">
        <f>IF('Órdenes según Instancia'!K48=0,"-",IF('Órdenes según Instancia'!AE48=0,"-",('Órdenes según Instancia'!K48/'Órdenes según Instancia'!AE48)))</f>
        <v>6.7114093959731542E-3</v>
      </c>
      <c r="T48" s="35">
        <f>IF('Órdenes según Instancia'!P48=0,"-",IF('Órdenes según Instancia'!AE48=0,"-",('Órdenes según Instancia'!P48/'Órdenes según Instancia'!AE48)))</f>
        <v>1.6778523489932886E-2</v>
      </c>
      <c r="U48" s="35" t="str">
        <f>IF('Órdenes según Instancia'!U48=0,"-",IF('Órdenes según Instancia'!AE48=0,"-",('Órdenes según Instancia'!U48/('Órdenes según Instancia'!AE48))))</f>
        <v>-</v>
      </c>
      <c r="V48" s="35" t="str">
        <f>IF('Órdenes según Instancia'!Z48=0,"-",IF('Órdenes según Instancia'!AE48=0,"-",('Órdenes según Instancia'!Z48/'Órdenes según Instancia'!AE48)))</f>
        <v>-</v>
      </c>
    </row>
    <row r="49" spans="2:22" ht="20.100000000000001" customHeight="1" thickBot="1" x14ac:dyDescent="0.25">
      <c r="B49" s="4" t="s">
        <v>241</v>
      </c>
      <c r="C49" s="35">
        <f>IF('Órdenes según Instancia'!C49=0,"-",IF('Órdenes según Instancia'!AB49=0,"-",('Órdenes según Instancia'!C49/'Órdenes según Instancia'!AB49)))</f>
        <v>0.95124329595319357</v>
      </c>
      <c r="D49" s="35">
        <f>IF('Órdenes según Instancia'!H49=0,"-",IF('Órdenes según Instancia'!AB49=0,"-",('Órdenes según Instancia'!H49/'Órdenes según Instancia'!AB49)))</f>
        <v>2.9254022428083864E-3</v>
      </c>
      <c r="E49" s="35">
        <f>IF('Órdenes según Instancia'!M49=0,"-",IF('Órdenes según Instancia'!AB49=0,"-",('Órdenes según Instancia'!M49/'Órdenes según Instancia'!AB49)))</f>
        <v>3.3154558751828378E-2</v>
      </c>
      <c r="F49" s="35">
        <f>IF('Órdenes según Instancia'!R49=0,"-",IF('Órdenes según Instancia'!AB49=0,"-",('Órdenes según Instancia'!R49/'Órdenes según Instancia'!AB49)))</f>
        <v>1.2676743052169674E-2</v>
      </c>
      <c r="G49" s="35" t="str">
        <f>IF('Órdenes según Instancia'!W49=0,"-",IF('Órdenes según Instancia'!AB49=0,"-",('Órdenes según Instancia'!W49/'Órdenes según Instancia'!AB49)))</f>
        <v>-</v>
      </c>
      <c r="H49" s="35">
        <f>IF('Órdenes según Instancia'!D49=0,"-",IF('Órdenes según Instancia'!AC49=0,"-",('Órdenes según Instancia'!D49/'Órdenes según Instancia'!AC49)))</f>
        <v>1</v>
      </c>
      <c r="I49" s="35" t="str">
        <f>IF('Órdenes según Instancia'!I49=0,"-",IF('Órdenes según Instancia'!AC49=0,"-",('Órdenes según Instancia'!I49/'Órdenes según Instancia'!AC49)))</f>
        <v>-</v>
      </c>
      <c r="J49" s="35" t="str">
        <f>IF('Órdenes según Instancia'!N49=0,"-",IF('Órdenes según Instancia'!AC49=0,"-",('Órdenes según Instancia'!N49/'Órdenes según Instancia'!AC49)))</f>
        <v>-</v>
      </c>
      <c r="K49" s="35" t="str">
        <f>IF('Órdenes según Instancia'!S49=0,"-",IF('Órdenes según Instancia'!AC49=0,"-",('Órdenes según Instancia'!S49/'Órdenes según Instancia'!AC49)))</f>
        <v>-</v>
      </c>
      <c r="L49" s="35" t="str">
        <f>IF('Órdenes según Instancia'!X49=0,"-",IF('Órdenes según Instancia'!AC49=0,"-",('Órdenes según Instancia'!X49/'Órdenes según Instancia'!AC49)))</f>
        <v>-</v>
      </c>
      <c r="M49" s="35">
        <f>IF('Órdenes según Instancia'!E49=0,"-",IF('Órdenes según Instancia'!AD49=0,"-",('Órdenes según Instancia'!E49/'Órdenes según Instancia'!AD49)))</f>
        <v>0.94438073394495414</v>
      </c>
      <c r="N49" s="35">
        <f>IF('Órdenes según Instancia'!J49=0,"-",IF('Órdenes según Instancia'!AD49=0,"-",('Órdenes según Instancia'!J49/'Órdenes según Instancia'!AD49)))</f>
        <v>2.8669724770642203E-3</v>
      </c>
      <c r="O49" s="35">
        <f>IF('Órdenes según Instancia'!O49=0,"-",IF('Órdenes según Instancia'!AD49=0,"-",('Órdenes según Instancia'!O49/'Órdenes según Instancia'!AD49)))</f>
        <v>3.7844036697247709E-2</v>
      </c>
      <c r="P49" s="35">
        <f>IF('Órdenes según Instancia'!T49=0,"-",IF('Órdenes según Instancia'!AD49=0,"-",('Órdenes según Instancia'!T49/'Órdenes según Instancia'!AD49)))</f>
        <v>1.4908256880733946E-2</v>
      </c>
      <c r="Q49" s="35" t="str">
        <f>IF('Órdenes según Instancia'!Y49=0,"-",IF('Órdenes según Instancia'!AD49=0,"-",('Órdenes según Instancia'!Y49/'Órdenes según Instancia'!AD49)))</f>
        <v>-</v>
      </c>
      <c r="R49" s="35">
        <f>IF('Órdenes según Instancia'!F49=0,"-",IF('Órdenes según Instancia'!AE49=0,"-",('Órdenes según Instancia'!F49/'Órdenes según Instancia'!AE49)))</f>
        <v>0.99</v>
      </c>
      <c r="S49" s="35">
        <f>IF('Órdenes según Instancia'!K49=0,"-",IF('Órdenes según Instancia'!AE49=0,"-",('Órdenes según Instancia'!K49/'Órdenes según Instancia'!AE49)))</f>
        <v>3.3333333333333335E-3</v>
      </c>
      <c r="T49" s="35">
        <f>IF('Órdenes según Instancia'!P49=0,"-",IF('Órdenes según Instancia'!AE49=0,"-",('Órdenes según Instancia'!P49/'Órdenes según Instancia'!AE49)))</f>
        <v>6.6666666666666671E-3</v>
      </c>
      <c r="U49" s="35" t="str">
        <f>IF('Órdenes según Instancia'!U49=0,"-",IF('Órdenes según Instancia'!AE49=0,"-",('Órdenes según Instancia'!U49/('Órdenes según Instancia'!AE49))))</f>
        <v>-</v>
      </c>
      <c r="V49" s="35" t="str">
        <f>IF('Órdenes según Instancia'!Z49=0,"-",IF('Órdenes según Instancia'!AE49=0,"-",('Órdenes según Instancia'!Z49/'Órdenes según Instancia'!AE49)))</f>
        <v>-</v>
      </c>
    </row>
    <row r="50" spans="2:22" ht="20.100000000000001" customHeight="1" thickBot="1" x14ac:dyDescent="0.25">
      <c r="B50" s="4" t="s">
        <v>242</v>
      </c>
      <c r="C50" s="35">
        <f>IF('Órdenes según Instancia'!C50=0,"-",IF('Órdenes según Instancia'!AB50=0,"-",('Órdenes según Instancia'!C50/'Órdenes según Instancia'!AB50)))</f>
        <v>0.78642714570858285</v>
      </c>
      <c r="D50" s="35">
        <f>IF('Órdenes según Instancia'!H50=0,"-",IF('Órdenes según Instancia'!AB50=0,"-",('Órdenes según Instancia'!H50/'Órdenes según Instancia'!AB50)))</f>
        <v>7.3852295409181631E-2</v>
      </c>
      <c r="E50" s="35">
        <f>IF('Órdenes según Instancia'!M50=0,"-",IF('Órdenes según Instancia'!AB50=0,"-",('Órdenes según Instancia'!M50/'Órdenes según Instancia'!AB50)))</f>
        <v>0.13373253493013973</v>
      </c>
      <c r="F50" s="35">
        <f>IF('Órdenes según Instancia'!R50=0,"-",IF('Órdenes según Instancia'!AB50=0,"-",('Órdenes según Instancia'!R50/'Órdenes según Instancia'!AB50)))</f>
        <v>5.9880239520958087E-3</v>
      </c>
      <c r="G50" s="35" t="str">
        <f>IF('Órdenes según Instancia'!W50=0,"-",IF('Órdenes según Instancia'!AB50=0,"-",('Órdenes según Instancia'!W50/'Órdenes según Instancia'!AB50)))</f>
        <v>-</v>
      </c>
      <c r="H50" s="35" t="str">
        <f>IF('Órdenes según Instancia'!D50=0,"-",IF('Órdenes según Instancia'!AC50=0,"-",('Órdenes según Instancia'!D50/'Órdenes según Instancia'!AC50)))</f>
        <v>-</v>
      </c>
      <c r="I50" s="35" t="str">
        <f>IF('Órdenes según Instancia'!I50=0,"-",IF('Órdenes según Instancia'!AC50=0,"-",('Órdenes según Instancia'!I50/'Órdenes según Instancia'!AC50)))</f>
        <v>-</v>
      </c>
      <c r="J50" s="35" t="str">
        <f>IF('Órdenes según Instancia'!N50=0,"-",IF('Órdenes según Instancia'!AC50=0,"-",('Órdenes según Instancia'!N50/'Órdenes según Instancia'!AC50)))</f>
        <v>-</v>
      </c>
      <c r="K50" s="35" t="str">
        <f>IF('Órdenes según Instancia'!S50=0,"-",IF('Órdenes según Instancia'!AC50=0,"-",('Órdenes según Instancia'!S50/'Órdenes según Instancia'!AC50)))</f>
        <v>-</v>
      </c>
      <c r="L50" s="35" t="str">
        <f>IF('Órdenes según Instancia'!X50=0,"-",IF('Órdenes según Instancia'!AC50=0,"-",('Órdenes según Instancia'!X50/'Órdenes según Instancia'!AC50)))</f>
        <v>-</v>
      </c>
      <c r="M50" s="35">
        <f>IF('Órdenes según Instancia'!E50=0,"-",IF('Órdenes según Instancia'!AD50=0,"-",('Órdenes según Instancia'!E50/'Órdenes según Instancia'!AD50)))</f>
        <v>0.7857142857142857</v>
      </c>
      <c r="N50" s="35">
        <f>IF('Órdenes según Instancia'!J50=0,"-",IF('Órdenes según Instancia'!AD50=0,"-",('Órdenes según Instancia'!J50/'Órdenes según Instancia'!AD50)))</f>
        <v>6.0267857142857144E-2</v>
      </c>
      <c r="O50" s="35">
        <f>IF('Órdenes según Instancia'!O50=0,"-",IF('Órdenes según Instancia'!AD50=0,"-",('Órdenes según Instancia'!O50/'Órdenes según Instancia'!AD50)))</f>
        <v>0.14732142857142858</v>
      </c>
      <c r="P50" s="35">
        <f>IF('Órdenes según Instancia'!T50=0,"-",IF('Órdenes según Instancia'!AD50=0,"-",('Órdenes según Instancia'!T50/'Órdenes según Instancia'!AD50)))</f>
        <v>6.6964285714285711E-3</v>
      </c>
      <c r="Q50" s="35" t="str">
        <f>IF('Órdenes según Instancia'!Y50=0,"-",IF('Órdenes según Instancia'!AD50=0,"-",('Órdenes según Instancia'!Y50/'Órdenes según Instancia'!AD50)))</f>
        <v>-</v>
      </c>
      <c r="R50" s="35">
        <f>IF('Órdenes según Instancia'!F50=0,"-",IF('Órdenes según Instancia'!AE50=0,"-",('Órdenes según Instancia'!F50/'Órdenes según Instancia'!AE50)))</f>
        <v>0.79245283018867929</v>
      </c>
      <c r="S50" s="35">
        <f>IF('Órdenes según Instancia'!K50=0,"-",IF('Órdenes según Instancia'!AE50=0,"-",('Órdenes según Instancia'!K50/'Órdenes según Instancia'!AE50)))</f>
        <v>0.18867924528301888</v>
      </c>
      <c r="T50" s="35">
        <f>IF('Órdenes según Instancia'!P50=0,"-",IF('Órdenes según Instancia'!AE50=0,"-",('Órdenes según Instancia'!P50/'Órdenes según Instancia'!AE50)))</f>
        <v>1.8867924528301886E-2</v>
      </c>
      <c r="U50" s="35" t="str">
        <f>IF('Órdenes según Instancia'!U50=0,"-",IF('Órdenes según Instancia'!AE50=0,"-",('Órdenes según Instancia'!U50/('Órdenes según Instancia'!AE50))))</f>
        <v>-</v>
      </c>
      <c r="V50" s="35" t="str">
        <f>IF('Órdenes según Instancia'!Z50=0,"-",IF('Órdenes según Instancia'!AE50=0,"-",('Órdenes según Instancia'!Z50/'Órdenes según Instancia'!AE50)))</f>
        <v>-</v>
      </c>
    </row>
    <row r="51" spans="2:22" ht="20.100000000000001" customHeight="1" thickBot="1" x14ac:dyDescent="0.25">
      <c r="B51" s="4" t="s">
        <v>243</v>
      </c>
      <c r="C51" s="35">
        <f>IF('Órdenes según Instancia'!C51=0,"-",IF('Órdenes según Instancia'!AB51=0,"-",('Órdenes según Instancia'!C51/'Órdenes según Instancia'!AB51)))</f>
        <v>0.92808899483512119</v>
      </c>
      <c r="D51" s="35">
        <f>IF('Órdenes según Instancia'!H51=0,"-",IF('Órdenes según Instancia'!AB51=0,"-",('Órdenes según Instancia'!H51/'Órdenes según Instancia'!AB51)))</f>
        <v>7.1513706793802142E-3</v>
      </c>
      <c r="E51" s="35">
        <f>IF('Órdenes según Instancia'!M51=0,"-",IF('Órdenes según Instancia'!AB51=0,"-",('Órdenes según Instancia'!M51/'Órdenes según Instancia'!AB51)))</f>
        <v>4.0524433849821219E-2</v>
      </c>
      <c r="F51" s="35">
        <f>IF('Órdenes según Instancia'!R51=0,"-",IF('Órdenes según Instancia'!AB51=0,"-",('Órdenes según Instancia'!R51/'Órdenes según Instancia'!AB51)))</f>
        <v>2.4235200635677395E-2</v>
      </c>
      <c r="G51" s="35" t="str">
        <f>IF('Órdenes según Instancia'!W51=0,"-",IF('Órdenes según Instancia'!AB51=0,"-",('Órdenes según Instancia'!W51/'Órdenes según Instancia'!AB51)))</f>
        <v>-</v>
      </c>
      <c r="H51" s="35">
        <f>IF('Órdenes según Instancia'!D51=0,"-",IF('Órdenes según Instancia'!AC51=0,"-",('Órdenes según Instancia'!D51/'Órdenes según Instancia'!AC51)))</f>
        <v>1</v>
      </c>
      <c r="I51" s="35" t="str">
        <f>IF('Órdenes según Instancia'!I51=0,"-",IF('Órdenes según Instancia'!AC51=0,"-",('Órdenes según Instancia'!I51/'Órdenes según Instancia'!AC51)))</f>
        <v>-</v>
      </c>
      <c r="J51" s="35" t="str">
        <f>IF('Órdenes según Instancia'!N51=0,"-",IF('Órdenes según Instancia'!AC51=0,"-",('Órdenes según Instancia'!N51/'Órdenes según Instancia'!AC51)))</f>
        <v>-</v>
      </c>
      <c r="K51" s="35" t="str">
        <f>IF('Órdenes según Instancia'!S51=0,"-",IF('Órdenes según Instancia'!AC51=0,"-",('Órdenes según Instancia'!S51/'Órdenes según Instancia'!AC51)))</f>
        <v>-</v>
      </c>
      <c r="L51" s="35" t="str">
        <f>IF('Órdenes según Instancia'!X51=0,"-",IF('Órdenes según Instancia'!AC51=0,"-",('Órdenes según Instancia'!X51/'Órdenes según Instancia'!AC51)))</f>
        <v>-</v>
      </c>
      <c r="M51" s="35">
        <f>IF('Órdenes según Instancia'!E51=0,"-",IF('Órdenes según Instancia'!AD51=0,"-",('Órdenes según Instancia'!E51/'Órdenes según Instancia'!AD51)))</f>
        <v>0.92045999041686632</v>
      </c>
      <c r="N51" s="35">
        <f>IF('Órdenes según Instancia'!J51=0,"-",IF('Órdenes según Instancia'!AD51=0,"-",('Órdenes según Instancia'!J51/'Órdenes según Instancia'!AD51)))</f>
        <v>4.3124101581217059E-3</v>
      </c>
      <c r="O51" s="35">
        <f>IF('Órdenes según Instancia'!O51=0,"-",IF('Órdenes según Instancia'!AD51=0,"-",('Órdenes según Instancia'!O51/'Órdenes según Instancia'!AD51)))</f>
        <v>4.5999041686631527E-2</v>
      </c>
      <c r="P51" s="35">
        <f>IF('Órdenes según Instancia'!T51=0,"-",IF('Órdenes según Instancia'!AD51=0,"-",('Órdenes según Instancia'!T51/'Órdenes según Instancia'!AD51)))</f>
        <v>2.9228557738380449E-2</v>
      </c>
      <c r="Q51" s="35" t="str">
        <f>IF('Órdenes según Instancia'!Y51=0,"-",IF('Órdenes según Instancia'!AD51=0,"-",('Órdenes según Instancia'!Y51/'Órdenes según Instancia'!AD51)))</f>
        <v>-</v>
      </c>
      <c r="R51" s="35">
        <f>IF('Órdenes según Instancia'!F51=0,"-",IF('Órdenes según Instancia'!AE51=0,"-",('Órdenes según Instancia'!F51/'Órdenes según Instancia'!AE51)))</f>
        <v>0.96113989637305697</v>
      </c>
      <c r="S51" s="35">
        <f>IF('Órdenes según Instancia'!K51=0,"-",IF('Órdenes según Instancia'!AE51=0,"-",('Órdenes según Instancia'!K51/'Órdenes según Instancia'!AE51)))</f>
        <v>2.3316062176165803E-2</v>
      </c>
      <c r="T51" s="35">
        <f>IF('Órdenes según Instancia'!P51=0,"-",IF('Órdenes según Instancia'!AE51=0,"-",('Órdenes según Instancia'!P51/'Órdenes según Instancia'!AE51)))</f>
        <v>1.5544041450777202E-2</v>
      </c>
      <c r="U51" s="35" t="str">
        <f>IF('Órdenes según Instancia'!U51=0,"-",IF('Órdenes según Instancia'!AE51=0,"-",('Órdenes según Instancia'!U51/('Órdenes según Instancia'!AE51))))</f>
        <v>-</v>
      </c>
      <c r="V51" s="35" t="str">
        <f>IF('Órdenes según Instancia'!Z51=0,"-",IF('Órdenes según Instancia'!AE51=0,"-",('Órdenes según Instancia'!Z51/'Órdenes según Instancia'!AE51)))</f>
        <v>-</v>
      </c>
    </row>
    <row r="52" spans="2:22" ht="20.100000000000001" customHeight="1" thickBot="1" x14ac:dyDescent="0.25">
      <c r="B52" s="4" t="s">
        <v>244</v>
      </c>
      <c r="C52" s="35">
        <f>IF('Órdenes según Instancia'!C52=0,"-",IF('Órdenes según Instancia'!AB52=0,"-",('Órdenes según Instancia'!C52/'Órdenes según Instancia'!AB52)))</f>
        <v>0.93668528864059586</v>
      </c>
      <c r="D52" s="35" t="str">
        <f>IF('Órdenes según Instancia'!H52=0,"-",IF('Órdenes según Instancia'!AB52=0,"-",('Órdenes según Instancia'!H52/'Órdenes según Instancia'!AB52)))</f>
        <v>-</v>
      </c>
      <c r="E52" s="35">
        <f>IF('Órdenes según Instancia'!M52=0,"-",IF('Órdenes según Instancia'!AB52=0,"-",('Órdenes según Instancia'!M52/'Órdenes según Instancia'!AB52)))</f>
        <v>2.7932960893854747E-2</v>
      </c>
      <c r="F52" s="35">
        <f>IF('Órdenes según Instancia'!R52=0,"-",IF('Órdenes según Instancia'!AB52=0,"-",('Órdenes según Instancia'!R52/'Órdenes según Instancia'!AB52)))</f>
        <v>3.5381750465549346E-2</v>
      </c>
      <c r="G52" s="35" t="str">
        <f>IF('Órdenes según Instancia'!W52=0,"-",IF('Órdenes según Instancia'!AB52=0,"-",('Órdenes según Instancia'!W52/'Órdenes según Instancia'!AB52)))</f>
        <v>-</v>
      </c>
      <c r="H52" s="35">
        <f>IF('Órdenes según Instancia'!D52=0,"-",IF('Órdenes según Instancia'!AC52=0,"-",('Órdenes según Instancia'!D52/'Órdenes según Instancia'!AC52)))</f>
        <v>1</v>
      </c>
      <c r="I52" s="35" t="str">
        <f>IF('Órdenes según Instancia'!I52=0,"-",IF('Órdenes según Instancia'!AC52=0,"-",('Órdenes según Instancia'!I52/'Órdenes según Instancia'!AC52)))</f>
        <v>-</v>
      </c>
      <c r="J52" s="35" t="str">
        <f>IF('Órdenes según Instancia'!N52=0,"-",IF('Órdenes según Instancia'!AC52=0,"-",('Órdenes según Instancia'!N52/'Órdenes según Instancia'!AC52)))</f>
        <v>-</v>
      </c>
      <c r="K52" s="35" t="str">
        <f>IF('Órdenes según Instancia'!S52=0,"-",IF('Órdenes según Instancia'!AC52=0,"-",('Órdenes según Instancia'!S52/'Órdenes según Instancia'!AC52)))</f>
        <v>-</v>
      </c>
      <c r="L52" s="35" t="str">
        <f>IF('Órdenes según Instancia'!X52=0,"-",IF('Órdenes según Instancia'!AC52=0,"-",('Órdenes según Instancia'!X52/'Órdenes según Instancia'!AC52)))</f>
        <v>-</v>
      </c>
      <c r="M52" s="35">
        <f>IF('Órdenes según Instancia'!E52=0,"-",IF('Órdenes según Instancia'!AD52=0,"-",('Órdenes según Instancia'!E52/'Órdenes según Instancia'!AD52)))</f>
        <v>0.91846522781774576</v>
      </c>
      <c r="N52" s="35" t="str">
        <f>IF('Órdenes según Instancia'!J52=0,"-",IF('Órdenes según Instancia'!AD52=0,"-",('Órdenes según Instancia'!J52/'Órdenes según Instancia'!AD52)))</f>
        <v>-</v>
      </c>
      <c r="O52" s="35">
        <f>IF('Órdenes según Instancia'!O52=0,"-",IF('Órdenes según Instancia'!AD52=0,"-",('Órdenes según Instancia'!O52/'Órdenes según Instancia'!AD52)))</f>
        <v>3.5971223021582732E-2</v>
      </c>
      <c r="P52" s="35">
        <f>IF('Órdenes según Instancia'!T52=0,"-",IF('Órdenes según Instancia'!AD52=0,"-",('Órdenes según Instancia'!T52/'Órdenes según Instancia'!AD52)))</f>
        <v>4.5563549160671464E-2</v>
      </c>
      <c r="Q52" s="35" t="str">
        <f>IF('Órdenes según Instancia'!Y52=0,"-",IF('Órdenes según Instancia'!AD52=0,"-",('Órdenes según Instancia'!Y52/'Órdenes según Instancia'!AD52)))</f>
        <v>-</v>
      </c>
      <c r="R52" s="35">
        <f>IF('Órdenes según Instancia'!F52=0,"-",IF('Órdenes según Instancia'!AE52=0,"-",('Órdenes según Instancia'!F52/'Órdenes según Instancia'!AE52)))</f>
        <v>1</v>
      </c>
      <c r="S52" s="35" t="str">
        <f>IF('Órdenes según Instancia'!K52=0,"-",IF('Órdenes según Instancia'!AE52=0,"-",('Órdenes según Instancia'!K52/'Órdenes según Instancia'!AE52)))</f>
        <v>-</v>
      </c>
      <c r="T52" s="35" t="str">
        <f>IF('Órdenes según Instancia'!P52=0,"-",IF('Órdenes según Instancia'!AE52=0,"-",('Órdenes según Instancia'!P52/'Órdenes según Instancia'!AE52)))</f>
        <v>-</v>
      </c>
      <c r="U52" s="35" t="str">
        <f>IF('Órdenes según Instancia'!U52=0,"-",IF('Órdenes según Instancia'!AE52=0,"-",('Órdenes según Instancia'!U52/('Órdenes según Instancia'!AE52))))</f>
        <v>-</v>
      </c>
      <c r="V52" s="35" t="str">
        <f>IF('Órdenes según Instancia'!Z52=0,"-",IF('Órdenes según Instancia'!AE52=0,"-",('Órdenes según Instancia'!Z52/'Órdenes según Instancia'!AE52)))</f>
        <v>-</v>
      </c>
    </row>
    <row r="53" spans="2:22" ht="20.100000000000001" customHeight="1" thickBot="1" x14ac:dyDescent="0.25">
      <c r="B53" s="4" t="s">
        <v>245</v>
      </c>
      <c r="C53" s="35">
        <f>IF('Órdenes según Instancia'!C53=0,"-",IF('Órdenes según Instancia'!AB53=0,"-",('Órdenes según Instancia'!C53/'Órdenes según Instancia'!AB53)))</f>
        <v>0.91245791245791241</v>
      </c>
      <c r="D53" s="35">
        <f>IF('Órdenes según Instancia'!H53=0,"-",IF('Órdenes según Instancia'!AB53=0,"-",('Órdenes según Instancia'!H53/'Órdenes según Instancia'!AB53)))</f>
        <v>2.0202020202020204E-2</v>
      </c>
      <c r="E53" s="35">
        <f>IF('Órdenes según Instancia'!M53=0,"-",IF('Órdenes según Instancia'!AB53=0,"-",('Órdenes según Instancia'!M53/'Órdenes según Instancia'!AB53)))</f>
        <v>4.0404040404040407E-2</v>
      </c>
      <c r="F53" s="35">
        <f>IF('Órdenes según Instancia'!R53=0,"-",IF('Órdenes según Instancia'!AB53=0,"-",('Órdenes según Instancia'!R53/'Órdenes según Instancia'!AB53)))</f>
        <v>2.6936026936026935E-2</v>
      </c>
      <c r="G53" s="35" t="str">
        <f>IF('Órdenes según Instancia'!W53=0,"-",IF('Órdenes según Instancia'!AB53=0,"-",('Órdenes según Instancia'!W53/'Órdenes según Instancia'!AB53)))</f>
        <v>-</v>
      </c>
      <c r="H53" s="35" t="str">
        <f>IF('Órdenes según Instancia'!D53=0,"-",IF('Órdenes según Instancia'!AC53=0,"-",('Órdenes según Instancia'!D53/'Órdenes según Instancia'!AC53)))</f>
        <v>-</v>
      </c>
      <c r="I53" s="35" t="str">
        <f>IF('Órdenes según Instancia'!I53=0,"-",IF('Órdenes según Instancia'!AC53=0,"-",('Órdenes según Instancia'!I53/'Órdenes según Instancia'!AC53)))</f>
        <v>-</v>
      </c>
      <c r="J53" s="35" t="str">
        <f>IF('Órdenes según Instancia'!N53=0,"-",IF('Órdenes según Instancia'!AC53=0,"-",('Órdenes según Instancia'!N53/'Órdenes según Instancia'!AC53)))</f>
        <v>-</v>
      </c>
      <c r="K53" s="35" t="str">
        <f>IF('Órdenes según Instancia'!S53=0,"-",IF('Órdenes según Instancia'!AC53=0,"-",('Órdenes según Instancia'!S53/'Órdenes según Instancia'!AC53)))</f>
        <v>-</v>
      </c>
      <c r="L53" s="35" t="str">
        <f>IF('Órdenes según Instancia'!X53=0,"-",IF('Órdenes según Instancia'!AC53=0,"-",('Órdenes según Instancia'!X53/'Órdenes según Instancia'!AC53)))</f>
        <v>-</v>
      </c>
      <c r="M53" s="35">
        <f>IF('Órdenes según Instancia'!E53=0,"-",IF('Órdenes según Instancia'!AD53=0,"-",('Órdenes según Instancia'!E53/'Órdenes según Instancia'!AD53)))</f>
        <v>0.91769547325102885</v>
      </c>
      <c r="N53" s="35">
        <f>IF('Órdenes según Instancia'!J53=0,"-",IF('Órdenes según Instancia'!AD53=0,"-",('Órdenes según Instancia'!J53/'Órdenes según Instancia'!AD53)))</f>
        <v>1.646090534979424E-2</v>
      </c>
      <c r="O53" s="35">
        <f>IF('Órdenes según Instancia'!O53=0,"-",IF('Órdenes según Instancia'!AD53=0,"-",('Órdenes según Instancia'!O53/'Órdenes según Instancia'!AD53)))</f>
        <v>4.9382716049382713E-2</v>
      </c>
      <c r="P53" s="35">
        <f>IF('Órdenes según Instancia'!T53=0,"-",IF('Órdenes según Instancia'!AD53=0,"-",('Órdenes según Instancia'!T53/'Órdenes según Instancia'!AD53)))</f>
        <v>1.646090534979424E-2</v>
      </c>
      <c r="Q53" s="35" t="str">
        <f>IF('Órdenes según Instancia'!Y53=0,"-",IF('Órdenes según Instancia'!AD53=0,"-",('Órdenes según Instancia'!Y53/'Órdenes según Instancia'!AD53)))</f>
        <v>-</v>
      </c>
      <c r="R53" s="35">
        <f>IF('Órdenes según Instancia'!F53=0,"-",IF('Órdenes según Instancia'!AE53=0,"-",('Órdenes según Instancia'!F53/'Órdenes según Instancia'!AE53)))</f>
        <v>0.88888888888888884</v>
      </c>
      <c r="S53" s="35">
        <f>IF('Órdenes según Instancia'!K53=0,"-",IF('Órdenes según Instancia'!AE53=0,"-",('Órdenes según Instancia'!K53/'Órdenes según Instancia'!AE53)))</f>
        <v>3.7037037037037035E-2</v>
      </c>
      <c r="T53" s="35" t="str">
        <f>IF('Órdenes según Instancia'!P53=0,"-",IF('Órdenes según Instancia'!AE53=0,"-",('Órdenes según Instancia'!P53/'Órdenes según Instancia'!AE53)))</f>
        <v>-</v>
      </c>
      <c r="U53" s="35">
        <f>IF('Órdenes según Instancia'!U53=0,"-",IF('Órdenes según Instancia'!AE53=0,"-",('Órdenes según Instancia'!U53/('Órdenes según Instancia'!AE53))))</f>
        <v>7.407407407407407E-2</v>
      </c>
      <c r="V53" s="35" t="str">
        <f>IF('Órdenes según Instancia'!Z53=0,"-",IF('Órdenes según Instancia'!AE53=0,"-",('Órdenes según Instancia'!Z53/'Órdenes según Instancia'!AE53)))</f>
        <v>-</v>
      </c>
    </row>
    <row r="54" spans="2:22" ht="20.100000000000001" customHeight="1" thickBot="1" x14ac:dyDescent="0.25">
      <c r="B54" s="4" t="s">
        <v>246</v>
      </c>
      <c r="C54" s="35">
        <f>IF('Órdenes según Instancia'!C54=0,"-",IF('Órdenes según Instancia'!AB54=0,"-",('Órdenes según Instancia'!C54/'Órdenes según Instancia'!AB54)))</f>
        <v>0.92046936114732725</v>
      </c>
      <c r="D54" s="35" t="str">
        <f>IF('Órdenes según Instancia'!H54=0,"-",IF('Órdenes según Instancia'!AB54=0,"-",('Órdenes según Instancia'!H54/'Órdenes según Instancia'!AB54)))</f>
        <v>-</v>
      </c>
      <c r="E54" s="35">
        <f>IF('Órdenes según Instancia'!M54=0,"-",IF('Órdenes según Instancia'!AB54=0,"-",('Órdenes según Instancia'!M54/'Órdenes según Instancia'!AB54)))</f>
        <v>7.3011734028683176E-2</v>
      </c>
      <c r="F54" s="35">
        <f>IF('Órdenes según Instancia'!R54=0,"-",IF('Órdenes según Instancia'!AB54=0,"-",('Órdenes según Instancia'!R54/'Órdenes según Instancia'!AB54)))</f>
        <v>6.51890482398957E-3</v>
      </c>
      <c r="G54" s="35" t="str">
        <f>IF('Órdenes según Instancia'!W54=0,"-",IF('Órdenes según Instancia'!AB54=0,"-",('Órdenes según Instancia'!W54/'Órdenes según Instancia'!AB54)))</f>
        <v>-</v>
      </c>
      <c r="H54" s="35">
        <f>IF('Órdenes según Instancia'!D54=0,"-",IF('Órdenes según Instancia'!AC54=0,"-",('Órdenes según Instancia'!D54/'Órdenes según Instancia'!AC54)))</f>
        <v>0.88888888888888884</v>
      </c>
      <c r="I54" s="35" t="str">
        <f>IF('Órdenes según Instancia'!I54=0,"-",IF('Órdenes según Instancia'!AC54=0,"-",('Órdenes según Instancia'!I54/'Órdenes según Instancia'!AC54)))</f>
        <v>-</v>
      </c>
      <c r="J54" s="35">
        <f>IF('Órdenes según Instancia'!N54=0,"-",IF('Órdenes según Instancia'!AC54=0,"-",('Órdenes según Instancia'!N54/'Órdenes según Instancia'!AC54)))</f>
        <v>0.1111111111111111</v>
      </c>
      <c r="K54" s="35" t="str">
        <f>IF('Órdenes según Instancia'!S54=0,"-",IF('Órdenes según Instancia'!AC54=0,"-",('Órdenes según Instancia'!S54/'Órdenes según Instancia'!AC54)))</f>
        <v>-</v>
      </c>
      <c r="L54" s="35" t="str">
        <f>IF('Órdenes según Instancia'!X54=0,"-",IF('Órdenes según Instancia'!AC54=0,"-",('Órdenes según Instancia'!X54/'Órdenes según Instancia'!AC54)))</f>
        <v>-</v>
      </c>
      <c r="M54" s="35">
        <f>IF('Órdenes según Instancia'!E54=0,"-",IF('Órdenes según Instancia'!AD54=0,"-",('Órdenes según Instancia'!E54/'Órdenes según Instancia'!AD54)))</f>
        <v>0.89682539682539686</v>
      </c>
      <c r="N54" s="35" t="str">
        <f>IF('Órdenes según Instancia'!J54=0,"-",IF('Órdenes según Instancia'!AD54=0,"-",('Órdenes según Instancia'!J54/'Órdenes según Instancia'!AD54)))</f>
        <v>-</v>
      </c>
      <c r="O54" s="35">
        <f>IF('Órdenes según Instancia'!O54=0,"-",IF('Órdenes según Instancia'!AD54=0,"-",('Órdenes según Instancia'!O54/'Órdenes según Instancia'!AD54)))</f>
        <v>9.3253968253968256E-2</v>
      </c>
      <c r="P54" s="35">
        <f>IF('Órdenes según Instancia'!T54=0,"-",IF('Órdenes según Instancia'!AD54=0,"-",('Órdenes según Instancia'!T54/'Órdenes según Instancia'!AD54)))</f>
        <v>9.9206349206349201E-3</v>
      </c>
      <c r="Q54" s="35" t="str">
        <f>IF('Órdenes según Instancia'!Y54=0,"-",IF('Órdenes según Instancia'!AD54=0,"-",('Órdenes según Instancia'!Y54/'Órdenes según Instancia'!AD54)))</f>
        <v>-</v>
      </c>
      <c r="R54" s="35">
        <f>IF('Órdenes según Instancia'!F54=0,"-",IF('Órdenes según Instancia'!AE54=0,"-",('Órdenes según Instancia'!F54/'Órdenes según Instancia'!AE54)))</f>
        <v>0.96850393700787396</v>
      </c>
      <c r="S54" s="35" t="str">
        <f>IF('Órdenes según Instancia'!K54=0,"-",IF('Órdenes según Instancia'!AE54=0,"-",('Órdenes según Instancia'!K54/'Órdenes según Instancia'!AE54)))</f>
        <v>-</v>
      </c>
      <c r="T54" s="35">
        <f>IF('Órdenes según Instancia'!P54=0,"-",IF('Órdenes según Instancia'!AE54=0,"-",('Órdenes según Instancia'!P54/'Órdenes según Instancia'!AE54)))</f>
        <v>3.1496062992125984E-2</v>
      </c>
      <c r="U54" s="35" t="str">
        <f>IF('Órdenes según Instancia'!U54=0,"-",IF('Órdenes según Instancia'!AE54=0,"-",('Órdenes según Instancia'!U54/('Órdenes según Instancia'!AE54))))</f>
        <v>-</v>
      </c>
      <c r="V54" s="35" t="str">
        <f>IF('Órdenes según Instancia'!Z54=0,"-",IF('Órdenes según Instancia'!AE54=0,"-",('Órdenes según Instancia'!Z54/'Órdenes según Instancia'!AE54)))</f>
        <v>-</v>
      </c>
    </row>
    <row r="55" spans="2:22" ht="20.100000000000001" customHeight="1" thickBot="1" x14ac:dyDescent="0.25">
      <c r="B55" s="4" t="s">
        <v>247</v>
      </c>
      <c r="C55" s="35">
        <f>IF('Órdenes según Instancia'!C55=0,"-",IF('Órdenes según Instancia'!AB55=0,"-",('Órdenes según Instancia'!C55/'Órdenes según Instancia'!AB55)))</f>
        <v>0.92346938775510201</v>
      </c>
      <c r="D55" s="35">
        <f>IF('Órdenes según Instancia'!H55=0,"-",IF('Órdenes según Instancia'!AB55=0,"-",('Órdenes según Instancia'!H55/'Órdenes según Instancia'!AB55)))</f>
        <v>5.1020408163265302E-3</v>
      </c>
      <c r="E55" s="35">
        <f>IF('Órdenes según Instancia'!M55=0,"-",IF('Órdenes según Instancia'!AB55=0,"-",('Órdenes según Instancia'!M55/'Órdenes según Instancia'!AB55)))</f>
        <v>7.1428571428571425E-2</v>
      </c>
      <c r="F55" s="35" t="str">
        <f>IF('Órdenes según Instancia'!R55=0,"-",IF('Órdenes según Instancia'!AB55=0,"-",('Órdenes según Instancia'!R55/'Órdenes según Instancia'!AB55)))</f>
        <v>-</v>
      </c>
      <c r="G55" s="35" t="str">
        <f>IF('Órdenes según Instancia'!W55=0,"-",IF('Órdenes según Instancia'!AB55=0,"-",('Órdenes según Instancia'!W55/'Órdenes según Instancia'!AB55)))</f>
        <v>-</v>
      </c>
      <c r="H55" s="35" t="str">
        <f>IF('Órdenes según Instancia'!D55=0,"-",IF('Órdenes según Instancia'!AC55=0,"-",('Órdenes según Instancia'!D55/'Órdenes según Instancia'!AC55)))</f>
        <v>-</v>
      </c>
      <c r="I55" s="35" t="str">
        <f>IF('Órdenes según Instancia'!I55=0,"-",IF('Órdenes según Instancia'!AC55=0,"-",('Órdenes según Instancia'!I55/'Órdenes según Instancia'!AC55)))</f>
        <v>-</v>
      </c>
      <c r="J55" s="35" t="str">
        <f>IF('Órdenes según Instancia'!N55=0,"-",IF('Órdenes según Instancia'!AC55=0,"-",('Órdenes según Instancia'!N55/'Órdenes según Instancia'!AC55)))</f>
        <v>-</v>
      </c>
      <c r="K55" s="35" t="str">
        <f>IF('Órdenes según Instancia'!S55=0,"-",IF('Órdenes según Instancia'!AC55=0,"-",('Órdenes según Instancia'!S55/'Órdenes según Instancia'!AC55)))</f>
        <v>-</v>
      </c>
      <c r="L55" s="35" t="str">
        <f>IF('Órdenes según Instancia'!X55=0,"-",IF('Órdenes según Instancia'!AC55=0,"-",('Órdenes según Instancia'!X55/'Órdenes según Instancia'!AC55)))</f>
        <v>-</v>
      </c>
      <c r="M55" s="35">
        <f>IF('Órdenes según Instancia'!E55=0,"-",IF('Órdenes según Instancia'!AD55=0,"-",('Órdenes según Instancia'!E55/'Órdenes según Instancia'!AD55)))</f>
        <v>0.87850467289719625</v>
      </c>
      <c r="N55" s="35" t="str">
        <f>IF('Órdenes según Instancia'!J55=0,"-",IF('Órdenes según Instancia'!AD55=0,"-",('Órdenes según Instancia'!J55/'Órdenes según Instancia'!AD55)))</f>
        <v>-</v>
      </c>
      <c r="O55" s="35">
        <f>IF('Órdenes según Instancia'!O55=0,"-",IF('Órdenes según Instancia'!AD55=0,"-",('Órdenes según Instancia'!O55/'Órdenes según Instancia'!AD55)))</f>
        <v>0.12149532710280374</v>
      </c>
      <c r="P55" s="35" t="str">
        <f>IF('Órdenes según Instancia'!T55=0,"-",IF('Órdenes según Instancia'!AD55=0,"-",('Órdenes según Instancia'!T55/'Órdenes según Instancia'!AD55)))</f>
        <v>-</v>
      </c>
      <c r="Q55" s="35" t="str">
        <f>IF('Órdenes según Instancia'!Y55=0,"-",IF('Órdenes según Instancia'!AD55=0,"-",('Órdenes según Instancia'!Y55/'Órdenes según Instancia'!AD55)))</f>
        <v>-</v>
      </c>
      <c r="R55" s="35">
        <f>IF('Órdenes según Instancia'!F55=0,"-",IF('Órdenes según Instancia'!AE55=0,"-",('Órdenes según Instancia'!F55/'Órdenes según Instancia'!AE55)))</f>
        <v>0.97752808988764039</v>
      </c>
      <c r="S55" s="35">
        <f>IF('Órdenes según Instancia'!K55=0,"-",IF('Órdenes según Instancia'!AE55=0,"-",('Órdenes según Instancia'!K55/'Órdenes según Instancia'!AE55)))</f>
        <v>1.1235955056179775E-2</v>
      </c>
      <c r="T55" s="35">
        <f>IF('Órdenes según Instancia'!P55=0,"-",IF('Órdenes según Instancia'!AE55=0,"-",('Órdenes según Instancia'!P55/'Órdenes según Instancia'!AE55)))</f>
        <v>1.1235955056179775E-2</v>
      </c>
      <c r="U55" s="35" t="str">
        <f>IF('Órdenes según Instancia'!U55=0,"-",IF('Órdenes según Instancia'!AE55=0,"-",('Órdenes según Instancia'!U55/('Órdenes según Instancia'!AE55))))</f>
        <v>-</v>
      </c>
      <c r="V55" s="35" t="str">
        <f>IF('Órdenes según Instancia'!Z55=0,"-",IF('Órdenes según Instancia'!AE55=0,"-",('Órdenes según Instancia'!Z55/'Órdenes según Instancia'!AE55)))</f>
        <v>-</v>
      </c>
    </row>
    <row r="56" spans="2:22" ht="20.100000000000001" customHeight="1" thickBot="1" x14ac:dyDescent="0.25">
      <c r="B56" s="4" t="s">
        <v>248</v>
      </c>
      <c r="C56" s="35">
        <f>IF('Órdenes según Instancia'!C56=0,"-",IF('Órdenes según Instancia'!AB56=0,"-",('Órdenes según Instancia'!C56/'Órdenes según Instancia'!AB56)))</f>
        <v>0.8761726078799249</v>
      </c>
      <c r="D56" s="35" t="str">
        <f>IF('Órdenes según Instancia'!H56=0,"-",IF('Órdenes según Instancia'!AB56=0,"-",('Órdenes según Instancia'!H56/'Órdenes según Instancia'!AB56)))</f>
        <v>-</v>
      </c>
      <c r="E56" s="35">
        <f>IF('Órdenes según Instancia'!M56=0,"-",IF('Órdenes según Instancia'!AB56=0,"-",('Órdenes según Instancia'!M56/'Órdenes según Instancia'!AB56)))</f>
        <v>0.11632270168855535</v>
      </c>
      <c r="F56" s="35">
        <f>IF('Órdenes según Instancia'!R56=0,"-",IF('Órdenes según Instancia'!AB56=0,"-",('Órdenes según Instancia'!R56/'Órdenes según Instancia'!AB56)))</f>
        <v>7.5046904315196998E-3</v>
      </c>
      <c r="G56" s="35" t="str">
        <f>IF('Órdenes según Instancia'!W56=0,"-",IF('Órdenes según Instancia'!AB56=0,"-",('Órdenes según Instancia'!W56/'Órdenes según Instancia'!AB56)))</f>
        <v>-</v>
      </c>
      <c r="H56" s="35">
        <f>IF('Órdenes según Instancia'!D56=0,"-",IF('Órdenes según Instancia'!AC56=0,"-",('Órdenes según Instancia'!D56/'Órdenes según Instancia'!AC56)))</f>
        <v>1</v>
      </c>
      <c r="I56" s="35" t="str">
        <f>IF('Órdenes según Instancia'!I56=0,"-",IF('Órdenes según Instancia'!AC56=0,"-",('Órdenes según Instancia'!I56/'Órdenes según Instancia'!AC56)))</f>
        <v>-</v>
      </c>
      <c r="J56" s="35" t="str">
        <f>IF('Órdenes según Instancia'!N56=0,"-",IF('Órdenes según Instancia'!AC56=0,"-",('Órdenes según Instancia'!N56/'Órdenes según Instancia'!AC56)))</f>
        <v>-</v>
      </c>
      <c r="K56" s="35" t="str">
        <f>IF('Órdenes según Instancia'!S56=0,"-",IF('Órdenes según Instancia'!AC56=0,"-",('Órdenes según Instancia'!S56/'Órdenes según Instancia'!AC56)))</f>
        <v>-</v>
      </c>
      <c r="L56" s="35" t="str">
        <f>IF('Órdenes según Instancia'!X56=0,"-",IF('Órdenes según Instancia'!AC56=0,"-",('Órdenes según Instancia'!X56/'Órdenes según Instancia'!AC56)))</f>
        <v>-</v>
      </c>
      <c r="M56" s="35">
        <f>IF('Órdenes según Instancia'!E56=0,"-",IF('Órdenes según Instancia'!AD56=0,"-",('Órdenes según Instancia'!E56/'Órdenes según Instancia'!AD56)))</f>
        <v>0.84449760765550241</v>
      </c>
      <c r="N56" s="35" t="str">
        <f>IF('Órdenes según Instancia'!J56=0,"-",IF('Órdenes según Instancia'!AD56=0,"-",('Órdenes según Instancia'!J56/'Órdenes según Instancia'!AD56)))</f>
        <v>-</v>
      </c>
      <c r="O56" s="35">
        <f>IF('Órdenes según Instancia'!O56=0,"-",IF('Órdenes según Instancia'!AD56=0,"-",('Órdenes según Instancia'!O56/'Órdenes según Instancia'!AD56)))</f>
        <v>0.145933014354067</v>
      </c>
      <c r="P56" s="35">
        <f>IF('Órdenes según Instancia'!T56=0,"-",IF('Órdenes según Instancia'!AD56=0,"-",('Órdenes según Instancia'!T56/'Órdenes según Instancia'!AD56)))</f>
        <v>9.5693779904306216E-3</v>
      </c>
      <c r="Q56" s="35" t="str">
        <f>IF('Órdenes según Instancia'!Y56=0,"-",IF('Órdenes según Instancia'!AD56=0,"-",('Órdenes según Instancia'!Y56/'Órdenes según Instancia'!AD56)))</f>
        <v>-</v>
      </c>
      <c r="R56" s="35">
        <f>IF('Órdenes según Instancia'!F56=0,"-",IF('Órdenes según Instancia'!AE56=0,"-",('Órdenes según Instancia'!F56/'Órdenes según Instancia'!AE56)))</f>
        <v>0.99122807017543857</v>
      </c>
      <c r="S56" s="35" t="str">
        <f>IF('Órdenes según Instancia'!K56=0,"-",IF('Órdenes según Instancia'!AE56=0,"-",('Órdenes según Instancia'!K56/'Órdenes según Instancia'!AE56)))</f>
        <v>-</v>
      </c>
      <c r="T56" s="35">
        <f>IF('Órdenes según Instancia'!P56=0,"-",IF('Órdenes según Instancia'!AE56=0,"-",('Órdenes según Instancia'!P56/'Órdenes según Instancia'!AE56)))</f>
        <v>8.771929824561403E-3</v>
      </c>
      <c r="U56" s="35" t="str">
        <f>IF('Órdenes según Instancia'!U56=0,"-",IF('Órdenes según Instancia'!AE56=0,"-",('Órdenes según Instancia'!U56/('Órdenes según Instancia'!AE56))))</f>
        <v>-</v>
      </c>
      <c r="V56" s="35" t="str">
        <f>IF('Órdenes según Instancia'!Z56=0,"-",IF('Órdenes según Instancia'!AE56=0,"-",('Órdenes según Instancia'!Z56/'Órdenes según Instancia'!AE56)))</f>
        <v>-</v>
      </c>
    </row>
    <row r="57" spans="2:22" ht="20.100000000000001" customHeight="1" thickBot="1" x14ac:dyDescent="0.25">
      <c r="B57" s="4" t="s">
        <v>249</v>
      </c>
      <c r="C57" s="35">
        <f>IF('Órdenes según Instancia'!C57=0,"-",IF('Órdenes según Instancia'!AB57=0,"-",('Órdenes según Instancia'!C57/'Órdenes según Instancia'!AB57)))</f>
        <v>0.95047619047619047</v>
      </c>
      <c r="D57" s="35" t="str">
        <f>IF('Órdenes según Instancia'!H57=0,"-",IF('Órdenes según Instancia'!AB57=0,"-",('Órdenes según Instancia'!H57/'Órdenes según Instancia'!AB57)))</f>
        <v>-</v>
      </c>
      <c r="E57" s="35">
        <f>IF('Órdenes según Instancia'!M57=0,"-",IF('Órdenes según Instancia'!AB57=0,"-",('Órdenes según Instancia'!M57/'Órdenes según Instancia'!AB57)))</f>
        <v>4.9523809523809526E-2</v>
      </c>
      <c r="F57" s="35" t="str">
        <f>IF('Órdenes según Instancia'!R57=0,"-",IF('Órdenes según Instancia'!AB57=0,"-",('Órdenes según Instancia'!R57/'Órdenes según Instancia'!AB57)))</f>
        <v>-</v>
      </c>
      <c r="G57" s="35" t="str">
        <f>IF('Órdenes según Instancia'!W57=0,"-",IF('Órdenes según Instancia'!AB57=0,"-",('Órdenes según Instancia'!W57/'Órdenes según Instancia'!AB57)))</f>
        <v>-</v>
      </c>
      <c r="H57" s="35" t="str">
        <f>IF('Órdenes según Instancia'!D57=0,"-",IF('Órdenes según Instancia'!AC57=0,"-",('Órdenes según Instancia'!D57/'Órdenes según Instancia'!AC57)))</f>
        <v>-</v>
      </c>
      <c r="I57" s="35" t="str">
        <f>IF('Órdenes según Instancia'!I57=0,"-",IF('Órdenes según Instancia'!AC57=0,"-",('Órdenes según Instancia'!I57/'Órdenes según Instancia'!AC57)))</f>
        <v>-</v>
      </c>
      <c r="J57" s="35" t="str">
        <f>IF('Órdenes según Instancia'!N57=0,"-",IF('Órdenes según Instancia'!AC57=0,"-",('Órdenes según Instancia'!N57/'Órdenes según Instancia'!AC57)))</f>
        <v>-</v>
      </c>
      <c r="K57" s="35" t="str">
        <f>IF('Órdenes según Instancia'!S57=0,"-",IF('Órdenes según Instancia'!AC57=0,"-",('Órdenes según Instancia'!S57/'Órdenes según Instancia'!AC57)))</f>
        <v>-</v>
      </c>
      <c r="L57" s="35" t="str">
        <f>IF('Órdenes según Instancia'!X57=0,"-",IF('Órdenes según Instancia'!AC57=0,"-",('Órdenes según Instancia'!X57/'Órdenes según Instancia'!AC57)))</f>
        <v>-</v>
      </c>
      <c r="M57" s="35">
        <f>IF('Órdenes según Instancia'!E57=0,"-",IF('Órdenes según Instancia'!AD57=0,"-",('Órdenes según Instancia'!E57/'Órdenes según Instancia'!AD57)))</f>
        <v>0.92073170731707321</v>
      </c>
      <c r="N57" s="35" t="str">
        <f>IF('Órdenes según Instancia'!J57=0,"-",IF('Órdenes según Instancia'!AD57=0,"-",('Órdenes según Instancia'!J57/'Órdenes según Instancia'!AD57)))</f>
        <v>-</v>
      </c>
      <c r="O57" s="35">
        <f>IF('Órdenes según Instancia'!O57=0,"-",IF('Órdenes según Instancia'!AD57=0,"-",('Órdenes según Instancia'!O57/'Órdenes según Instancia'!AD57)))</f>
        <v>7.926829268292683E-2</v>
      </c>
      <c r="P57" s="35" t="str">
        <f>IF('Órdenes según Instancia'!T57=0,"-",IF('Órdenes según Instancia'!AD57=0,"-",('Órdenes según Instancia'!T57/'Órdenes según Instancia'!AD57)))</f>
        <v>-</v>
      </c>
      <c r="Q57" s="35" t="str">
        <f>IF('Órdenes según Instancia'!Y57=0,"-",IF('Órdenes según Instancia'!AD57=0,"-",('Órdenes según Instancia'!Y57/'Órdenes según Instancia'!AD57)))</f>
        <v>-</v>
      </c>
      <c r="R57" s="35">
        <f>IF('Órdenes según Instancia'!F57=0,"-",IF('Órdenes según Instancia'!AE57=0,"-",('Órdenes según Instancia'!F57/'Órdenes según Instancia'!AE57)))</f>
        <v>1</v>
      </c>
      <c r="S57" s="35" t="str">
        <f>IF('Órdenes según Instancia'!K57=0,"-",IF('Órdenes según Instancia'!AE57=0,"-",('Órdenes según Instancia'!K57/'Órdenes según Instancia'!AE57)))</f>
        <v>-</v>
      </c>
      <c r="T57" s="35" t="str">
        <f>IF('Órdenes según Instancia'!P57=0,"-",IF('Órdenes según Instancia'!AE57=0,"-",('Órdenes según Instancia'!P57/'Órdenes según Instancia'!AE57)))</f>
        <v>-</v>
      </c>
      <c r="U57" s="35" t="str">
        <f>IF('Órdenes según Instancia'!U57=0,"-",IF('Órdenes según Instancia'!AE57=0,"-",('Órdenes según Instancia'!U57/('Órdenes según Instancia'!AE57))))</f>
        <v>-</v>
      </c>
      <c r="V57" s="35" t="str">
        <f>IF('Órdenes según Instancia'!Z57=0,"-",IF('Órdenes según Instancia'!AE57=0,"-",('Órdenes según Instancia'!Z57/'Órdenes según Instancia'!AE57)))</f>
        <v>-</v>
      </c>
    </row>
    <row r="58" spans="2:22" ht="20.100000000000001" customHeight="1" thickBot="1" x14ac:dyDescent="0.25">
      <c r="B58" s="4" t="s">
        <v>250</v>
      </c>
      <c r="C58" s="35">
        <f>IF('Órdenes según Instancia'!C58=0,"-",IF('Órdenes según Instancia'!AB58=0,"-",('Órdenes según Instancia'!C58/'Órdenes según Instancia'!AB58)))</f>
        <v>0.95135785493296665</v>
      </c>
      <c r="D58" s="35">
        <f>IF('Órdenes según Instancia'!H58=0,"-",IF('Órdenes según Instancia'!AB58=0,"-",('Órdenes según Instancia'!H58/'Órdenes según Instancia'!AB58)))</f>
        <v>4.9845307665864558E-3</v>
      </c>
      <c r="E58" s="35">
        <f>IF('Órdenes según Instancia'!M58=0,"-",IF('Órdenes según Instancia'!AB58=0,"-",('Órdenes según Instancia'!M58/'Órdenes según Instancia'!AB58)))</f>
        <v>4.0048126503953251E-2</v>
      </c>
      <c r="F58" s="35">
        <f>IF('Órdenes según Instancia'!R58=0,"-",IF('Órdenes según Instancia'!AB58=0,"-",('Órdenes según Instancia'!R58/'Órdenes según Instancia'!AB58)))</f>
        <v>3.4376074252320385E-3</v>
      </c>
      <c r="G58" s="35">
        <f>IF('Órdenes según Instancia'!W58=0,"-",IF('Órdenes según Instancia'!AB58=0,"-",('Órdenes según Instancia'!W58/'Órdenes según Instancia'!AB58)))</f>
        <v>1.7188037126160193E-4</v>
      </c>
      <c r="H58" s="35">
        <f>IF('Órdenes según Instancia'!D58=0,"-",IF('Órdenes según Instancia'!AC58=0,"-",('Órdenes según Instancia'!D58/'Órdenes según Instancia'!AC58)))</f>
        <v>0.94117647058823528</v>
      </c>
      <c r="I58" s="35">
        <f>IF('Órdenes según Instancia'!I58=0,"-",IF('Órdenes según Instancia'!AC58=0,"-",('Órdenes según Instancia'!I58/'Órdenes según Instancia'!AC58)))</f>
        <v>5.8823529411764705E-2</v>
      </c>
      <c r="J58" s="35" t="str">
        <f>IF('Órdenes según Instancia'!N58=0,"-",IF('Órdenes según Instancia'!AC58=0,"-",('Órdenes según Instancia'!N58/'Órdenes según Instancia'!AC58)))</f>
        <v>-</v>
      </c>
      <c r="K58" s="35" t="str">
        <f>IF('Órdenes según Instancia'!S58=0,"-",IF('Órdenes según Instancia'!AC58=0,"-",('Órdenes según Instancia'!S58/'Órdenes según Instancia'!AC58)))</f>
        <v>-</v>
      </c>
      <c r="L58" s="35" t="str">
        <f>IF('Órdenes según Instancia'!X58=0,"-",IF('Órdenes según Instancia'!AC58=0,"-",('Órdenes según Instancia'!X58/'Órdenes según Instancia'!AC58)))</f>
        <v>-</v>
      </c>
      <c r="M58" s="35">
        <f>IF('Órdenes según Instancia'!E58=0,"-",IF('Órdenes según Instancia'!AD58=0,"-",('Órdenes según Instancia'!E58/'Órdenes según Instancia'!AD58)))</f>
        <v>0.92390968141045471</v>
      </c>
      <c r="N58" s="35">
        <f>IF('Órdenes según Instancia'!J58=0,"-",IF('Órdenes según Instancia'!AD58=0,"-",('Órdenes según Instancia'!J58/'Órdenes según Instancia'!AD58)))</f>
        <v>5.567584287039901E-3</v>
      </c>
      <c r="O58" s="35">
        <f>IF('Órdenes según Instancia'!O58=0,"-",IF('Órdenes según Instancia'!AD58=0,"-",('Órdenes según Instancia'!O58/'Órdenes según Instancia'!AD58)))</f>
        <v>6.4027219300958865E-2</v>
      </c>
      <c r="P58" s="35">
        <f>IF('Órdenes según Instancia'!T58=0,"-",IF('Órdenes según Instancia'!AD58=0,"-",('Órdenes según Instancia'!T58/'Órdenes según Instancia'!AD58)))</f>
        <v>6.1862047633776682E-3</v>
      </c>
      <c r="Q58" s="35">
        <f>IF('Órdenes según Instancia'!Y58=0,"-",IF('Órdenes según Instancia'!AD58=0,"-",('Órdenes según Instancia'!Y58/'Órdenes según Instancia'!AD58)))</f>
        <v>3.0931023816888341E-4</v>
      </c>
      <c r="R58" s="35">
        <f>IF('Órdenes según Instancia'!F58=0,"-",IF('Órdenes según Instancia'!AE58=0,"-",('Órdenes según Instancia'!F58/'Órdenes según Instancia'!AE58)))</f>
        <v>0.98627989023912188</v>
      </c>
      <c r="S58" s="35">
        <f>IF('Órdenes según Instancia'!K58=0,"-",IF('Órdenes según Instancia'!AE58=0,"-",('Órdenes según Instancia'!K58/'Órdenes según Instancia'!AE58)))</f>
        <v>3.5280282242257936E-3</v>
      </c>
      <c r="T58" s="35">
        <f>IF('Órdenes según Instancia'!P58=0,"-",IF('Órdenes según Instancia'!AE58=0,"-",('Órdenes según Instancia'!P58/'Órdenes según Instancia'!AE58)))</f>
        <v>1.0192081536652292E-2</v>
      </c>
      <c r="U58" s="35" t="str">
        <f>IF('Órdenes según Instancia'!U58=0,"-",IF('Órdenes según Instancia'!AE58=0,"-",('Órdenes según Instancia'!U58/('Órdenes según Instancia'!AE58))))</f>
        <v>-</v>
      </c>
      <c r="V58" s="35" t="str">
        <f>IF('Órdenes según Instancia'!Z58=0,"-",IF('Órdenes según Instancia'!AE58=0,"-",('Órdenes según Instancia'!Z58/'Órdenes según Instancia'!AE58)))</f>
        <v>-</v>
      </c>
    </row>
    <row r="59" spans="2:22" ht="20.100000000000001" customHeight="1" thickBot="1" x14ac:dyDescent="0.25">
      <c r="B59" s="4" t="s">
        <v>251</v>
      </c>
      <c r="C59" s="35">
        <f>IF('Órdenes según Instancia'!C59=0,"-",IF('Órdenes según Instancia'!AB59=0,"-",('Órdenes según Instancia'!C59/'Órdenes según Instancia'!AB59)))</f>
        <v>0.92718446601941751</v>
      </c>
      <c r="D59" s="35">
        <f>IF('Órdenes según Instancia'!H59=0,"-",IF('Órdenes según Instancia'!AB59=0,"-",('Órdenes según Instancia'!H59/'Órdenes según Instancia'!AB59)))</f>
        <v>8.4951456310679609E-3</v>
      </c>
      <c r="E59" s="35">
        <f>IF('Órdenes según Instancia'!M59=0,"-",IF('Órdenes según Instancia'!AB59=0,"-",('Órdenes según Instancia'!M59/'Órdenes según Instancia'!AB59)))</f>
        <v>6.0679611650485438E-2</v>
      </c>
      <c r="F59" s="35">
        <f>IF('Órdenes según Instancia'!R59=0,"-",IF('Órdenes según Instancia'!AB59=0,"-",('Órdenes según Instancia'!R59/'Órdenes según Instancia'!AB59)))</f>
        <v>3.6407766990291263E-3</v>
      </c>
      <c r="G59" s="35" t="str">
        <f>IF('Órdenes según Instancia'!W59=0,"-",IF('Órdenes según Instancia'!AB59=0,"-",('Órdenes según Instancia'!W59/'Órdenes según Instancia'!AB59)))</f>
        <v>-</v>
      </c>
      <c r="H59" s="35" t="str">
        <f>IF('Órdenes según Instancia'!D59=0,"-",IF('Órdenes según Instancia'!AC59=0,"-",('Órdenes según Instancia'!D59/'Órdenes según Instancia'!AC59)))</f>
        <v>-</v>
      </c>
      <c r="I59" s="35" t="str">
        <f>IF('Órdenes según Instancia'!I59=0,"-",IF('Órdenes según Instancia'!AC59=0,"-",('Órdenes según Instancia'!I59/'Órdenes según Instancia'!AC59)))</f>
        <v>-</v>
      </c>
      <c r="J59" s="35" t="str">
        <f>IF('Órdenes según Instancia'!N59=0,"-",IF('Órdenes según Instancia'!AC59=0,"-",('Órdenes según Instancia'!N59/'Órdenes según Instancia'!AC59)))</f>
        <v>-</v>
      </c>
      <c r="K59" s="35" t="str">
        <f>IF('Órdenes según Instancia'!S59=0,"-",IF('Órdenes según Instancia'!AC59=0,"-",('Órdenes según Instancia'!S59/'Órdenes según Instancia'!AC59)))</f>
        <v>-</v>
      </c>
      <c r="L59" s="35" t="str">
        <f>IF('Órdenes según Instancia'!X59=0,"-",IF('Órdenes según Instancia'!AC59=0,"-",('Órdenes según Instancia'!X59/'Órdenes según Instancia'!AC59)))</f>
        <v>-</v>
      </c>
      <c r="M59" s="35">
        <f>IF('Órdenes según Instancia'!E59=0,"-",IF('Órdenes según Instancia'!AD59=0,"-",('Órdenes según Instancia'!E59/'Órdenes según Instancia'!AD59)))</f>
        <v>0.89778534923339015</v>
      </c>
      <c r="N59" s="35">
        <f>IF('Órdenes según Instancia'!J59=0,"-",IF('Órdenes según Instancia'!AD59=0,"-",('Órdenes según Instancia'!J59/'Órdenes según Instancia'!AD59)))</f>
        <v>1.192504258943782E-2</v>
      </c>
      <c r="O59" s="35">
        <f>IF('Órdenes según Instancia'!O59=0,"-",IF('Órdenes según Instancia'!AD59=0,"-",('Órdenes según Instancia'!O59/'Órdenes según Instancia'!AD59)))</f>
        <v>8.5178875638841564E-2</v>
      </c>
      <c r="P59" s="35">
        <f>IF('Órdenes según Instancia'!T59=0,"-",IF('Órdenes según Instancia'!AD59=0,"-",('Órdenes según Instancia'!T59/'Órdenes según Instancia'!AD59)))</f>
        <v>5.1107325383304937E-3</v>
      </c>
      <c r="Q59" s="35" t="str">
        <f>IF('Órdenes según Instancia'!Y59=0,"-",IF('Órdenes según Instancia'!AD59=0,"-",('Órdenes según Instancia'!Y59/'Órdenes según Instancia'!AD59)))</f>
        <v>-</v>
      </c>
      <c r="R59" s="35">
        <f>IF('Órdenes según Instancia'!F59=0,"-",IF('Órdenes según Instancia'!AE59=0,"-",('Órdenes según Instancia'!F59/'Órdenes según Instancia'!AE59)))</f>
        <v>1</v>
      </c>
      <c r="S59" s="35" t="str">
        <f>IF('Órdenes según Instancia'!K59=0,"-",IF('Órdenes según Instancia'!AE59=0,"-",('Órdenes según Instancia'!K59/'Órdenes según Instancia'!AE59)))</f>
        <v>-</v>
      </c>
      <c r="T59" s="35" t="str">
        <f>IF('Órdenes según Instancia'!P59=0,"-",IF('Órdenes según Instancia'!AE59=0,"-",('Órdenes según Instancia'!P59/'Órdenes según Instancia'!AE59)))</f>
        <v>-</v>
      </c>
      <c r="U59" s="35" t="str">
        <f>IF('Órdenes según Instancia'!U59=0,"-",IF('Órdenes según Instancia'!AE59=0,"-",('Órdenes según Instancia'!U59/('Órdenes según Instancia'!AE59))))</f>
        <v>-</v>
      </c>
      <c r="V59" s="35" t="str">
        <f>IF('Órdenes según Instancia'!Z59=0,"-",IF('Órdenes según Instancia'!AE59=0,"-",('Órdenes según Instancia'!Z59/'Órdenes según Instancia'!AE59)))</f>
        <v>-</v>
      </c>
    </row>
    <row r="60" spans="2:22" ht="20.100000000000001" customHeight="1" thickBot="1" x14ac:dyDescent="0.25">
      <c r="B60" s="4" t="s">
        <v>252</v>
      </c>
      <c r="C60" s="35">
        <f>IF('Órdenes según Instancia'!C60=0,"-",IF('Órdenes según Instancia'!AB60=0,"-",('Órdenes según Instancia'!C60/'Órdenes según Instancia'!AB60)))</f>
        <v>0.99456521739130432</v>
      </c>
      <c r="D60" s="35" t="str">
        <f>IF('Órdenes según Instancia'!H60=0,"-",IF('Órdenes según Instancia'!AB60=0,"-",('Órdenes según Instancia'!H60/'Órdenes según Instancia'!AB60)))</f>
        <v>-</v>
      </c>
      <c r="E60" s="35">
        <f>IF('Órdenes según Instancia'!M60=0,"-",IF('Órdenes según Instancia'!AB60=0,"-",('Órdenes según Instancia'!M60/'Órdenes según Instancia'!AB60)))</f>
        <v>5.434782608695652E-3</v>
      </c>
      <c r="F60" s="35" t="str">
        <f>IF('Órdenes según Instancia'!R60=0,"-",IF('Órdenes según Instancia'!AB60=0,"-",('Órdenes según Instancia'!R60/'Órdenes según Instancia'!AB60)))</f>
        <v>-</v>
      </c>
      <c r="G60" s="35" t="str">
        <f>IF('Órdenes según Instancia'!W60=0,"-",IF('Órdenes según Instancia'!AB60=0,"-",('Órdenes según Instancia'!W60/'Órdenes según Instancia'!AB60)))</f>
        <v>-</v>
      </c>
      <c r="H60" s="35" t="str">
        <f>IF('Órdenes según Instancia'!D60=0,"-",IF('Órdenes según Instancia'!AC60=0,"-",('Órdenes según Instancia'!D60/'Órdenes según Instancia'!AC60)))</f>
        <v>-</v>
      </c>
      <c r="I60" s="35" t="str">
        <f>IF('Órdenes según Instancia'!I60=0,"-",IF('Órdenes según Instancia'!AC60=0,"-",('Órdenes según Instancia'!I60/'Órdenes según Instancia'!AC60)))</f>
        <v>-</v>
      </c>
      <c r="J60" s="35" t="str">
        <f>IF('Órdenes según Instancia'!N60=0,"-",IF('Órdenes según Instancia'!AC60=0,"-",('Órdenes según Instancia'!N60/'Órdenes según Instancia'!AC60)))</f>
        <v>-</v>
      </c>
      <c r="K60" s="35" t="str">
        <f>IF('Órdenes según Instancia'!S60=0,"-",IF('Órdenes según Instancia'!AC60=0,"-",('Órdenes según Instancia'!S60/'Órdenes según Instancia'!AC60)))</f>
        <v>-</v>
      </c>
      <c r="L60" s="35" t="str">
        <f>IF('Órdenes según Instancia'!X60=0,"-",IF('Órdenes según Instancia'!AC60=0,"-",('Órdenes según Instancia'!X60/'Órdenes según Instancia'!AC60)))</f>
        <v>-</v>
      </c>
      <c r="M60" s="35">
        <f>IF('Órdenes según Instancia'!E60=0,"-",IF('Órdenes según Instancia'!AD60=0,"-",('Órdenes según Instancia'!E60/'Órdenes según Instancia'!AD60)))</f>
        <v>0.9928057553956835</v>
      </c>
      <c r="N60" s="35" t="str">
        <f>IF('Órdenes según Instancia'!J60=0,"-",IF('Órdenes según Instancia'!AD60=0,"-",('Órdenes según Instancia'!J60/'Órdenes según Instancia'!AD60)))</f>
        <v>-</v>
      </c>
      <c r="O60" s="35">
        <f>IF('Órdenes según Instancia'!O60=0,"-",IF('Órdenes según Instancia'!AD60=0,"-",('Órdenes según Instancia'!O60/'Órdenes según Instancia'!AD60)))</f>
        <v>7.1942446043165471E-3</v>
      </c>
      <c r="P60" s="35" t="str">
        <f>IF('Órdenes según Instancia'!T60=0,"-",IF('Órdenes según Instancia'!AD60=0,"-",('Órdenes según Instancia'!T60/'Órdenes según Instancia'!AD60)))</f>
        <v>-</v>
      </c>
      <c r="Q60" s="35" t="str">
        <f>IF('Órdenes según Instancia'!Y60=0,"-",IF('Órdenes según Instancia'!AD60=0,"-",('Órdenes según Instancia'!Y60/'Órdenes según Instancia'!AD60)))</f>
        <v>-</v>
      </c>
      <c r="R60" s="35">
        <f>IF('Órdenes según Instancia'!F60=0,"-",IF('Órdenes según Instancia'!AE60=0,"-",('Órdenes según Instancia'!F60/'Órdenes según Instancia'!AE60)))</f>
        <v>1</v>
      </c>
      <c r="S60" s="35" t="str">
        <f>IF('Órdenes según Instancia'!K60=0,"-",IF('Órdenes según Instancia'!AE60=0,"-",('Órdenes según Instancia'!K60/'Órdenes según Instancia'!AE60)))</f>
        <v>-</v>
      </c>
      <c r="T60" s="35" t="str">
        <f>IF('Órdenes según Instancia'!P60=0,"-",IF('Órdenes según Instancia'!AE60=0,"-",('Órdenes según Instancia'!P60/'Órdenes según Instancia'!AE60)))</f>
        <v>-</v>
      </c>
      <c r="U60" s="35" t="str">
        <f>IF('Órdenes según Instancia'!U60=0,"-",IF('Órdenes según Instancia'!AE60=0,"-",('Órdenes según Instancia'!U60/('Órdenes según Instancia'!AE60))))</f>
        <v>-</v>
      </c>
      <c r="V60" s="35" t="str">
        <f>IF('Órdenes según Instancia'!Z60=0,"-",IF('Órdenes según Instancia'!AE60=0,"-",('Órdenes según Instancia'!Z60/'Órdenes según Instancia'!AE60)))</f>
        <v>-</v>
      </c>
    </row>
    <row r="61" spans="2:22" ht="20.100000000000001" customHeight="1" thickBot="1" x14ac:dyDescent="0.25">
      <c r="B61" s="4" t="s">
        <v>253</v>
      </c>
      <c r="C61" s="35">
        <f>IF('Órdenes según Instancia'!C61=0,"-",IF('Órdenes según Instancia'!AB61=0,"-",('Órdenes según Instancia'!C61/'Órdenes según Instancia'!AB61)))</f>
        <v>0.97959183673469385</v>
      </c>
      <c r="D61" s="35" t="str">
        <f>IF('Órdenes según Instancia'!H61=0,"-",IF('Órdenes según Instancia'!AB61=0,"-",('Órdenes según Instancia'!H61/'Órdenes según Instancia'!AB61)))</f>
        <v>-</v>
      </c>
      <c r="E61" s="35">
        <f>IF('Órdenes según Instancia'!M61=0,"-",IF('Órdenes según Instancia'!AB61=0,"-",('Órdenes según Instancia'!M61/'Órdenes según Instancia'!AB61)))</f>
        <v>2.0408163265306121E-2</v>
      </c>
      <c r="F61" s="35" t="str">
        <f>IF('Órdenes según Instancia'!R61=0,"-",IF('Órdenes según Instancia'!AB61=0,"-",('Órdenes según Instancia'!R61/'Órdenes según Instancia'!AB61)))</f>
        <v>-</v>
      </c>
      <c r="G61" s="35" t="str">
        <f>IF('Órdenes según Instancia'!W61=0,"-",IF('Órdenes según Instancia'!AB61=0,"-",('Órdenes según Instancia'!W61/'Órdenes según Instancia'!AB61)))</f>
        <v>-</v>
      </c>
      <c r="H61" s="35" t="str">
        <f>IF('Órdenes según Instancia'!D61=0,"-",IF('Órdenes según Instancia'!AC61=0,"-",('Órdenes según Instancia'!D61/'Órdenes según Instancia'!AC61)))</f>
        <v>-</v>
      </c>
      <c r="I61" s="35" t="str">
        <f>IF('Órdenes según Instancia'!I61=0,"-",IF('Órdenes según Instancia'!AC61=0,"-",('Órdenes según Instancia'!I61/'Órdenes según Instancia'!AC61)))</f>
        <v>-</v>
      </c>
      <c r="J61" s="35" t="str">
        <f>IF('Órdenes según Instancia'!N61=0,"-",IF('Órdenes según Instancia'!AC61=0,"-",('Órdenes según Instancia'!N61/'Órdenes según Instancia'!AC61)))</f>
        <v>-</v>
      </c>
      <c r="K61" s="35" t="str">
        <f>IF('Órdenes según Instancia'!S61=0,"-",IF('Órdenes según Instancia'!AC61=0,"-",('Órdenes según Instancia'!S61/'Órdenes según Instancia'!AC61)))</f>
        <v>-</v>
      </c>
      <c r="L61" s="35" t="str">
        <f>IF('Órdenes según Instancia'!X61=0,"-",IF('Órdenes según Instancia'!AC61=0,"-",('Órdenes según Instancia'!X61/'Órdenes según Instancia'!AC61)))</f>
        <v>-</v>
      </c>
      <c r="M61" s="35">
        <f>IF('Órdenes según Instancia'!E61=0,"-",IF('Órdenes según Instancia'!AD61=0,"-",('Órdenes según Instancia'!E61/'Órdenes según Instancia'!AD61)))</f>
        <v>0.96341463414634143</v>
      </c>
      <c r="N61" s="35" t="str">
        <f>IF('Órdenes según Instancia'!J61=0,"-",IF('Órdenes según Instancia'!AD61=0,"-",('Órdenes según Instancia'!J61/'Órdenes según Instancia'!AD61)))</f>
        <v>-</v>
      </c>
      <c r="O61" s="35">
        <f>IF('Órdenes según Instancia'!O61=0,"-",IF('Órdenes según Instancia'!AD61=0,"-",('Órdenes según Instancia'!O61/'Órdenes según Instancia'!AD61)))</f>
        <v>3.6585365853658534E-2</v>
      </c>
      <c r="P61" s="35" t="str">
        <f>IF('Órdenes según Instancia'!T61=0,"-",IF('Órdenes según Instancia'!AD61=0,"-",('Órdenes según Instancia'!T61/'Órdenes según Instancia'!AD61)))</f>
        <v>-</v>
      </c>
      <c r="Q61" s="35" t="str">
        <f>IF('Órdenes según Instancia'!Y61=0,"-",IF('Órdenes según Instancia'!AD61=0,"-",('Órdenes según Instancia'!Y61/'Órdenes según Instancia'!AD61)))</f>
        <v>-</v>
      </c>
      <c r="R61" s="35">
        <f>IF('Órdenes según Instancia'!F61=0,"-",IF('Órdenes según Instancia'!AE61=0,"-",('Órdenes según Instancia'!F61/'Órdenes según Instancia'!AE61)))</f>
        <v>1</v>
      </c>
      <c r="S61" s="35" t="str">
        <f>IF('Órdenes según Instancia'!K61=0,"-",IF('Órdenes según Instancia'!AE61=0,"-",('Órdenes según Instancia'!K61/'Órdenes según Instancia'!AE61)))</f>
        <v>-</v>
      </c>
      <c r="T61" s="35" t="str">
        <f>IF('Órdenes según Instancia'!P61=0,"-",IF('Órdenes según Instancia'!AE61=0,"-",('Órdenes según Instancia'!P61/'Órdenes según Instancia'!AE61)))</f>
        <v>-</v>
      </c>
      <c r="U61" s="35" t="str">
        <f>IF('Órdenes según Instancia'!U61=0,"-",IF('Órdenes según Instancia'!AE61=0,"-",('Órdenes según Instancia'!U61/('Órdenes según Instancia'!AE61))))</f>
        <v>-</v>
      </c>
      <c r="V61" s="35" t="str">
        <f>IF('Órdenes según Instancia'!Z61=0,"-",IF('Órdenes según Instancia'!AE61=0,"-",('Órdenes según Instancia'!Z61/'Órdenes según Instancia'!AE61)))</f>
        <v>-</v>
      </c>
    </row>
    <row r="62" spans="2:22" ht="20.100000000000001" customHeight="1" thickBot="1" x14ac:dyDescent="0.25">
      <c r="B62" s="4" t="s">
        <v>254</v>
      </c>
      <c r="C62" s="35">
        <f>IF('Órdenes según Instancia'!C62=0,"-",IF('Órdenes según Instancia'!AB62=0,"-",('Órdenes según Instancia'!C62/'Órdenes según Instancia'!AB62)))</f>
        <v>0.97192982456140353</v>
      </c>
      <c r="D62" s="35">
        <f>IF('Órdenes según Instancia'!H62=0,"-",IF('Órdenes según Instancia'!AB62=0,"-",('Órdenes según Instancia'!H62/'Órdenes según Instancia'!AB62)))</f>
        <v>1.0526315789473684E-2</v>
      </c>
      <c r="E62" s="35">
        <f>IF('Órdenes según Instancia'!M62=0,"-",IF('Órdenes según Instancia'!AB62=0,"-",('Órdenes según Instancia'!M62/'Órdenes según Instancia'!AB62)))</f>
        <v>1.7543859649122806E-2</v>
      </c>
      <c r="F62" s="35" t="str">
        <f>IF('Órdenes según Instancia'!R62=0,"-",IF('Órdenes según Instancia'!AB62=0,"-",('Órdenes según Instancia'!R62/'Órdenes según Instancia'!AB62)))</f>
        <v>-</v>
      </c>
      <c r="G62" s="35" t="str">
        <f>IF('Órdenes según Instancia'!W62=0,"-",IF('Órdenes según Instancia'!AB62=0,"-",('Órdenes según Instancia'!W62/'Órdenes según Instancia'!AB62)))</f>
        <v>-</v>
      </c>
      <c r="H62" s="35" t="str">
        <f>IF('Órdenes según Instancia'!D62=0,"-",IF('Órdenes según Instancia'!AC62=0,"-",('Órdenes según Instancia'!D62/'Órdenes según Instancia'!AC62)))</f>
        <v>-</v>
      </c>
      <c r="I62" s="35" t="str">
        <f>IF('Órdenes según Instancia'!I62=0,"-",IF('Órdenes según Instancia'!AC62=0,"-",('Órdenes según Instancia'!I62/'Órdenes según Instancia'!AC62)))</f>
        <v>-</v>
      </c>
      <c r="J62" s="35" t="str">
        <f>IF('Órdenes según Instancia'!N62=0,"-",IF('Órdenes según Instancia'!AC62=0,"-",('Órdenes según Instancia'!N62/'Órdenes según Instancia'!AC62)))</f>
        <v>-</v>
      </c>
      <c r="K62" s="35" t="str">
        <f>IF('Órdenes según Instancia'!S62=0,"-",IF('Órdenes según Instancia'!AC62=0,"-",('Órdenes según Instancia'!S62/'Órdenes según Instancia'!AC62)))</f>
        <v>-</v>
      </c>
      <c r="L62" s="35" t="str">
        <f>IF('Órdenes según Instancia'!X62=0,"-",IF('Órdenes según Instancia'!AC62=0,"-",('Órdenes según Instancia'!X62/'Órdenes según Instancia'!AC62)))</f>
        <v>-</v>
      </c>
      <c r="M62" s="35">
        <f>IF('Órdenes según Instancia'!E62=0,"-",IF('Órdenes según Instancia'!AD62=0,"-",('Órdenes según Instancia'!E62/'Órdenes según Instancia'!AD62)))</f>
        <v>0.96078431372549022</v>
      </c>
      <c r="N62" s="35">
        <f>IF('Órdenes según Instancia'!J62=0,"-",IF('Órdenes según Instancia'!AD62=0,"-",('Órdenes según Instancia'!J62/'Órdenes según Instancia'!AD62)))</f>
        <v>1.4705882352941176E-2</v>
      </c>
      <c r="O62" s="35">
        <f>IF('Órdenes según Instancia'!O62=0,"-",IF('Órdenes según Instancia'!AD62=0,"-",('Órdenes según Instancia'!O62/'Órdenes según Instancia'!AD62)))</f>
        <v>2.4509803921568627E-2</v>
      </c>
      <c r="P62" s="35" t="str">
        <f>IF('Órdenes según Instancia'!T62=0,"-",IF('Órdenes según Instancia'!AD62=0,"-",('Órdenes según Instancia'!T62/'Órdenes según Instancia'!AD62)))</f>
        <v>-</v>
      </c>
      <c r="Q62" s="35" t="str">
        <f>IF('Órdenes según Instancia'!Y62=0,"-",IF('Órdenes según Instancia'!AD62=0,"-",('Órdenes según Instancia'!Y62/'Órdenes según Instancia'!AD62)))</f>
        <v>-</v>
      </c>
      <c r="R62" s="35">
        <f>IF('Órdenes según Instancia'!F62=0,"-",IF('Órdenes según Instancia'!AE62=0,"-",('Órdenes según Instancia'!F62/'Órdenes según Instancia'!AE62)))</f>
        <v>1</v>
      </c>
      <c r="S62" s="35" t="str">
        <f>IF('Órdenes según Instancia'!K62=0,"-",IF('Órdenes según Instancia'!AE62=0,"-",('Órdenes según Instancia'!K62/'Órdenes según Instancia'!AE62)))</f>
        <v>-</v>
      </c>
      <c r="T62" s="35" t="str">
        <f>IF('Órdenes según Instancia'!P62=0,"-",IF('Órdenes según Instancia'!AE62=0,"-",('Órdenes según Instancia'!P62/'Órdenes según Instancia'!AE62)))</f>
        <v>-</v>
      </c>
      <c r="U62" s="35" t="str">
        <f>IF('Órdenes según Instancia'!U62=0,"-",IF('Órdenes según Instancia'!AE62=0,"-",('Órdenes según Instancia'!U62/('Órdenes según Instancia'!AE62))))</f>
        <v>-</v>
      </c>
      <c r="V62" s="35" t="str">
        <f>IF('Órdenes según Instancia'!Z62=0,"-",IF('Órdenes según Instancia'!AE62=0,"-",('Órdenes según Instancia'!Z62/'Órdenes según Instancia'!AE62)))</f>
        <v>-</v>
      </c>
    </row>
    <row r="63" spans="2:22" ht="20.100000000000001" customHeight="1" thickBot="1" x14ac:dyDescent="0.25">
      <c r="B63" s="4" t="s">
        <v>255</v>
      </c>
      <c r="C63" s="35">
        <f>IF('Órdenes según Instancia'!C63=0,"-",IF('Órdenes según Instancia'!AB63=0,"-",('Órdenes según Instancia'!C63/'Órdenes según Instancia'!AB63)))</f>
        <v>0.99678456591639875</v>
      </c>
      <c r="D63" s="35" t="str">
        <f>IF('Órdenes según Instancia'!H63=0,"-",IF('Órdenes según Instancia'!AB63=0,"-",('Órdenes según Instancia'!H63/'Órdenes según Instancia'!AB63)))</f>
        <v>-</v>
      </c>
      <c r="E63" s="35">
        <f>IF('Órdenes según Instancia'!M63=0,"-",IF('Órdenes según Instancia'!AB63=0,"-",('Órdenes según Instancia'!M63/'Órdenes según Instancia'!AB63)))</f>
        <v>3.2154340836012861E-3</v>
      </c>
      <c r="F63" s="35" t="str">
        <f>IF('Órdenes según Instancia'!R63=0,"-",IF('Órdenes según Instancia'!AB63=0,"-",('Órdenes según Instancia'!R63/'Órdenes según Instancia'!AB63)))</f>
        <v>-</v>
      </c>
      <c r="G63" s="35" t="str">
        <f>IF('Órdenes según Instancia'!W63=0,"-",IF('Órdenes según Instancia'!AB63=0,"-",('Órdenes según Instancia'!W63/'Órdenes según Instancia'!AB63)))</f>
        <v>-</v>
      </c>
      <c r="H63" s="35">
        <f>IF('Órdenes según Instancia'!D63=0,"-",IF('Órdenes según Instancia'!AC63=0,"-",('Órdenes según Instancia'!D63/'Órdenes según Instancia'!AC63)))</f>
        <v>1</v>
      </c>
      <c r="I63" s="35" t="str">
        <f>IF('Órdenes según Instancia'!I63=0,"-",IF('Órdenes según Instancia'!AC63=0,"-",('Órdenes según Instancia'!I63/'Órdenes según Instancia'!AC63)))</f>
        <v>-</v>
      </c>
      <c r="J63" s="35" t="str">
        <f>IF('Órdenes según Instancia'!N63=0,"-",IF('Órdenes según Instancia'!AC63=0,"-",('Órdenes según Instancia'!N63/'Órdenes según Instancia'!AC63)))</f>
        <v>-</v>
      </c>
      <c r="K63" s="35" t="str">
        <f>IF('Órdenes según Instancia'!S63=0,"-",IF('Órdenes según Instancia'!AC63=0,"-",('Órdenes según Instancia'!S63/'Órdenes según Instancia'!AC63)))</f>
        <v>-</v>
      </c>
      <c r="L63" s="35" t="str">
        <f>IF('Órdenes según Instancia'!X63=0,"-",IF('Órdenes según Instancia'!AC63=0,"-",('Órdenes según Instancia'!X63/'Órdenes según Instancia'!AC63)))</f>
        <v>-</v>
      </c>
      <c r="M63" s="35">
        <f>IF('Órdenes según Instancia'!E63=0,"-",IF('Órdenes según Instancia'!AD63=0,"-",('Órdenes según Instancia'!E63/'Órdenes según Instancia'!AD63)))</f>
        <v>0.9942196531791907</v>
      </c>
      <c r="N63" s="35" t="str">
        <f>IF('Órdenes según Instancia'!J63=0,"-",IF('Órdenes según Instancia'!AD63=0,"-",('Órdenes según Instancia'!J63/'Órdenes según Instancia'!AD63)))</f>
        <v>-</v>
      </c>
      <c r="O63" s="35">
        <f>IF('Órdenes según Instancia'!O63=0,"-",IF('Órdenes según Instancia'!AD63=0,"-",('Órdenes según Instancia'!O63/'Órdenes según Instancia'!AD63)))</f>
        <v>5.7803468208092483E-3</v>
      </c>
      <c r="P63" s="35" t="str">
        <f>IF('Órdenes según Instancia'!T63=0,"-",IF('Órdenes según Instancia'!AD63=0,"-",('Órdenes según Instancia'!T63/'Órdenes según Instancia'!AD63)))</f>
        <v>-</v>
      </c>
      <c r="Q63" s="35" t="str">
        <f>IF('Órdenes según Instancia'!Y63=0,"-",IF('Órdenes según Instancia'!AD63=0,"-",('Órdenes según Instancia'!Y63/'Órdenes según Instancia'!AD63)))</f>
        <v>-</v>
      </c>
      <c r="R63" s="35">
        <f>IF('Órdenes según Instancia'!F63=0,"-",IF('Órdenes según Instancia'!AE63=0,"-",('Órdenes según Instancia'!F63/'Órdenes según Instancia'!AE63)))</f>
        <v>1</v>
      </c>
      <c r="S63" s="35" t="str">
        <f>IF('Órdenes según Instancia'!K63=0,"-",IF('Órdenes según Instancia'!AE63=0,"-",('Órdenes según Instancia'!K63/'Órdenes según Instancia'!AE63)))</f>
        <v>-</v>
      </c>
      <c r="T63" s="35" t="str">
        <f>IF('Órdenes según Instancia'!P63=0,"-",IF('Órdenes según Instancia'!AE63=0,"-",('Órdenes según Instancia'!P63/'Órdenes según Instancia'!AE63)))</f>
        <v>-</v>
      </c>
      <c r="U63" s="35" t="str">
        <f>IF('Órdenes según Instancia'!U63=0,"-",IF('Órdenes según Instancia'!AE63=0,"-",('Órdenes según Instancia'!U63/('Órdenes según Instancia'!AE63))))</f>
        <v>-</v>
      </c>
      <c r="V63" s="35" t="str">
        <f>IF('Órdenes según Instancia'!Z63=0,"-",IF('Órdenes según Instancia'!AE63=0,"-",('Órdenes según Instancia'!Z63/'Órdenes según Instancia'!AE63)))</f>
        <v>-</v>
      </c>
    </row>
    <row r="64" spans="2:22" ht="20.100000000000001" customHeight="1" thickBot="1" x14ac:dyDescent="0.25">
      <c r="B64" s="4" t="s">
        <v>256</v>
      </c>
      <c r="C64" s="36">
        <f>IF('Órdenes según Instancia'!C64=0,"-",IF('Órdenes según Instancia'!AB64=0,"-",('Órdenes según Instancia'!C64/'Órdenes según Instancia'!AB64)))</f>
        <v>0.87947882736156346</v>
      </c>
      <c r="D64" s="36">
        <f>IF('Órdenes según Instancia'!H64=0,"-",IF('Órdenes según Instancia'!AB64=0,"-",('Órdenes según Instancia'!H64/'Órdenes según Instancia'!AB64)))</f>
        <v>1.3029315960912053E-2</v>
      </c>
      <c r="E64" s="36">
        <f>IF('Órdenes según Instancia'!M64=0,"-",IF('Órdenes según Instancia'!AB64=0,"-",('Órdenes según Instancia'!M64/'Órdenes según Instancia'!AB64)))</f>
        <v>8.4690553745928335E-2</v>
      </c>
      <c r="F64" s="36">
        <f>IF('Órdenes según Instancia'!R64=0,"-",IF('Órdenes según Instancia'!AB64=0,"-",('Órdenes según Instancia'!R64/'Órdenes según Instancia'!AB64)))</f>
        <v>2.2801302931596091E-2</v>
      </c>
      <c r="G64" s="36" t="str">
        <f>IF('Órdenes según Instancia'!W64=0,"-",IF('Órdenes según Instancia'!AB64=0,"-",('Órdenes según Instancia'!W64/'Órdenes según Instancia'!AB64)))</f>
        <v>-</v>
      </c>
      <c r="H64" s="36" t="str">
        <f>IF('Órdenes según Instancia'!D64=0,"-",IF('Órdenes según Instancia'!AC64=0,"-",('Órdenes según Instancia'!D64/'Órdenes según Instancia'!AC64)))</f>
        <v>-</v>
      </c>
      <c r="I64" s="36" t="str">
        <f>IF('Órdenes según Instancia'!I64=0,"-",IF('Órdenes según Instancia'!AC64=0,"-",('Órdenes según Instancia'!I64/'Órdenes según Instancia'!AC64)))</f>
        <v>-</v>
      </c>
      <c r="J64" s="36" t="str">
        <f>IF('Órdenes según Instancia'!N64=0,"-",IF('Órdenes según Instancia'!AC64=0,"-",('Órdenes según Instancia'!N64/'Órdenes según Instancia'!AC64)))</f>
        <v>-</v>
      </c>
      <c r="K64" s="36" t="str">
        <f>IF('Órdenes según Instancia'!S64=0,"-",IF('Órdenes según Instancia'!AC64=0,"-",('Órdenes según Instancia'!S64/'Órdenes según Instancia'!AC64)))</f>
        <v>-</v>
      </c>
      <c r="L64" s="36" t="str">
        <f>IF('Órdenes según Instancia'!X64=0,"-",IF('Órdenes según Instancia'!AC64=0,"-",('Órdenes según Instancia'!X64/'Órdenes según Instancia'!AC64)))</f>
        <v>-</v>
      </c>
      <c r="M64" s="36">
        <f>IF('Órdenes según Instancia'!E64=0,"-",IF('Órdenes según Instancia'!AD64=0,"-",('Órdenes según Instancia'!E64/'Órdenes según Instancia'!AD64)))</f>
        <v>0.86690647482014394</v>
      </c>
      <c r="N64" s="36">
        <f>IF('Órdenes según Instancia'!J64=0,"-",IF('Órdenes según Instancia'!AD64=0,"-",('Órdenes según Instancia'!J64/'Órdenes según Instancia'!AD64)))</f>
        <v>1.4388489208633094E-2</v>
      </c>
      <c r="O64" s="36">
        <f>IF('Órdenes según Instancia'!O64=0,"-",IF('Órdenes según Instancia'!AD64=0,"-",('Órdenes según Instancia'!O64/'Órdenes según Instancia'!AD64)))</f>
        <v>9.3525179856115109E-2</v>
      </c>
      <c r="P64" s="36">
        <f>IF('Órdenes según Instancia'!T64=0,"-",IF('Órdenes según Instancia'!AD64=0,"-",('Órdenes según Instancia'!T64/'Órdenes según Instancia'!AD64)))</f>
        <v>2.5179856115107913E-2</v>
      </c>
      <c r="Q64" s="36" t="str">
        <f>IF('Órdenes según Instancia'!Y64=0,"-",IF('Órdenes según Instancia'!AD64=0,"-",('Órdenes según Instancia'!Y64/'Órdenes según Instancia'!AD64)))</f>
        <v>-</v>
      </c>
      <c r="R64" s="36">
        <f>IF('Órdenes según Instancia'!F64=0,"-",IF('Órdenes según Instancia'!AE64=0,"-",('Órdenes según Instancia'!F64/'Órdenes según Instancia'!AE64)))</f>
        <v>1</v>
      </c>
      <c r="S64" s="36" t="str">
        <f>IF('Órdenes según Instancia'!K64=0,"-",IF('Órdenes según Instancia'!AE64=0,"-",('Órdenes según Instancia'!K64/'Órdenes según Instancia'!AE64)))</f>
        <v>-</v>
      </c>
      <c r="T64" s="36" t="str">
        <f>IF('Órdenes según Instancia'!P64=0,"-",IF('Órdenes según Instancia'!AE64=0,"-",('Órdenes según Instancia'!P64/'Órdenes según Instancia'!AE64)))</f>
        <v>-</v>
      </c>
      <c r="U64" s="36" t="str">
        <f>IF('Órdenes según Instancia'!U64=0,"-",IF('Órdenes según Instancia'!AE64=0,"-",('Órdenes según Instancia'!U64/('Órdenes según Instancia'!AE64))))</f>
        <v>-</v>
      </c>
      <c r="V64" s="36" t="str">
        <f>IF('Órdenes según Instancia'!Z64=0,"-",IF('Órdenes según Instancia'!AE64=0,"-",('Órdenes según Instancia'!Z64/'Órdenes según Instancia'!AE64)))</f>
        <v>-</v>
      </c>
    </row>
    <row r="65" spans="2:22" ht="20.100000000000001" customHeight="1" thickBot="1" x14ac:dyDescent="0.25">
      <c r="B65" s="7" t="s">
        <v>22</v>
      </c>
      <c r="C65" s="37">
        <f>IF('Órdenes según Instancia'!C65=0,"-",IF('Órdenes según Instancia'!AB65=0,"-",('Órdenes según Instancia'!C65/'Órdenes según Instancia'!AB65)))</f>
        <v>0.93881458035531962</v>
      </c>
      <c r="D65" s="37">
        <f>IF('Órdenes según Instancia'!H65=0,"-",IF('Órdenes según Instancia'!AB65=0,"-",('Órdenes según Instancia'!H65/'Órdenes según Instancia'!AB65)))</f>
        <v>4.3393914641617314E-3</v>
      </c>
      <c r="E65" s="37">
        <f>IF('Órdenes según Instancia'!M65=0,"-",IF('Órdenes según Instancia'!AB65=0,"-",('Órdenes según Instancia'!M65/'Órdenes según Instancia'!AB65)))</f>
        <v>4.3470492138043701E-2</v>
      </c>
      <c r="F65" s="37">
        <f>IF('Órdenes según Instancia'!R65=0,"-",IF('Órdenes según Instancia'!AB65=0,"-",('Órdenes según Instancia'!R65/'Órdenes según Instancia'!AB65)))</f>
        <v>1.3350010210332856E-2</v>
      </c>
      <c r="G65" s="37">
        <f>IF('Órdenes según Instancia'!W65=0,"-",IF('Órdenes según Instancia'!AB65=0,"-",('Órdenes según Instancia'!W65/'Órdenes según Instancia'!AB65)))</f>
        <v>2.5525832142127832E-5</v>
      </c>
      <c r="H65" s="37">
        <f>IF('Órdenes según Instancia'!D65=0,"-",IF('Órdenes según Instancia'!AC65=0,"-",('Órdenes según Instancia'!D65/'Órdenes según Instancia'!AC65)))</f>
        <v>0.97448979591836737</v>
      </c>
      <c r="I65" s="37">
        <f>IF('Órdenes según Instancia'!I65=0,"-",IF('Órdenes según Instancia'!AC65=0,"-",('Órdenes según Instancia'!I65/'Órdenes según Instancia'!AC65)))</f>
        <v>1.2755102040816327E-2</v>
      </c>
      <c r="J65" s="37">
        <f>IF('Órdenes según Instancia'!N65=0,"-",IF('Órdenes según Instancia'!AC65=0,"-",('Órdenes según Instancia'!N65/'Órdenes según Instancia'!AC65)))</f>
        <v>1.2755102040816327E-2</v>
      </c>
      <c r="K65" s="37" t="str">
        <f>IF('Órdenes según Instancia'!S65=0,"-",IF('Órdenes según Instancia'!AC65=0,"-",('Órdenes según Instancia'!S65/'Órdenes según Instancia'!AC65)))</f>
        <v>-</v>
      </c>
      <c r="L65" s="37" t="str">
        <f>IF('Órdenes según Instancia'!X65=0,"-",IF('Órdenes según Instancia'!AC65=0,"-",('Órdenes según Instancia'!X65/'Órdenes según Instancia'!AC65)))</f>
        <v>-</v>
      </c>
      <c r="M65" s="37">
        <f>IF('Órdenes según Instancia'!E65=0,"-",IF('Órdenes según Instancia'!AD65=0,"-",('Órdenes según Instancia'!E65/'Órdenes según Instancia'!AD65)))</f>
        <v>0.91924113239582184</v>
      </c>
      <c r="N65" s="37">
        <f>IF('Órdenes según Instancia'!J65=0,"-",IF('Órdenes según Instancia'!AD65=0,"-",('Órdenes según Instancia'!J65/'Órdenes según Instancia'!AD65)))</f>
        <v>4.4660982541615919E-3</v>
      </c>
      <c r="O65" s="37">
        <f>IF('Órdenes según Instancia'!O65=0,"-",IF('Órdenes según Instancia'!AD65=0,"-",('Órdenes según Instancia'!O65/'Órdenes según Instancia'!AD65)))</f>
        <v>5.8428376333370245E-2</v>
      </c>
      <c r="P65" s="37">
        <f>IF('Órdenes según Instancia'!T65=0,"-",IF('Órdenes según Instancia'!AD65=0,"-",('Órdenes según Instancia'!T65/'Órdenes según Instancia'!AD65)))</f>
        <v>1.782748311371941E-2</v>
      </c>
      <c r="Q65" s="37">
        <f>IF('Órdenes según Instancia'!Y65=0,"-",IF('Órdenes según Instancia'!AD65=0,"-",('Órdenes según Instancia'!Y65/'Órdenes según Instancia'!AD65)))</f>
        <v>3.6909902926955299E-5</v>
      </c>
      <c r="R65" s="37">
        <f>IF('Órdenes según Instancia'!F65=0,"-",IF('Órdenes según Instancia'!AE65=0,"-",('Órdenes según Instancia'!F65/'Órdenes según Instancia'!AE65)))</f>
        <v>0.98289282353947482</v>
      </c>
      <c r="S65" s="37">
        <f>IF('Órdenes según Instancia'!K65=0,"-",IF('Órdenes según Instancia'!AE65=0,"-",('Órdenes según Instancia'!K65/'Órdenes según Instancia'!AE65)))</f>
        <v>3.7635788213155417E-3</v>
      </c>
      <c r="T65" s="37">
        <f>IF('Órdenes según Instancia'!P65=0,"-",IF('Órdenes según Instancia'!AE65=0,"-",('Órdenes según Instancia'!P65/'Órdenes según Instancia'!AE65)))</f>
        <v>9.8366264648019845E-3</v>
      </c>
      <c r="U65" s="37">
        <f>IF('Órdenes según Instancia'!U65=0,"-",IF('Órdenes según Instancia'!AE65=0,"-",('Órdenes según Instancia'!U65/('Órdenes según Instancia'!AE65))))</f>
        <v>3.5069711744076639E-3</v>
      </c>
      <c r="V65" s="37" t="str">
        <f>IF('Órdenes según Instancia'!Z65=0,"-",IF('Órdenes según Instancia'!AE65=0,"-",('Órdenes según Instancia'!Z65/'Órdenes según Instancia'!AE65)))</f>
        <v>-</v>
      </c>
    </row>
  </sheetData>
  <mergeCells count="5">
    <mergeCell ref="C12:G13"/>
    <mergeCell ref="H12:V12"/>
    <mergeCell ref="H13:L13"/>
    <mergeCell ref="M13:Q13"/>
    <mergeCell ref="R13:V13"/>
  </mergeCells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AJ64"/>
  <sheetViews>
    <sheetView workbookViewId="0"/>
  </sheetViews>
  <sheetFormatPr baseColWidth="10" defaultRowHeight="12.75" x14ac:dyDescent="0.2"/>
  <cols>
    <col min="1" max="1" width="8.625" customWidth="1"/>
    <col min="2" max="2" width="28.625" customWidth="1"/>
    <col min="3" max="36" width="9.625" customWidth="1"/>
  </cols>
  <sheetData>
    <row r="11" spans="2:36" ht="13.5" customHeight="1" x14ac:dyDescent="0.2"/>
    <row r="12" spans="2:36" s="65" customFormat="1" ht="58.5" customHeight="1" x14ac:dyDescent="0.2">
      <c r="C12" s="90" t="s">
        <v>257</v>
      </c>
      <c r="D12" s="90"/>
      <c r="E12" s="90" t="s">
        <v>190</v>
      </c>
      <c r="F12" s="90"/>
      <c r="G12" s="90" t="s">
        <v>191</v>
      </c>
      <c r="H12" s="90"/>
      <c r="I12" s="90" t="s">
        <v>258</v>
      </c>
      <c r="J12" s="90"/>
      <c r="K12" s="90" t="s">
        <v>259</v>
      </c>
      <c r="L12" s="90"/>
      <c r="M12" s="90" t="s">
        <v>192</v>
      </c>
      <c r="N12" s="90"/>
      <c r="O12" s="90" t="s">
        <v>193</v>
      </c>
      <c r="P12" s="90"/>
      <c r="Q12" s="90" t="s">
        <v>194</v>
      </c>
      <c r="R12" s="90"/>
      <c r="S12" s="90" t="s">
        <v>260</v>
      </c>
      <c r="T12" s="90"/>
      <c r="U12" s="90" t="s">
        <v>195</v>
      </c>
      <c r="V12" s="90"/>
      <c r="W12" s="90" t="s">
        <v>261</v>
      </c>
      <c r="X12" s="90"/>
      <c r="Y12" s="90" t="s">
        <v>262</v>
      </c>
      <c r="Z12" s="90"/>
      <c r="AA12" s="90" t="s">
        <v>263</v>
      </c>
      <c r="AB12" s="90"/>
      <c r="AC12" s="90" t="s">
        <v>264</v>
      </c>
      <c r="AD12" s="90"/>
      <c r="AE12" s="90" t="s">
        <v>265</v>
      </c>
      <c r="AF12" s="90"/>
      <c r="AG12" s="90" t="s">
        <v>196</v>
      </c>
      <c r="AH12" s="90"/>
      <c r="AI12" s="90" t="s">
        <v>197</v>
      </c>
      <c r="AJ12" s="90"/>
    </row>
    <row r="13" spans="2:36" ht="41.25" customHeight="1" thickBot="1" x14ac:dyDescent="0.25">
      <c r="C13" s="38" t="s">
        <v>198</v>
      </c>
      <c r="D13" s="38" t="s">
        <v>199</v>
      </c>
      <c r="E13" s="38" t="s">
        <v>198</v>
      </c>
      <c r="F13" s="38" t="s">
        <v>199</v>
      </c>
      <c r="G13" s="38" t="s">
        <v>198</v>
      </c>
      <c r="H13" s="38" t="s">
        <v>199</v>
      </c>
      <c r="I13" s="38" t="s">
        <v>198</v>
      </c>
      <c r="J13" s="38" t="s">
        <v>199</v>
      </c>
      <c r="K13" s="38" t="s">
        <v>198</v>
      </c>
      <c r="L13" s="38" t="s">
        <v>199</v>
      </c>
      <c r="M13" s="38" t="s">
        <v>198</v>
      </c>
      <c r="N13" s="38" t="s">
        <v>199</v>
      </c>
      <c r="O13" s="38" t="s">
        <v>198</v>
      </c>
      <c r="P13" s="38" t="s">
        <v>199</v>
      </c>
      <c r="Q13" s="38" t="s">
        <v>198</v>
      </c>
      <c r="R13" s="38" t="s">
        <v>199</v>
      </c>
      <c r="S13" s="38" t="s">
        <v>198</v>
      </c>
      <c r="T13" s="38" t="s">
        <v>199</v>
      </c>
      <c r="U13" s="38" t="s">
        <v>198</v>
      </c>
      <c r="V13" s="38" t="s">
        <v>199</v>
      </c>
      <c r="W13" s="38" t="s">
        <v>198</v>
      </c>
      <c r="X13" s="38" t="s">
        <v>199</v>
      </c>
      <c r="Y13" s="38" t="s">
        <v>198</v>
      </c>
      <c r="Z13" s="38" t="s">
        <v>199</v>
      </c>
      <c r="AA13" s="38" t="s">
        <v>198</v>
      </c>
      <c r="AB13" s="38" t="s">
        <v>199</v>
      </c>
      <c r="AC13" s="38" t="s">
        <v>198</v>
      </c>
      <c r="AD13" s="38" t="s">
        <v>199</v>
      </c>
      <c r="AE13" s="38" t="s">
        <v>198</v>
      </c>
      <c r="AF13" s="38" t="s">
        <v>199</v>
      </c>
      <c r="AG13" s="38" t="s">
        <v>198</v>
      </c>
      <c r="AH13" s="38" t="s">
        <v>199</v>
      </c>
      <c r="AI13" s="38" t="s">
        <v>198</v>
      </c>
      <c r="AJ13" s="38" t="s">
        <v>199</v>
      </c>
    </row>
    <row r="14" spans="2:36" ht="20.100000000000001" customHeight="1" thickBot="1" x14ac:dyDescent="0.25">
      <c r="B14" s="3" t="s">
        <v>207</v>
      </c>
      <c r="C14" s="20">
        <v>7</v>
      </c>
      <c r="D14" s="20">
        <v>16</v>
      </c>
      <c r="E14" s="20">
        <v>58</v>
      </c>
      <c r="F14" s="20">
        <v>2</v>
      </c>
      <c r="G14" s="20">
        <v>470</v>
      </c>
      <c r="H14" s="20">
        <v>363</v>
      </c>
      <c r="I14" s="20">
        <v>543</v>
      </c>
      <c r="J14" s="20">
        <v>361</v>
      </c>
      <c r="K14" s="20">
        <v>104</v>
      </c>
      <c r="L14" s="20">
        <v>1</v>
      </c>
      <c r="M14" s="20">
        <v>48</v>
      </c>
      <c r="N14" s="20">
        <v>17</v>
      </c>
      <c r="O14" s="20">
        <v>63</v>
      </c>
      <c r="P14" s="20">
        <v>39</v>
      </c>
      <c r="Q14" s="20">
        <v>1293</v>
      </c>
      <c r="R14" s="20">
        <v>799</v>
      </c>
      <c r="S14" s="20">
        <v>237</v>
      </c>
      <c r="T14" s="20">
        <v>3</v>
      </c>
      <c r="U14" s="20">
        <v>1</v>
      </c>
      <c r="V14" s="20">
        <v>0</v>
      </c>
      <c r="W14" s="20">
        <v>18</v>
      </c>
      <c r="X14" s="20">
        <v>2</v>
      </c>
      <c r="Y14" s="20">
        <v>7</v>
      </c>
      <c r="Z14" s="20">
        <v>0</v>
      </c>
      <c r="AA14" s="20">
        <v>7</v>
      </c>
      <c r="AB14" s="20">
        <v>0</v>
      </c>
      <c r="AC14" s="20">
        <v>273</v>
      </c>
      <c r="AD14" s="20">
        <v>3</v>
      </c>
      <c r="AE14" s="20">
        <v>0</v>
      </c>
      <c r="AF14" s="20">
        <v>0</v>
      </c>
      <c r="AG14" s="20">
        <v>65</v>
      </c>
      <c r="AH14" s="20">
        <v>6</v>
      </c>
      <c r="AI14" s="20">
        <v>608</v>
      </c>
      <c r="AJ14" s="20">
        <v>14</v>
      </c>
    </row>
    <row r="15" spans="2:36" ht="20.100000000000001" customHeight="1" thickBot="1" x14ac:dyDescent="0.25">
      <c r="B15" s="4" t="s">
        <v>208</v>
      </c>
      <c r="C15" s="20">
        <v>63</v>
      </c>
      <c r="D15" s="20">
        <v>23</v>
      </c>
      <c r="E15" s="20">
        <v>51</v>
      </c>
      <c r="F15" s="20">
        <v>41</v>
      </c>
      <c r="G15" s="20">
        <v>639</v>
      </c>
      <c r="H15" s="20">
        <v>522</v>
      </c>
      <c r="I15" s="20">
        <v>608</v>
      </c>
      <c r="J15" s="20">
        <v>462</v>
      </c>
      <c r="K15" s="20">
        <v>216</v>
      </c>
      <c r="L15" s="20">
        <v>33</v>
      </c>
      <c r="M15" s="20">
        <v>113</v>
      </c>
      <c r="N15" s="20">
        <v>31</v>
      </c>
      <c r="O15" s="20">
        <v>112</v>
      </c>
      <c r="P15" s="20">
        <v>42</v>
      </c>
      <c r="Q15" s="20">
        <v>1802</v>
      </c>
      <c r="R15" s="20">
        <v>1154</v>
      </c>
      <c r="S15" s="20">
        <v>154</v>
      </c>
      <c r="T15" s="20">
        <v>3</v>
      </c>
      <c r="U15" s="20">
        <v>2</v>
      </c>
      <c r="V15" s="20">
        <v>0</v>
      </c>
      <c r="W15" s="20">
        <v>17</v>
      </c>
      <c r="X15" s="20">
        <v>2</v>
      </c>
      <c r="Y15" s="20">
        <v>11</v>
      </c>
      <c r="Z15" s="20">
        <v>1</v>
      </c>
      <c r="AA15" s="20">
        <v>62</v>
      </c>
      <c r="AB15" s="20">
        <v>5</v>
      </c>
      <c r="AC15" s="20">
        <v>190</v>
      </c>
      <c r="AD15" s="20">
        <v>3</v>
      </c>
      <c r="AE15" s="20">
        <v>0</v>
      </c>
      <c r="AF15" s="20">
        <v>0</v>
      </c>
      <c r="AG15" s="20">
        <v>147</v>
      </c>
      <c r="AH15" s="20">
        <v>2</v>
      </c>
      <c r="AI15" s="20">
        <v>583</v>
      </c>
      <c r="AJ15" s="20">
        <v>16</v>
      </c>
    </row>
    <row r="16" spans="2:36" ht="20.100000000000001" customHeight="1" thickBot="1" x14ac:dyDescent="0.25">
      <c r="B16" s="4" t="s">
        <v>209</v>
      </c>
      <c r="C16" s="20">
        <v>14</v>
      </c>
      <c r="D16" s="20">
        <v>2</v>
      </c>
      <c r="E16" s="20">
        <v>53</v>
      </c>
      <c r="F16" s="20">
        <v>17</v>
      </c>
      <c r="G16" s="20">
        <v>249</v>
      </c>
      <c r="H16" s="20">
        <v>76</v>
      </c>
      <c r="I16" s="20">
        <v>245</v>
      </c>
      <c r="J16" s="20">
        <v>63</v>
      </c>
      <c r="K16" s="20">
        <v>120</v>
      </c>
      <c r="L16" s="20">
        <v>32</v>
      </c>
      <c r="M16" s="20">
        <v>41</v>
      </c>
      <c r="N16" s="20">
        <v>25</v>
      </c>
      <c r="O16" s="20">
        <v>7</v>
      </c>
      <c r="P16" s="20">
        <v>13</v>
      </c>
      <c r="Q16" s="20">
        <v>729</v>
      </c>
      <c r="R16" s="20">
        <v>228</v>
      </c>
      <c r="S16" s="20">
        <v>46</v>
      </c>
      <c r="T16" s="20">
        <v>6</v>
      </c>
      <c r="U16" s="20">
        <v>0</v>
      </c>
      <c r="V16" s="20">
        <v>0</v>
      </c>
      <c r="W16" s="20">
        <v>13</v>
      </c>
      <c r="X16" s="20">
        <v>1</v>
      </c>
      <c r="Y16" s="20">
        <v>3</v>
      </c>
      <c r="Z16" s="20">
        <v>1</v>
      </c>
      <c r="AA16" s="20">
        <v>10</v>
      </c>
      <c r="AB16" s="20">
        <v>1</v>
      </c>
      <c r="AC16" s="20">
        <v>52</v>
      </c>
      <c r="AD16" s="20">
        <v>6</v>
      </c>
      <c r="AE16" s="20">
        <v>2</v>
      </c>
      <c r="AF16" s="20">
        <v>0</v>
      </c>
      <c r="AG16" s="20">
        <v>34</v>
      </c>
      <c r="AH16" s="20">
        <v>0</v>
      </c>
      <c r="AI16" s="20">
        <v>160</v>
      </c>
      <c r="AJ16" s="20">
        <v>15</v>
      </c>
    </row>
    <row r="17" spans="2:36" ht="20.100000000000001" customHeight="1" thickBot="1" x14ac:dyDescent="0.25">
      <c r="B17" s="4" t="s">
        <v>210</v>
      </c>
      <c r="C17" s="20">
        <v>31</v>
      </c>
      <c r="D17" s="20">
        <v>192</v>
      </c>
      <c r="E17" s="20">
        <v>169</v>
      </c>
      <c r="F17" s="20">
        <v>256</v>
      </c>
      <c r="G17" s="20">
        <v>344</v>
      </c>
      <c r="H17" s="20">
        <v>693</v>
      </c>
      <c r="I17" s="20">
        <v>334</v>
      </c>
      <c r="J17" s="20">
        <v>652</v>
      </c>
      <c r="K17" s="20">
        <v>123</v>
      </c>
      <c r="L17" s="20">
        <v>249</v>
      </c>
      <c r="M17" s="20">
        <v>75</v>
      </c>
      <c r="N17" s="20">
        <v>102</v>
      </c>
      <c r="O17" s="20">
        <v>33</v>
      </c>
      <c r="P17" s="20">
        <v>298</v>
      </c>
      <c r="Q17" s="20">
        <v>1109</v>
      </c>
      <c r="R17" s="20">
        <v>2442</v>
      </c>
      <c r="S17" s="20">
        <v>144</v>
      </c>
      <c r="T17" s="20">
        <v>1</v>
      </c>
      <c r="U17" s="20">
        <v>5</v>
      </c>
      <c r="V17" s="20">
        <v>0</v>
      </c>
      <c r="W17" s="20">
        <v>13</v>
      </c>
      <c r="X17" s="20">
        <v>0</v>
      </c>
      <c r="Y17" s="20">
        <v>3</v>
      </c>
      <c r="Z17" s="20">
        <v>0</v>
      </c>
      <c r="AA17" s="20">
        <v>38</v>
      </c>
      <c r="AB17" s="20">
        <v>3</v>
      </c>
      <c r="AC17" s="20">
        <v>164</v>
      </c>
      <c r="AD17" s="20">
        <v>3</v>
      </c>
      <c r="AE17" s="20">
        <v>1</v>
      </c>
      <c r="AF17" s="20">
        <v>0</v>
      </c>
      <c r="AG17" s="20">
        <v>180</v>
      </c>
      <c r="AH17" s="20">
        <v>0</v>
      </c>
      <c r="AI17" s="20">
        <v>548</v>
      </c>
      <c r="AJ17" s="20">
        <v>7</v>
      </c>
    </row>
    <row r="18" spans="2:36" ht="20.100000000000001" customHeight="1" thickBot="1" x14ac:dyDescent="0.25">
      <c r="B18" s="4" t="s">
        <v>211</v>
      </c>
      <c r="C18" s="20">
        <v>6</v>
      </c>
      <c r="D18" s="20">
        <v>4</v>
      </c>
      <c r="E18" s="20">
        <v>0</v>
      </c>
      <c r="F18" s="20">
        <v>0</v>
      </c>
      <c r="G18" s="20">
        <v>344</v>
      </c>
      <c r="H18" s="20">
        <v>39</v>
      </c>
      <c r="I18" s="20">
        <v>446</v>
      </c>
      <c r="J18" s="20">
        <v>42</v>
      </c>
      <c r="K18" s="20">
        <v>82</v>
      </c>
      <c r="L18" s="20">
        <v>5</v>
      </c>
      <c r="M18" s="20">
        <v>44</v>
      </c>
      <c r="N18" s="20">
        <v>4</v>
      </c>
      <c r="O18" s="20">
        <v>10</v>
      </c>
      <c r="P18" s="20">
        <v>15</v>
      </c>
      <c r="Q18" s="20">
        <v>932</v>
      </c>
      <c r="R18" s="20">
        <v>109</v>
      </c>
      <c r="S18" s="20">
        <v>42</v>
      </c>
      <c r="T18" s="20">
        <v>13</v>
      </c>
      <c r="U18" s="20">
        <v>0</v>
      </c>
      <c r="V18" s="20">
        <v>0</v>
      </c>
      <c r="W18" s="20">
        <v>4</v>
      </c>
      <c r="X18" s="20">
        <v>4</v>
      </c>
      <c r="Y18" s="20">
        <v>0</v>
      </c>
      <c r="Z18" s="20">
        <v>0</v>
      </c>
      <c r="AA18" s="20">
        <v>2</v>
      </c>
      <c r="AB18" s="20">
        <v>0</v>
      </c>
      <c r="AC18" s="20">
        <v>64</v>
      </c>
      <c r="AD18" s="20">
        <v>52</v>
      </c>
      <c r="AE18" s="20">
        <v>0</v>
      </c>
      <c r="AF18" s="20">
        <v>0</v>
      </c>
      <c r="AG18" s="20">
        <v>52</v>
      </c>
      <c r="AH18" s="20">
        <v>96</v>
      </c>
      <c r="AI18" s="20">
        <v>164</v>
      </c>
      <c r="AJ18" s="20">
        <v>165</v>
      </c>
    </row>
    <row r="19" spans="2:36" ht="20.100000000000001" customHeight="1" thickBot="1" x14ac:dyDescent="0.25">
      <c r="B19" s="4" t="s">
        <v>212</v>
      </c>
      <c r="C19" s="20">
        <v>21</v>
      </c>
      <c r="D19" s="20">
        <v>5</v>
      </c>
      <c r="E19" s="20">
        <v>80</v>
      </c>
      <c r="F19" s="20">
        <v>28</v>
      </c>
      <c r="G19" s="20">
        <v>234</v>
      </c>
      <c r="H19" s="20">
        <v>257</v>
      </c>
      <c r="I19" s="20">
        <v>231</v>
      </c>
      <c r="J19" s="20">
        <v>249</v>
      </c>
      <c r="K19" s="20">
        <v>14</v>
      </c>
      <c r="L19" s="20">
        <v>17</v>
      </c>
      <c r="M19" s="20">
        <v>47</v>
      </c>
      <c r="N19" s="20">
        <v>35</v>
      </c>
      <c r="O19" s="20">
        <v>10</v>
      </c>
      <c r="P19" s="20">
        <v>12</v>
      </c>
      <c r="Q19" s="20">
        <v>637</v>
      </c>
      <c r="R19" s="20">
        <v>603</v>
      </c>
      <c r="S19" s="20">
        <v>132</v>
      </c>
      <c r="T19" s="20">
        <v>4</v>
      </c>
      <c r="U19" s="20">
        <v>0</v>
      </c>
      <c r="V19" s="20">
        <v>0</v>
      </c>
      <c r="W19" s="20">
        <v>75</v>
      </c>
      <c r="X19" s="20">
        <v>1</v>
      </c>
      <c r="Y19" s="20">
        <v>0</v>
      </c>
      <c r="Z19" s="20">
        <v>0</v>
      </c>
      <c r="AA19" s="20">
        <v>0</v>
      </c>
      <c r="AB19" s="20">
        <v>0</v>
      </c>
      <c r="AC19" s="20">
        <v>128</v>
      </c>
      <c r="AD19" s="20">
        <v>8</v>
      </c>
      <c r="AE19" s="20">
        <v>11</v>
      </c>
      <c r="AF19" s="20">
        <v>8</v>
      </c>
      <c r="AG19" s="20">
        <v>44</v>
      </c>
      <c r="AH19" s="20">
        <v>12</v>
      </c>
      <c r="AI19" s="20">
        <v>390</v>
      </c>
      <c r="AJ19" s="20">
        <v>33</v>
      </c>
    </row>
    <row r="20" spans="2:36" ht="20.100000000000001" customHeight="1" thickBot="1" x14ac:dyDescent="0.25">
      <c r="B20" s="4" t="s">
        <v>213</v>
      </c>
      <c r="C20" s="20">
        <v>16</v>
      </c>
      <c r="D20" s="20">
        <v>24</v>
      </c>
      <c r="E20" s="20">
        <v>38</v>
      </c>
      <c r="F20" s="20">
        <v>56</v>
      </c>
      <c r="G20" s="20">
        <v>611</v>
      </c>
      <c r="H20" s="20">
        <v>445</v>
      </c>
      <c r="I20" s="20">
        <v>522</v>
      </c>
      <c r="J20" s="20">
        <v>407</v>
      </c>
      <c r="K20" s="20">
        <v>104</v>
      </c>
      <c r="L20" s="20">
        <v>88</v>
      </c>
      <c r="M20" s="20">
        <v>32</v>
      </c>
      <c r="N20" s="20">
        <v>3</v>
      </c>
      <c r="O20" s="20">
        <v>25</v>
      </c>
      <c r="P20" s="20">
        <v>55</v>
      </c>
      <c r="Q20" s="20">
        <v>1348</v>
      </c>
      <c r="R20" s="20">
        <v>1078</v>
      </c>
      <c r="S20" s="20">
        <v>167</v>
      </c>
      <c r="T20" s="20">
        <v>4</v>
      </c>
      <c r="U20" s="20">
        <v>0</v>
      </c>
      <c r="V20" s="20">
        <v>0</v>
      </c>
      <c r="W20" s="20">
        <v>8</v>
      </c>
      <c r="X20" s="20">
        <v>0</v>
      </c>
      <c r="Y20" s="20">
        <v>11</v>
      </c>
      <c r="Z20" s="20">
        <v>0</v>
      </c>
      <c r="AA20" s="20">
        <v>26</v>
      </c>
      <c r="AB20" s="20">
        <v>0</v>
      </c>
      <c r="AC20" s="20">
        <v>208</v>
      </c>
      <c r="AD20" s="20">
        <v>5</v>
      </c>
      <c r="AE20" s="20">
        <v>10</v>
      </c>
      <c r="AF20" s="20">
        <v>0</v>
      </c>
      <c r="AG20" s="20">
        <v>259</v>
      </c>
      <c r="AH20" s="20">
        <v>2</v>
      </c>
      <c r="AI20" s="20">
        <v>689</v>
      </c>
      <c r="AJ20" s="20">
        <v>11</v>
      </c>
    </row>
    <row r="21" spans="2:36" ht="20.100000000000001" customHeight="1" thickBot="1" x14ac:dyDescent="0.25">
      <c r="B21" s="4" t="s">
        <v>214</v>
      </c>
      <c r="C21" s="20">
        <v>17</v>
      </c>
      <c r="D21" s="20">
        <v>20</v>
      </c>
      <c r="E21" s="20">
        <v>40</v>
      </c>
      <c r="F21" s="20">
        <v>60</v>
      </c>
      <c r="G21" s="20">
        <v>403</v>
      </c>
      <c r="H21" s="20">
        <v>357</v>
      </c>
      <c r="I21" s="20">
        <v>405</v>
      </c>
      <c r="J21" s="20">
        <v>354</v>
      </c>
      <c r="K21" s="20">
        <v>70</v>
      </c>
      <c r="L21" s="20">
        <v>52</v>
      </c>
      <c r="M21" s="20">
        <v>31</v>
      </c>
      <c r="N21" s="20">
        <v>41</v>
      </c>
      <c r="O21" s="20">
        <v>2</v>
      </c>
      <c r="P21" s="20">
        <v>5</v>
      </c>
      <c r="Q21" s="20">
        <v>968</v>
      </c>
      <c r="R21" s="20">
        <v>889</v>
      </c>
      <c r="S21" s="20">
        <v>77</v>
      </c>
      <c r="T21" s="20">
        <v>2</v>
      </c>
      <c r="U21" s="20">
        <v>0</v>
      </c>
      <c r="V21" s="20">
        <v>3</v>
      </c>
      <c r="W21" s="20">
        <v>25</v>
      </c>
      <c r="X21" s="20">
        <v>7</v>
      </c>
      <c r="Y21" s="20">
        <v>15</v>
      </c>
      <c r="Z21" s="20">
        <v>3</v>
      </c>
      <c r="AA21" s="20">
        <v>18</v>
      </c>
      <c r="AB21" s="20">
        <v>4</v>
      </c>
      <c r="AC21" s="20">
        <v>108</v>
      </c>
      <c r="AD21" s="20">
        <v>11</v>
      </c>
      <c r="AE21" s="20">
        <v>1</v>
      </c>
      <c r="AF21" s="20">
        <v>0</v>
      </c>
      <c r="AG21" s="20">
        <v>40</v>
      </c>
      <c r="AH21" s="20">
        <v>8</v>
      </c>
      <c r="AI21" s="20">
        <v>284</v>
      </c>
      <c r="AJ21" s="20">
        <v>38</v>
      </c>
    </row>
    <row r="22" spans="2:36" ht="20.100000000000001" customHeight="1" thickBot="1" x14ac:dyDescent="0.25">
      <c r="B22" s="4" t="s">
        <v>215</v>
      </c>
      <c r="C22" s="20">
        <v>3</v>
      </c>
      <c r="D22" s="20">
        <v>3</v>
      </c>
      <c r="E22" s="20">
        <v>8</v>
      </c>
      <c r="F22" s="20">
        <v>0</v>
      </c>
      <c r="G22" s="20">
        <v>103</v>
      </c>
      <c r="H22" s="20">
        <v>31</v>
      </c>
      <c r="I22" s="20">
        <v>102</v>
      </c>
      <c r="J22" s="20">
        <v>30</v>
      </c>
      <c r="K22" s="20">
        <v>3</v>
      </c>
      <c r="L22" s="20">
        <v>3</v>
      </c>
      <c r="M22" s="20">
        <v>37</v>
      </c>
      <c r="N22" s="20">
        <v>12</v>
      </c>
      <c r="O22" s="20">
        <v>3</v>
      </c>
      <c r="P22" s="20">
        <v>1</v>
      </c>
      <c r="Q22" s="20">
        <v>259</v>
      </c>
      <c r="R22" s="20">
        <v>80</v>
      </c>
      <c r="S22" s="20">
        <v>71</v>
      </c>
      <c r="T22" s="20">
        <v>0</v>
      </c>
      <c r="U22" s="20">
        <v>0</v>
      </c>
      <c r="V22" s="20">
        <v>0</v>
      </c>
      <c r="W22" s="20">
        <v>2</v>
      </c>
      <c r="X22" s="20">
        <v>1</v>
      </c>
      <c r="Y22" s="20">
        <v>1</v>
      </c>
      <c r="Z22" s="20">
        <v>0</v>
      </c>
      <c r="AA22" s="20">
        <v>21</v>
      </c>
      <c r="AB22" s="20">
        <v>0</v>
      </c>
      <c r="AC22" s="20">
        <v>58</v>
      </c>
      <c r="AD22" s="20">
        <v>0</v>
      </c>
      <c r="AE22" s="20">
        <v>0</v>
      </c>
      <c r="AF22" s="20">
        <v>0</v>
      </c>
      <c r="AG22" s="20">
        <v>31</v>
      </c>
      <c r="AH22" s="20">
        <v>0</v>
      </c>
      <c r="AI22" s="20">
        <v>184</v>
      </c>
      <c r="AJ22" s="20">
        <v>1</v>
      </c>
    </row>
    <row r="23" spans="2:36" ht="20.100000000000001" customHeight="1" thickBot="1" x14ac:dyDescent="0.25">
      <c r="B23" s="4" t="s">
        <v>216</v>
      </c>
      <c r="C23" s="20">
        <v>0</v>
      </c>
      <c r="D23" s="20">
        <v>1</v>
      </c>
      <c r="E23" s="20">
        <v>5</v>
      </c>
      <c r="F23" s="20">
        <v>6</v>
      </c>
      <c r="G23" s="20">
        <v>27</v>
      </c>
      <c r="H23" s="20">
        <v>27</v>
      </c>
      <c r="I23" s="20">
        <v>25</v>
      </c>
      <c r="J23" s="20">
        <v>23</v>
      </c>
      <c r="K23" s="20">
        <v>1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58</v>
      </c>
      <c r="R23" s="20">
        <v>57</v>
      </c>
      <c r="S23" s="20">
        <v>19</v>
      </c>
      <c r="T23" s="20">
        <v>2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19</v>
      </c>
      <c r="AD23" s="20">
        <v>2</v>
      </c>
      <c r="AE23" s="20">
        <v>0</v>
      </c>
      <c r="AF23" s="20">
        <v>0</v>
      </c>
      <c r="AG23" s="20">
        <v>5</v>
      </c>
      <c r="AH23" s="20">
        <v>2</v>
      </c>
      <c r="AI23" s="20">
        <v>43</v>
      </c>
      <c r="AJ23" s="20">
        <v>6</v>
      </c>
    </row>
    <row r="24" spans="2:36" ht="20.100000000000001" customHeight="1" thickBot="1" x14ac:dyDescent="0.25">
      <c r="B24" s="4" t="s">
        <v>217</v>
      </c>
      <c r="C24" s="20">
        <v>3</v>
      </c>
      <c r="D24" s="20">
        <v>0</v>
      </c>
      <c r="E24" s="20">
        <v>17</v>
      </c>
      <c r="F24" s="20">
        <v>11</v>
      </c>
      <c r="G24" s="20">
        <v>324</v>
      </c>
      <c r="H24" s="20">
        <v>121</v>
      </c>
      <c r="I24" s="20">
        <v>328</v>
      </c>
      <c r="J24" s="20">
        <v>114</v>
      </c>
      <c r="K24" s="20">
        <v>9</v>
      </c>
      <c r="L24" s="20">
        <v>2</v>
      </c>
      <c r="M24" s="20">
        <v>18</v>
      </c>
      <c r="N24" s="20">
        <v>68</v>
      </c>
      <c r="O24" s="20">
        <v>30</v>
      </c>
      <c r="P24" s="20">
        <v>7</v>
      </c>
      <c r="Q24" s="20">
        <v>729</v>
      </c>
      <c r="R24" s="20">
        <v>323</v>
      </c>
      <c r="S24" s="20">
        <v>73</v>
      </c>
      <c r="T24" s="20">
        <v>4</v>
      </c>
      <c r="U24" s="20">
        <v>0</v>
      </c>
      <c r="V24" s="20">
        <v>0</v>
      </c>
      <c r="W24" s="20">
        <v>21</v>
      </c>
      <c r="X24" s="20">
        <v>0</v>
      </c>
      <c r="Y24" s="20">
        <v>3</v>
      </c>
      <c r="Z24" s="20">
        <v>0</v>
      </c>
      <c r="AA24" s="20">
        <v>73</v>
      </c>
      <c r="AB24" s="20">
        <v>2</v>
      </c>
      <c r="AC24" s="20">
        <v>123</v>
      </c>
      <c r="AD24" s="20">
        <v>4</v>
      </c>
      <c r="AE24" s="20">
        <v>1</v>
      </c>
      <c r="AF24" s="20">
        <v>0</v>
      </c>
      <c r="AG24" s="20">
        <v>26</v>
      </c>
      <c r="AH24" s="20">
        <v>2</v>
      </c>
      <c r="AI24" s="20">
        <v>320</v>
      </c>
      <c r="AJ24" s="20">
        <v>12</v>
      </c>
    </row>
    <row r="25" spans="2:36" ht="20.100000000000001" customHeight="1" thickBot="1" x14ac:dyDescent="0.25">
      <c r="B25" s="4" t="s">
        <v>218</v>
      </c>
      <c r="C25" s="20">
        <v>39</v>
      </c>
      <c r="D25" s="20">
        <v>7</v>
      </c>
      <c r="E25" s="20">
        <v>36</v>
      </c>
      <c r="F25" s="20">
        <v>12</v>
      </c>
      <c r="G25" s="20">
        <v>455</v>
      </c>
      <c r="H25" s="20">
        <v>144</v>
      </c>
      <c r="I25" s="20">
        <v>555</v>
      </c>
      <c r="J25" s="20">
        <v>146</v>
      </c>
      <c r="K25" s="20">
        <v>29</v>
      </c>
      <c r="L25" s="20">
        <v>1</v>
      </c>
      <c r="M25" s="20">
        <v>119</v>
      </c>
      <c r="N25" s="20">
        <v>58</v>
      </c>
      <c r="O25" s="20">
        <v>66</v>
      </c>
      <c r="P25" s="20">
        <v>15</v>
      </c>
      <c r="Q25" s="20">
        <v>1299</v>
      </c>
      <c r="R25" s="20">
        <v>383</v>
      </c>
      <c r="S25" s="20">
        <v>60</v>
      </c>
      <c r="T25" s="20">
        <v>2</v>
      </c>
      <c r="U25" s="20">
        <v>2</v>
      </c>
      <c r="V25" s="20">
        <v>0</v>
      </c>
      <c r="W25" s="20">
        <v>28</v>
      </c>
      <c r="X25" s="20">
        <v>0</v>
      </c>
      <c r="Y25" s="20">
        <v>1</v>
      </c>
      <c r="Z25" s="20">
        <v>4</v>
      </c>
      <c r="AA25" s="20">
        <v>7</v>
      </c>
      <c r="AB25" s="20">
        <v>2</v>
      </c>
      <c r="AC25" s="20">
        <v>94</v>
      </c>
      <c r="AD25" s="20">
        <v>2</v>
      </c>
      <c r="AE25" s="20">
        <v>5</v>
      </c>
      <c r="AF25" s="20">
        <v>0</v>
      </c>
      <c r="AG25" s="20">
        <v>68</v>
      </c>
      <c r="AH25" s="20">
        <v>2</v>
      </c>
      <c r="AI25" s="20">
        <v>265</v>
      </c>
      <c r="AJ25" s="20">
        <v>12</v>
      </c>
    </row>
    <row r="26" spans="2:36" ht="20.100000000000001" customHeight="1" thickBot="1" x14ac:dyDescent="0.25">
      <c r="B26" s="4" t="s">
        <v>219</v>
      </c>
      <c r="C26" s="20">
        <v>12</v>
      </c>
      <c r="D26" s="20">
        <v>40</v>
      </c>
      <c r="E26" s="20">
        <v>18</v>
      </c>
      <c r="F26" s="20">
        <v>3</v>
      </c>
      <c r="G26" s="20">
        <v>516</v>
      </c>
      <c r="H26" s="20">
        <v>299</v>
      </c>
      <c r="I26" s="20">
        <v>619</v>
      </c>
      <c r="J26" s="20">
        <v>266</v>
      </c>
      <c r="K26" s="20">
        <v>120</v>
      </c>
      <c r="L26" s="20">
        <v>12</v>
      </c>
      <c r="M26" s="20">
        <v>80</v>
      </c>
      <c r="N26" s="20">
        <v>113</v>
      </c>
      <c r="O26" s="20">
        <v>79</v>
      </c>
      <c r="P26" s="20">
        <v>79</v>
      </c>
      <c r="Q26" s="20">
        <v>1444</v>
      </c>
      <c r="R26" s="20">
        <v>812</v>
      </c>
      <c r="S26" s="20">
        <v>78</v>
      </c>
      <c r="T26" s="20">
        <v>0</v>
      </c>
      <c r="U26" s="20">
        <v>0</v>
      </c>
      <c r="V26" s="20">
        <v>0</v>
      </c>
      <c r="W26" s="20">
        <v>6</v>
      </c>
      <c r="X26" s="20">
        <v>6</v>
      </c>
      <c r="Y26" s="20">
        <v>0</v>
      </c>
      <c r="Z26" s="20">
        <v>0</v>
      </c>
      <c r="AA26" s="20">
        <v>11</v>
      </c>
      <c r="AB26" s="20">
        <v>6</v>
      </c>
      <c r="AC26" s="20">
        <v>108</v>
      </c>
      <c r="AD26" s="20">
        <v>6</v>
      </c>
      <c r="AE26" s="20">
        <v>0</v>
      </c>
      <c r="AF26" s="20">
        <v>0</v>
      </c>
      <c r="AG26" s="20">
        <v>51</v>
      </c>
      <c r="AH26" s="20">
        <v>0</v>
      </c>
      <c r="AI26" s="20">
        <v>254</v>
      </c>
      <c r="AJ26" s="20">
        <v>18</v>
      </c>
    </row>
    <row r="27" spans="2:36" ht="20.100000000000001" customHeight="1" thickBot="1" x14ac:dyDescent="0.25">
      <c r="B27" s="4" t="s">
        <v>220</v>
      </c>
      <c r="C27" s="20">
        <v>2</v>
      </c>
      <c r="D27" s="20">
        <v>8</v>
      </c>
      <c r="E27" s="20">
        <v>20</v>
      </c>
      <c r="F27" s="20">
        <v>52</v>
      </c>
      <c r="G27" s="20">
        <v>308</v>
      </c>
      <c r="H27" s="20">
        <v>275</v>
      </c>
      <c r="I27" s="20">
        <v>309</v>
      </c>
      <c r="J27" s="20">
        <v>250</v>
      </c>
      <c r="K27" s="20">
        <v>104</v>
      </c>
      <c r="L27" s="20">
        <v>110</v>
      </c>
      <c r="M27" s="20">
        <v>93</v>
      </c>
      <c r="N27" s="20">
        <v>55</v>
      </c>
      <c r="O27" s="20">
        <v>0</v>
      </c>
      <c r="P27" s="20">
        <v>7</v>
      </c>
      <c r="Q27" s="20">
        <v>836</v>
      </c>
      <c r="R27" s="20">
        <v>757</v>
      </c>
      <c r="S27" s="20">
        <v>78</v>
      </c>
      <c r="T27" s="20">
        <v>6</v>
      </c>
      <c r="U27" s="20">
        <v>0</v>
      </c>
      <c r="V27" s="20">
        <v>0</v>
      </c>
      <c r="W27" s="20">
        <v>23</v>
      </c>
      <c r="X27" s="20">
        <v>5</v>
      </c>
      <c r="Y27" s="20">
        <v>1</v>
      </c>
      <c r="Z27" s="20">
        <v>4</v>
      </c>
      <c r="AA27" s="20">
        <v>32</v>
      </c>
      <c r="AB27" s="20">
        <v>5</v>
      </c>
      <c r="AC27" s="20">
        <v>124</v>
      </c>
      <c r="AD27" s="20">
        <v>6</v>
      </c>
      <c r="AE27" s="20">
        <v>0</v>
      </c>
      <c r="AF27" s="20">
        <v>0</v>
      </c>
      <c r="AG27" s="20">
        <v>18</v>
      </c>
      <c r="AH27" s="20">
        <v>0</v>
      </c>
      <c r="AI27" s="20">
        <v>276</v>
      </c>
      <c r="AJ27" s="20">
        <v>26</v>
      </c>
    </row>
    <row r="28" spans="2:36" ht="20.100000000000001" customHeight="1" thickBot="1" x14ac:dyDescent="0.25">
      <c r="B28" s="4" t="s">
        <v>221</v>
      </c>
      <c r="C28" s="20">
        <v>24</v>
      </c>
      <c r="D28" s="20">
        <v>8</v>
      </c>
      <c r="E28" s="20">
        <v>26</v>
      </c>
      <c r="F28" s="20">
        <v>3</v>
      </c>
      <c r="G28" s="20">
        <v>723</v>
      </c>
      <c r="H28" s="20">
        <v>113</v>
      </c>
      <c r="I28" s="20">
        <v>703</v>
      </c>
      <c r="J28" s="20">
        <v>115</v>
      </c>
      <c r="K28" s="20">
        <v>82</v>
      </c>
      <c r="L28" s="20">
        <v>27</v>
      </c>
      <c r="M28" s="20">
        <v>191</v>
      </c>
      <c r="N28" s="20">
        <v>18</v>
      </c>
      <c r="O28" s="20">
        <v>29</v>
      </c>
      <c r="P28" s="20">
        <v>9</v>
      </c>
      <c r="Q28" s="20">
        <v>1778</v>
      </c>
      <c r="R28" s="20">
        <v>293</v>
      </c>
      <c r="S28" s="20">
        <v>116</v>
      </c>
      <c r="T28" s="20">
        <v>26</v>
      </c>
      <c r="U28" s="20">
        <v>0</v>
      </c>
      <c r="V28" s="20">
        <v>0</v>
      </c>
      <c r="W28" s="20">
        <v>10</v>
      </c>
      <c r="X28" s="20">
        <v>0</v>
      </c>
      <c r="Y28" s="20">
        <v>0</v>
      </c>
      <c r="Z28" s="20">
        <v>0</v>
      </c>
      <c r="AA28" s="20">
        <v>15</v>
      </c>
      <c r="AB28" s="20">
        <v>20</v>
      </c>
      <c r="AC28" s="20">
        <v>141</v>
      </c>
      <c r="AD28" s="20">
        <v>28</v>
      </c>
      <c r="AE28" s="20">
        <v>4</v>
      </c>
      <c r="AF28" s="20">
        <v>0</v>
      </c>
      <c r="AG28" s="20">
        <v>52</v>
      </c>
      <c r="AH28" s="20">
        <v>14</v>
      </c>
      <c r="AI28" s="20">
        <v>338</v>
      </c>
      <c r="AJ28" s="20">
        <v>88</v>
      </c>
    </row>
    <row r="29" spans="2:36" ht="20.100000000000001" customHeight="1" thickBot="1" x14ac:dyDescent="0.25">
      <c r="B29" s="5" t="s">
        <v>222</v>
      </c>
      <c r="C29" s="20">
        <v>13</v>
      </c>
      <c r="D29" s="20">
        <v>4</v>
      </c>
      <c r="E29" s="20">
        <v>9</v>
      </c>
      <c r="F29" s="20">
        <v>0</v>
      </c>
      <c r="G29" s="20">
        <v>207</v>
      </c>
      <c r="H29" s="20">
        <v>20</v>
      </c>
      <c r="I29" s="20">
        <v>204</v>
      </c>
      <c r="J29" s="20">
        <v>19</v>
      </c>
      <c r="K29" s="20">
        <v>12</v>
      </c>
      <c r="L29" s="20">
        <v>1</v>
      </c>
      <c r="M29" s="20">
        <v>119</v>
      </c>
      <c r="N29" s="20">
        <v>7</v>
      </c>
      <c r="O29" s="20">
        <v>9</v>
      </c>
      <c r="P29" s="20">
        <v>5</v>
      </c>
      <c r="Q29" s="20">
        <v>573</v>
      </c>
      <c r="R29" s="20">
        <v>56</v>
      </c>
      <c r="S29" s="20">
        <v>47</v>
      </c>
      <c r="T29" s="20">
        <v>2</v>
      </c>
      <c r="U29" s="20">
        <v>4</v>
      </c>
      <c r="V29" s="20">
        <v>0</v>
      </c>
      <c r="W29" s="20">
        <v>15</v>
      </c>
      <c r="X29" s="20">
        <v>0</v>
      </c>
      <c r="Y29" s="20">
        <v>0</v>
      </c>
      <c r="Z29" s="20">
        <v>0</v>
      </c>
      <c r="AA29" s="20">
        <v>28</v>
      </c>
      <c r="AB29" s="20">
        <v>1</v>
      </c>
      <c r="AC29" s="20">
        <v>57</v>
      </c>
      <c r="AD29" s="20">
        <v>2</v>
      </c>
      <c r="AE29" s="20">
        <v>0</v>
      </c>
      <c r="AF29" s="20">
        <v>0</v>
      </c>
      <c r="AG29" s="20">
        <v>29</v>
      </c>
      <c r="AH29" s="20">
        <v>1</v>
      </c>
      <c r="AI29" s="20">
        <v>180</v>
      </c>
      <c r="AJ29" s="20">
        <v>6</v>
      </c>
    </row>
    <row r="30" spans="2:36" ht="20.100000000000001" customHeight="1" thickBot="1" x14ac:dyDescent="0.25">
      <c r="B30" s="6" t="s">
        <v>223</v>
      </c>
      <c r="C30" s="20">
        <v>2</v>
      </c>
      <c r="D30" s="20">
        <v>0</v>
      </c>
      <c r="E30" s="20">
        <v>7</v>
      </c>
      <c r="F30" s="20">
        <v>0</v>
      </c>
      <c r="G30" s="20">
        <v>45</v>
      </c>
      <c r="H30" s="20">
        <v>21</v>
      </c>
      <c r="I30" s="20">
        <v>44</v>
      </c>
      <c r="J30" s="20">
        <v>22</v>
      </c>
      <c r="K30" s="20">
        <v>1</v>
      </c>
      <c r="L30" s="20">
        <v>0</v>
      </c>
      <c r="M30" s="20">
        <v>2</v>
      </c>
      <c r="N30" s="20">
        <v>0</v>
      </c>
      <c r="O30" s="20">
        <v>1</v>
      </c>
      <c r="P30" s="20">
        <v>0</v>
      </c>
      <c r="Q30" s="20">
        <v>102</v>
      </c>
      <c r="R30" s="20">
        <v>43</v>
      </c>
      <c r="S30" s="20">
        <v>16</v>
      </c>
      <c r="T30" s="20">
        <v>3</v>
      </c>
      <c r="U30" s="20">
        <v>0</v>
      </c>
      <c r="V30" s="20">
        <v>0</v>
      </c>
      <c r="W30" s="20">
        <v>2</v>
      </c>
      <c r="X30" s="20">
        <v>0</v>
      </c>
      <c r="Y30" s="20">
        <v>1</v>
      </c>
      <c r="Z30" s="20">
        <v>0</v>
      </c>
      <c r="AA30" s="20">
        <v>0</v>
      </c>
      <c r="AB30" s="20">
        <v>1</v>
      </c>
      <c r="AC30" s="20">
        <v>20</v>
      </c>
      <c r="AD30" s="20">
        <v>3</v>
      </c>
      <c r="AE30" s="20">
        <v>0</v>
      </c>
      <c r="AF30" s="20">
        <v>4</v>
      </c>
      <c r="AG30" s="20">
        <v>9</v>
      </c>
      <c r="AH30" s="20">
        <v>5</v>
      </c>
      <c r="AI30" s="20">
        <v>48</v>
      </c>
      <c r="AJ30" s="20">
        <v>16</v>
      </c>
    </row>
    <row r="31" spans="2:36" ht="20.100000000000001" customHeight="1" thickBot="1" x14ac:dyDescent="0.25">
      <c r="B31" s="4" t="s">
        <v>224</v>
      </c>
      <c r="C31" s="20">
        <v>13</v>
      </c>
      <c r="D31" s="20">
        <v>0</v>
      </c>
      <c r="E31" s="20">
        <v>20</v>
      </c>
      <c r="F31" s="20">
        <v>1</v>
      </c>
      <c r="G31" s="20">
        <v>171</v>
      </c>
      <c r="H31" s="20">
        <v>9</v>
      </c>
      <c r="I31" s="20">
        <v>219</v>
      </c>
      <c r="J31" s="20">
        <v>9</v>
      </c>
      <c r="K31" s="20">
        <v>36</v>
      </c>
      <c r="L31" s="20">
        <v>1</v>
      </c>
      <c r="M31" s="20">
        <v>3</v>
      </c>
      <c r="N31" s="20">
        <v>0</v>
      </c>
      <c r="O31" s="20">
        <v>1</v>
      </c>
      <c r="P31" s="20">
        <v>15</v>
      </c>
      <c r="Q31" s="20">
        <v>463</v>
      </c>
      <c r="R31" s="20">
        <v>35</v>
      </c>
      <c r="S31" s="20">
        <v>48</v>
      </c>
      <c r="T31" s="20">
        <v>1</v>
      </c>
      <c r="U31" s="20">
        <v>0</v>
      </c>
      <c r="V31" s="20">
        <v>0</v>
      </c>
      <c r="W31" s="20">
        <v>24</v>
      </c>
      <c r="X31" s="20">
        <v>0</v>
      </c>
      <c r="Y31" s="20">
        <v>0</v>
      </c>
      <c r="Z31" s="20">
        <v>0</v>
      </c>
      <c r="AA31" s="20">
        <v>14</v>
      </c>
      <c r="AB31" s="20">
        <v>0</v>
      </c>
      <c r="AC31" s="20">
        <v>58</v>
      </c>
      <c r="AD31" s="20">
        <v>0</v>
      </c>
      <c r="AE31" s="20">
        <v>0</v>
      </c>
      <c r="AF31" s="20">
        <v>0</v>
      </c>
      <c r="AG31" s="20">
        <v>18</v>
      </c>
      <c r="AH31" s="20">
        <v>1</v>
      </c>
      <c r="AI31" s="20">
        <v>162</v>
      </c>
      <c r="AJ31" s="20">
        <v>2</v>
      </c>
    </row>
    <row r="32" spans="2:36" ht="20.100000000000001" customHeight="1" thickBot="1" x14ac:dyDescent="0.25">
      <c r="B32" s="4" t="s">
        <v>225</v>
      </c>
      <c r="C32" s="20">
        <v>8</v>
      </c>
      <c r="D32" s="20">
        <v>9</v>
      </c>
      <c r="E32" s="20">
        <v>8</v>
      </c>
      <c r="F32" s="20">
        <v>0</v>
      </c>
      <c r="G32" s="20">
        <v>128</v>
      </c>
      <c r="H32" s="20">
        <v>81</v>
      </c>
      <c r="I32" s="20">
        <v>125</v>
      </c>
      <c r="J32" s="20">
        <v>78</v>
      </c>
      <c r="K32" s="20">
        <v>1</v>
      </c>
      <c r="L32" s="20">
        <v>0</v>
      </c>
      <c r="M32" s="20">
        <v>23</v>
      </c>
      <c r="N32" s="20">
        <v>20</v>
      </c>
      <c r="O32" s="20">
        <v>3</v>
      </c>
      <c r="P32" s="20">
        <v>2</v>
      </c>
      <c r="Q32" s="20">
        <v>296</v>
      </c>
      <c r="R32" s="20">
        <v>190</v>
      </c>
      <c r="S32" s="20">
        <v>19</v>
      </c>
      <c r="T32" s="20">
        <v>0</v>
      </c>
      <c r="U32" s="20">
        <v>0</v>
      </c>
      <c r="V32" s="20">
        <v>0</v>
      </c>
      <c r="W32" s="20">
        <v>4</v>
      </c>
      <c r="X32" s="20">
        <v>0</v>
      </c>
      <c r="Y32" s="20">
        <v>1</v>
      </c>
      <c r="Z32" s="20">
        <v>0</v>
      </c>
      <c r="AA32" s="20">
        <v>5</v>
      </c>
      <c r="AB32" s="20">
        <v>0</v>
      </c>
      <c r="AC32" s="20">
        <v>26</v>
      </c>
      <c r="AD32" s="20">
        <v>1</v>
      </c>
      <c r="AE32" s="20">
        <v>0</v>
      </c>
      <c r="AF32" s="20">
        <v>0</v>
      </c>
      <c r="AG32" s="20">
        <v>16</v>
      </c>
      <c r="AH32" s="20">
        <v>2</v>
      </c>
      <c r="AI32" s="20">
        <v>71</v>
      </c>
      <c r="AJ32" s="20">
        <v>3</v>
      </c>
    </row>
    <row r="33" spans="2:36" ht="20.100000000000001" customHeight="1" thickBot="1" x14ac:dyDescent="0.25">
      <c r="B33" s="4" t="s">
        <v>226</v>
      </c>
      <c r="C33" s="20">
        <v>0</v>
      </c>
      <c r="D33" s="20">
        <v>0</v>
      </c>
      <c r="E33" s="20">
        <v>0</v>
      </c>
      <c r="F33" s="20">
        <v>0</v>
      </c>
      <c r="G33" s="20">
        <v>59</v>
      </c>
      <c r="H33" s="20">
        <v>0</v>
      </c>
      <c r="I33" s="20">
        <v>59</v>
      </c>
      <c r="J33" s="20">
        <v>0</v>
      </c>
      <c r="K33" s="20">
        <v>0</v>
      </c>
      <c r="L33" s="20">
        <v>0</v>
      </c>
      <c r="M33" s="20">
        <v>10</v>
      </c>
      <c r="N33" s="20">
        <v>0</v>
      </c>
      <c r="O33" s="20">
        <v>0</v>
      </c>
      <c r="P33" s="20">
        <v>0</v>
      </c>
      <c r="Q33" s="20">
        <v>128</v>
      </c>
      <c r="R33" s="20">
        <v>0</v>
      </c>
      <c r="S33" s="20">
        <v>2</v>
      </c>
      <c r="T33" s="20">
        <v>0</v>
      </c>
      <c r="U33" s="20">
        <v>0</v>
      </c>
      <c r="V33" s="20">
        <v>0</v>
      </c>
      <c r="W33" s="20">
        <v>2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5</v>
      </c>
      <c r="AD33" s="20">
        <v>0</v>
      </c>
      <c r="AE33" s="20">
        <v>0</v>
      </c>
      <c r="AF33" s="20">
        <v>0</v>
      </c>
      <c r="AG33" s="20">
        <v>4</v>
      </c>
      <c r="AH33" s="20">
        <v>0</v>
      </c>
      <c r="AI33" s="20">
        <v>13</v>
      </c>
      <c r="AJ33" s="20">
        <v>0</v>
      </c>
    </row>
    <row r="34" spans="2:36" ht="20.100000000000001" customHeight="1" thickBot="1" x14ac:dyDescent="0.25">
      <c r="B34" s="4" t="s">
        <v>227</v>
      </c>
      <c r="C34" s="20">
        <v>0</v>
      </c>
      <c r="D34" s="20">
        <v>9</v>
      </c>
      <c r="E34" s="20">
        <v>2</v>
      </c>
      <c r="F34" s="20">
        <v>15</v>
      </c>
      <c r="G34" s="20">
        <v>13</v>
      </c>
      <c r="H34" s="20">
        <v>110</v>
      </c>
      <c r="I34" s="20">
        <v>13</v>
      </c>
      <c r="J34" s="20">
        <v>111</v>
      </c>
      <c r="K34" s="20">
        <v>1</v>
      </c>
      <c r="L34" s="20">
        <v>5</v>
      </c>
      <c r="M34" s="20">
        <v>4</v>
      </c>
      <c r="N34" s="20">
        <v>16</v>
      </c>
      <c r="O34" s="20">
        <v>0</v>
      </c>
      <c r="P34" s="20">
        <v>23</v>
      </c>
      <c r="Q34" s="20">
        <v>33</v>
      </c>
      <c r="R34" s="20">
        <v>289</v>
      </c>
      <c r="S34" s="20">
        <v>5</v>
      </c>
      <c r="T34" s="20">
        <v>6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2</v>
      </c>
      <c r="AB34" s="20">
        <v>1</v>
      </c>
      <c r="AC34" s="20">
        <v>3</v>
      </c>
      <c r="AD34" s="20">
        <v>6</v>
      </c>
      <c r="AE34" s="20">
        <v>0</v>
      </c>
      <c r="AF34" s="20">
        <v>0</v>
      </c>
      <c r="AG34" s="20">
        <v>0</v>
      </c>
      <c r="AH34" s="20">
        <v>7</v>
      </c>
      <c r="AI34" s="20">
        <v>10</v>
      </c>
      <c r="AJ34" s="20">
        <v>20</v>
      </c>
    </row>
    <row r="35" spans="2:36" ht="20.100000000000001" customHeight="1" thickBot="1" x14ac:dyDescent="0.25">
      <c r="B35" s="4" t="s">
        <v>228</v>
      </c>
      <c r="C35" s="20">
        <v>0</v>
      </c>
      <c r="D35" s="20">
        <v>0</v>
      </c>
      <c r="E35" s="20">
        <v>9</v>
      </c>
      <c r="F35" s="20">
        <v>0</v>
      </c>
      <c r="G35" s="20">
        <v>46</v>
      </c>
      <c r="H35" s="20">
        <v>0</v>
      </c>
      <c r="I35" s="20">
        <v>45</v>
      </c>
      <c r="J35" s="20">
        <v>0</v>
      </c>
      <c r="K35" s="20">
        <v>13</v>
      </c>
      <c r="L35" s="20">
        <v>0</v>
      </c>
      <c r="M35" s="20">
        <v>0</v>
      </c>
      <c r="N35" s="20">
        <v>0</v>
      </c>
      <c r="O35" s="20">
        <v>1</v>
      </c>
      <c r="P35" s="20">
        <v>0</v>
      </c>
      <c r="Q35" s="20">
        <v>114</v>
      </c>
      <c r="R35" s="20">
        <v>0</v>
      </c>
      <c r="S35" s="20">
        <v>2</v>
      </c>
      <c r="T35" s="20">
        <v>0</v>
      </c>
      <c r="U35" s="20">
        <v>0</v>
      </c>
      <c r="V35" s="20">
        <v>0</v>
      </c>
      <c r="W35" s="20">
        <v>3</v>
      </c>
      <c r="X35" s="20">
        <v>0</v>
      </c>
      <c r="Y35" s="20">
        <v>0</v>
      </c>
      <c r="Z35" s="20">
        <v>0</v>
      </c>
      <c r="AA35" s="20">
        <v>4</v>
      </c>
      <c r="AB35" s="20">
        <v>0</v>
      </c>
      <c r="AC35" s="20">
        <v>9</v>
      </c>
      <c r="AD35" s="20">
        <v>0</v>
      </c>
      <c r="AE35" s="20">
        <v>0</v>
      </c>
      <c r="AF35" s="20">
        <v>0</v>
      </c>
      <c r="AG35" s="20">
        <v>3</v>
      </c>
      <c r="AH35" s="20">
        <v>0</v>
      </c>
      <c r="AI35" s="20">
        <v>21</v>
      </c>
      <c r="AJ35" s="20">
        <v>0</v>
      </c>
    </row>
    <row r="36" spans="2:36" ht="20.100000000000001" customHeight="1" thickBot="1" x14ac:dyDescent="0.25">
      <c r="B36" s="4" t="s">
        <v>229</v>
      </c>
      <c r="C36" s="20">
        <v>4</v>
      </c>
      <c r="D36" s="20">
        <v>1</v>
      </c>
      <c r="E36" s="20">
        <v>0</v>
      </c>
      <c r="F36" s="20">
        <v>0</v>
      </c>
      <c r="G36" s="20">
        <v>72</v>
      </c>
      <c r="H36" s="20">
        <v>0</v>
      </c>
      <c r="I36" s="20">
        <v>71</v>
      </c>
      <c r="J36" s="20">
        <v>0</v>
      </c>
      <c r="K36" s="20">
        <v>1</v>
      </c>
      <c r="L36" s="20">
        <v>0</v>
      </c>
      <c r="M36" s="20">
        <v>11</v>
      </c>
      <c r="N36" s="20">
        <v>0</v>
      </c>
      <c r="O36" s="20">
        <v>6</v>
      </c>
      <c r="P36" s="20">
        <v>0</v>
      </c>
      <c r="Q36" s="20">
        <v>165</v>
      </c>
      <c r="R36" s="20">
        <v>1</v>
      </c>
      <c r="S36" s="20">
        <v>6</v>
      </c>
      <c r="T36" s="20">
        <v>0</v>
      </c>
      <c r="U36" s="20">
        <v>0</v>
      </c>
      <c r="V36" s="20">
        <v>0</v>
      </c>
      <c r="W36" s="20">
        <v>1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11</v>
      </c>
      <c r="AD36" s="20">
        <v>0</v>
      </c>
      <c r="AE36" s="20">
        <v>0</v>
      </c>
      <c r="AF36" s="20">
        <v>0</v>
      </c>
      <c r="AG36" s="20">
        <v>11</v>
      </c>
      <c r="AH36" s="20">
        <v>0</v>
      </c>
      <c r="AI36" s="20">
        <v>29</v>
      </c>
      <c r="AJ36" s="20">
        <v>0</v>
      </c>
    </row>
    <row r="37" spans="2:36" ht="20.100000000000001" customHeight="1" thickBot="1" x14ac:dyDescent="0.25">
      <c r="B37" s="4" t="s">
        <v>230</v>
      </c>
      <c r="C37" s="20">
        <v>22</v>
      </c>
      <c r="D37" s="20">
        <v>8</v>
      </c>
      <c r="E37" s="20">
        <v>36</v>
      </c>
      <c r="F37" s="20">
        <v>0</v>
      </c>
      <c r="G37" s="20">
        <v>167</v>
      </c>
      <c r="H37" s="20">
        <v>0</v>
      </c>
      <c r="I37" s="20">
        <v>166</v>
      </c>
      <c r="J37" s="20">
        <v>0</v>
      </c>
      <c r="K37" s="20">
        <v>0</v>
      </c>
      <c r="L37" s="20">
        <v>0</v>
      </c>
      <c r="M37" s="20">
        <v>23</v>
      </c>
      <c r="N37" s="20">
        <v>1</v>
      </c>
      <c r="O37" s="20">
        <v>3</v>
      </c>
      <c r="P37" s="20">
        <v>0</v>
      </c>
      <c r="Q37" s="20">
        <v>417</v>
      </c>
      <c r="R37" s="20">
        <v>9</v>
      </c>
      <c r="S37" s="20">
        <v>53</v>
      </c>
      <c r="T37" s="20">
        <v>0</v>
      </c>
      <c r="U37" s="20">
        <v>0</v>
      </c>
      <c r="V37" s="20">
        <v>0</v>
      </c>
      <c r="W37" s="20">
        <v>11</v>
      </c>
      <c r="X37" s="20">
        <v>0</v>
      </c>
      <c r="Y37" s="20">
        <v>0</v>
      </c>
      <c r="Z37" s="20">
        <v>0</v>
      </c>
      <c r="AA37" s="20">
        <v>7</v>
      </c>
      <c r="AB37" s="20">
        <v>0</v>
      </c>
      <c r="AC37" s="20">
        <v>49</v>
      </c>
      <c r="AD37" s="20">
        <v>0</v>
      </c>
      <c r="AE37" s="20">
        <v>0</v>
      </c>
      <c r="AF37" s="20">
        <v>0</v>
      </c>
      <c r="AG37" s="20">
        <v>24</v>
      </c>
      <c r="AH37" s="20">
        <v>0</v>
      </c>
      <c r="AI37" s="20">
        <v>144</v>
      </c>
      <c r="AJ37" s="20">
        <v>0</v>
      </c>
    </row>
    <row r="38" spans="2:36" ht="20.100000000000001" customHeight="1" thickBot="1" x14ac:dyDescent="0.25">
      <c r="B38" s="4" t="s">
        <v>231</v>
      </c>
      <c r="C38" s="20">
        <v>6</v>
      </c>
      <c r="D38" s="20">
        <v>4</v>
      </c>
      <c r="E38" s="20">
        <v>0</v>
      </c>
      <c r="F38" s="20">
        <v>1</v>
      </c>
      <c r="G38" s="20">
        <v>63</v>
      </c>
      <c r="H38" s="20">
        <v>27</v>
      </c>
      <c r="I38" s="20">
        <v>74</v>
      </c>
      <c r="J38" s="20">
        <v>27</v>
      </c>
      <c r="K38" s="20">
        <v>16</v>
      </c>
      <c r="L38" s="20">
        <v>1</v>
      </c>
      <c r="M38" s="20">
        <v>6</v>
      </c>
      <c r="N38" s="20">
        <v>0</v>
      </c>
      <c r="O38" s="20">
        <v>8</v>
      </c>
      <c r="P38" s="20">
        <v>37</v>
      </c>
      <c r="Q38" s="20">
        <v>173</v>
      </c>
      <c r="R38" s="20">
        <v>97</v>
      </c>
      <c r="S38" s="20">
        <v>19</v>
      </c>
      <c r="T38" s="20">
        <v>2</v>
      </c>
      <c r="U38" s="20">
        <v>0</v>
      </c>
      <c r="V38" s="20">
        <v>0</v>
      </c>
      <c r="W38" s="20">
        <v>1</v>
      </c>
      <c r="X38" s="20">
        <v>0</v>
      </c>
      <c r="Y38" s="20">
        <v>0</v>
      </c>
      <c r="Z38" s="20">
        <v>0</v>
      </c>
      <c r="AA38" s="20">
        <v>8</v>
      </c>
      <c r="AB38" s="20">
        <v>2</v>
      </c>
      <c r="AC38" s="20">
        <v>19</v>
      </c>
      <c r="AD38" s="20">
        <v>2</v>
      </c>
      <c r="AE38" s="20">
        <v>2</v>
      </c>
      <c r="AF38" s="20">
        <v>0</v>
      </c>
      <c r="AG38" s="20">
        <v>11</v>
      </c>
      <c r="AH38" s="20">
        <v>0</v>
      </c>
      <c r="AI38" s="20">
        <v>60</v>
      </c>
      <c r="AJ38" s="20">
        <v>6</v>
      </c>
    </row>
    <row r="39" spans="2:36" ht="20.100000000000001" customHeight="1" thickBot="1" x14ac:dyDescent="0.25">
      <c r="B39" s="4" t="s">
        <v>232</v>
      </c>
      <c r="C39" s="20">
        <v>3</v>
      </c>
      <c r="D39" s="20">
        <v>0</v>
      </c>
      <c r="E39" s="20">
        <v>100</v>
      </c>
      <c r="F39" s="20">
        <v>0</v>
      </c>
      <c r="G39" s="20">
        <v>298</v>
      </c>
      <c r="H39" s="20">
        <v>0</v>
      </c>
      <c r="I39" s="20">
        <v>257</v>
      </c>
      <c r="J39" s="20">
        <v>0</v>
      </c>
      <c r="K39" s="20">
        <v>50</v>
      </c>
      <c r="L39" s="20">
        <v>0</v>
      </c>
      <c r="M39" s="20">
        <v>298</v>
      </c>
      <c r="N39" s="20">
        <v>0</v>
      </c>
      <c r="O39" s="20">
        <v>10</v>
      </c>
      <c r="P39" s="20">
        <v>3</v>
      </c>
      <c r="Q39" s="20">
        <v>1016</v>
      </c>
      <c r="R39" s="20">
        <v>3</v>
      </c>
      <c r="S39" s="20">
        <v>88</v>
      </c>
      <c r="T39" s="20">
        <v>0</v>
      </c>
      <c r="U39" s="20">
        <v>0</v>
      </c>
      <c r="V39" s="20">
        <v>0</v>
      </c>
      <c r="W39" s="20">
        <v>5</v>
      </c>
      <c r="X39" s="20">
        <v>0</v>
      </c>
      <c r="Y39" s="20">
        <v>3</v>
      </c>
      <c r="Z39" s="20">
        <v>0</v>
      </c>
      <c r="AA39" s="20">
        <v>3</v>
      </c>
      <c r="AB39" s="20">
        <v>0</v>
      </c>
      <c r="AC39" s="20">
        <v>93</v>
      </c>
      <c r="AD39" s="20">
        <v>0</v>
      </c>
      <c r="AE39" s="20">
        <v>1</v>
      </c>
      <c r="AF39" s="20">
        <v>0</v>
      </c>
      <c r="AG39" s="20">
        <v>29</v>
      </c>
      <c r="AH39" s="20">
        <v>0</v>
      </c>
      <c r="AI39" s="20">
        <v>222</v>
      </c>
      <c r="AJ39" s="20">
        <v>0</v>
      </c>
    </row>
    <row r="40" spans="2:36" ht="20.100000000000001" customHeight="1" thickBot="1" x14ac:dyDescent="0.25">
      <c r="B40" s="4" t="s">
        <v>233</v>
      </c>
      <c r="C40" s="20">
        <v>5</v>
      </c>
      <c r="D40" s="20">
        <v>2</v>
      </c>
      <c r="E40" s="20">
        <v>10</v>
      </c>
      <c r="F40" s="20">
        <v>7</v>
      </c>
      <c r="G40" s="20">
        <v>206</v>
      </c>
      <c r="H40" s="20">
        <v>63</v>
      </c>
      <c r="I40" s="20">
        <v>218</v>
      </c>
      <c r="J40" s="20">
        <v>79</v>
      </c>
      <c r="K40" s="20">
        <v>13</v>
      </c>
      <c r="L40" s="20">
        <v>16</v>
      </c>
      <c r="M40" s="20">
        <v>106</v>
      </c>
      <c r="N40" s="20">
        <v>37</v>
      </c>
      <c r="O40" s="20">
        <v>34</v>
      </c>
      <c r="P40" s="20">
        <v>24</v>
      </c>
      <c r="Q40" s="20">
        <v>592</v>
      </c>
      <c r="R40" s="20">
        <v>228</v>
      </c>
      <c r="S40" s="20">
        <v>64</v>
      </c>
      <c r="T40" s="20">
        <v>8</v>
      </c>
      <c r="U40" s="20">
        <v>1</v>
      </c>
      <c r="V40" s="20">
        <v>0</v>
      </c>
      <c r="W40" s="20">
        <v>6</v>
      </c>
      <c r="X40" s="20">
        <v>0</v>
      </c>
      <c r="Y40" s="20">
        <v>2</v>
      </c>
      <c r="Z40" s="20">
        <v>0</v>
      </c>
      <c r="AA40" s="20">
        <v>27</v>
      </c>
      <c r="AB40" s="20">
        <v>7</v>
      </c>
      <c r="AC40" s="20">
        <v>74</v>
      </c>
      <c r="AD40" s="20">
        <v>8</v>
      </c>
      <c r="AE40" s="20">
        <v>0</v>
      </c>
      <c r="AF40" s="20">
        <v>0</v>
      </c>
      <c r="AG40" s="20">
        <v>76</v>
      </c>
      <c r="AH40" s="20">
        <v>0</v>
      </c>
      <c r="AI40" s="20">
        <v>250</v>
      </c>
      <c r="AJ40" s="20">
        <v>23</v>
      </c>
    </row>
    <row r="41" spans="2:36" ht="20.100000000000001" customHeight="1" thickBot="1" x14ac:dyDescent="0.25">
      <c r="B41" s="4" t="s">
        <v>234</v>
      </c>
      <c r="C41" s="20">
        <v>5</v>
      </c>
      <c r="D41" s="20">
        <v>0</v>
      </c>
      <c r="E41" s="20">
        <v>5</v>
      </c>
      <c r="F41" s="20">
        <v>0</v>
      </c>
      <c r="G41" s="20">
        <v>140</v>
      </c>
      <c r="H41" s="20">
        <v>6</v>
      </c>
      <c r="I41" s="20">
        <v>139</v>
      </c>
      <c r="J41" s="20">
        <v>6</v>
      </c>
      <c r="K41" s="20">
        <v>11</v>
      </c>
      <c r="L41" s="20">
        <v>0</v>
      </c>
      <c r="M41" s="20">
        <v>12</v>
      </c>
      <c r="N41" s="20">
        <v>4</v>
      </c>
      <c r="O41" s="20">
        <v>1</v>
      </c>
      <c r="P41" s="20">
        <v>2</v>
      </c>
      <c r="Q41" s="20">
        <v>313</v>
      </c>
      <c r="R41" s="20">
        <v>18</v>
      </c>
      <c r="S41" s="20">
        <v>42</v>
      </c>
      <c r="T41" s="20">
        <v>0</v>
      </c>
      <c r="U41" s="20">
        <v>0</v>
      </c>
      <c r="V41" s="20">
        <v>0</v>
      </c>
      <c r="W41" s="20">
        <v>10</v>
      </c>
      <c r="X41" s="20">
        <v>0</v>
      </c>
      <c r="Y41" s="20">
        <v>2</v>
      </c>
      <c r="Z41" s="20">
        <v>0</v>
      </c>
      <c r="AA41" s="20">
        <v>14</v>
      </c>
      <c r="AB41" s="20">
        <v>0</v>
      </c>
      <c r="AC41" s="20">
        <v>47</v>
      </c>
      <c r="AD41" s="20">
        <v>0</v>
      </c>
      <c r="AE41" s="20">
        <v>0</v>
      </c>
      <c r="AF41" s="20">
        <v>0</v>
      </c>
      <c r="AG41" s="20">
        <v>15</v>
      </c>
      <c r="AH41" s="20">
        <v>0</v>
      </c>
      <c r="AI41" s="20">
        <v>130</v>
      </c>
      <c r="AJ41" s="20">
        <v>0</v>
      </c>
    </row>
    <row r="42" spans="2:36" ht="20.100000000000001" customHeight="1" thickBot="1" x14ac:dyDescent="0.25">
      <c r="B42" s="4" t="s">
        <v>235</v>
      </c>
      <c r="C42" s="20">
        <v>1</v>
      </c>
      <c r="D42" s="20">
        <v>1</v>
      </c>
      <c r="E42" s="20">
        <v>0</v>
      </c>
      <c r="F42" s="20">
        <v>0</v>
      </c>
      <c r="G42" s="20">
        <v>139</v>
      </c>
      <c r="H42" s="20">
        <v>0</v>
      </c>
      <c r="I42" s="20">
        <v>139</v>
      </c>
      <c r="J42" s="20">
        <v>0</v>
      </c>
      <c r="K42" s="20">
        <v>0</v>
      </c>
      <c r="L42" s="20">
        <v>0</v>
      </c>
      <c r="M42" s="20">
        <v>1</v>
      </c>
      <c r="N42" s="20">
        <v>0</v>
      </c>
      <c r="O42" s="20">
        <v>1</v>
      </c>
      <c r="P42" s="20">
        <v>0</v>
      </c>
      <c r="Q42" s="20">
        <v>281</v>
      </c>
      <c r="R42" s="20">
        <v>1</v>
      </c>
      <c r="S42" s="20">
        <v>10</v>
      </c>
      <c r="T42" s="20">
        <v>0</v>
      </c>
      <c r="U42" s="20">
        <v>0</v>
      </c>
      <c r="V42" s="20">
        <v>0</v>
      </c>
      <c r="W42" s="20">
        <v>2</v>
      </c>
      <c r="X42" s="20">
        <v>0</v>
      </c>
      <c r="Y42" s="20">
        <v>0</v>
      </c>
      <c r="Z42" s="20">
        <v>0</v>
      </c>
      <c r="AA42" s="20">
        <v>2</v>
      </c>
      <c r="AB42" s="20">
        <v>0</v>
      </c>
      <c r="AC42" s="20">
        <v>12</v>
      </c>
      <c r="AD42" s="20">
        <v>0</v>
      </c>
      <c r="AE42" s="20">
        <v>0</v>
      </c>
      <c r="AF42" s="20">
        <v>0</v>
      </c>
      <c r="AG42" s="20">
        <v>6</v>
      </c>
      <c r="AH42" s="20">
        <v>0</v>
      </c>
      <c r="AI42" s="20">
        <v>32</v>
      </c>
      <c r="AJ42" s="20">
        <v>0</v>
      </c>
    </row>
    <row r="43" spans="2:36" ht="20.100000000000001" customHeight="1" thickBot="1" x14ac:dyDescent="0.25">
      <c r="B43" s="4" t="s">
        <v>236</v>
      </c>
      <c r="C43" s="20">
        <v>6</v>
      </c>
      <c r="D43" s="20">
        <v>5</v>
      </c>
      <c r="E43" s="20">
        <v>42</v>
      </c>
      <c r="F43" s="20">
        <v>0</v>
      </c>
      <c r="G43" s="20">
        <v>355</v>
      </c>
      <c r="H43" s="20">
        <v>6</v>
      </c>
      <c r="I43" s="20">
        <v>290</v>
      </c>
      <c r="J43" s="20">
        <v>6</v>
      </c>
      <c r="K43" s="20">
        <v>27</v>
      </c>
      <c r="L43" s="20">
        <v>0</v>
      </c>
      <c r="M43" s="20">
        <v>196</v>
      </c>
      <c r="N43" s="20">
        <v>3</v>
      </c>
      <c r="O43" s="20">
        <v>5</v>
      </c>
      <c r="P43" s="20">
        <v>2</v>
      </c>
      <c r="Q43" s="20">
        <v>921</v>
      </c>
      <c r="R43" s="20">
        <v>22</v>
      </c>
      <c r="S43" s="20">
        <v>81</v>
      </c>
      <c r="T43" s="20">
        <v>6</v>
      </c>
      <c r="U43" s="20">
        <v>0</v>
      </c>
      <c r="V43" s="20">
        <v>0</v>
      </c>
      <c r="W43" s="20">
        <v>6</v>
      </c>
      <c r="X43" s="20">
        <v>0</v>
      </c>
      <c r="Y43" s="20">
        <v>0</v>
      </c>
      <c r="Z43" s="20">
        <v>0</v>
      </c>
      <c r="AA43" s="20">
        <v>11</v>
      </c>
      <c r="AB43" s="20">
        <v>0</v>
      </c>
      <c r="AC43" s="20">
        <v>93</v>
      </c>
      <c r="AD43" s="20">
        <v>6</v>
      </c>
      <c r="AE43" s="20">
        <v>0</v>
      </c>
      <c r="AF43" s="20">
        <v>0</v>
      </c>
      <c r="AG43" s="20">
        <v>68</v>
      </c>
      <c r="AH43" s="20">
        <v>10</v>
      </c>
      <c r="AI43" s="20">
        <v>259</v>
      </c>
      <c r="AJ43" s="20">
        <v>22</v>
      </c>
    </row>
    <row r="44" spans="2:36" ht="20.100000000000001" customHeight="1" thickBot="1" x14ac:dyDescent="0.25">
      <c r="B44" s="4" t="s">
        <v>237</v>
      </c>
      <c r="C44" s="20">
        <v>32</v>
      </c>
      <c r="D44" s="20">
        <v>16</v>
      </c>
      <c r="E44" s="20">
        <v>79</v>
      </c>
      <c r="F44" s="20">
        <v>10</v>
      </c>
      <c r="G44" s="20">
        <v>1304</v>
      </c>
      <c r="H44" s="20">
        <v>108</v>
      </c>
      <c r="I44" s="20">
        <v>1380</v>
      </c>
      <c r="J44" s="20">
        <v>134</v>
      </c>
      <c r="K44" s="20">
        <v>124</v>
      </c>
      <c r="L44" s="20">
        <v>42</v>
      </c>
      <c r="M44" s="20">
        <v>66</v>
      </c>
      <c r="N44" s="20">
        <v>11</v>
      </c>
      <c r="O44" s="20">
        <v>44</v>
      </c>
      <c r="P44" s="20">
        <v>2</v>
      </c>
      <c r="Q44" s="20">
        <v>3029</v>
      </c>
      <c r="R44" s="20">
        <v>323</v>
      </c>
      <c r="S44" s="20">
        <v>240</v>
      </c>
      <c r="T44" s="20">
        <v>25</v>
      </c>
      <c r="U44" s="20">
        <v>6</v>
      </c>
      <c r="V44" s="20">
        <v>0</v>
      </c>
      <c r="W44" s="20">
        <v>87</v>
      </c>
      <c r="X44" s="20">
        <v>5</v>
      </c>
      <c r="Y44" s="20">
        <v>11</v>
      </c>
      <c r="Z44" s="20">
        <v>0</v>
      </c>
      <c r="AA44" s="20">
        <v>173</v>
      </c>
      <c r="AB44" s="20">
        <v>8</v>
      </c>
      <c r="AC44" s="20">
        <v>343</v>
      </c>
      <c r="AD44" s="20">
        <v>18</v>
      </c>
      <c r="AE44" s="20">
        <v>8</v>
      </c>
      <c r="AF44" s="20">
        <v>0</v>
      </c>
      <c r="AG44" s="20">
        <v>253</v>
      </c>
      <c r="AH44" s="20">
        <v>18</v>
      </c>
      <c r="AI44" s="20">
        <v>1121</v>
      </c>
      <c r="AJ44" s="20">
        <v>74</v>
      </c>
    </row>
    <row r="45" spans="2:36" ht="20.100000000000001" customHeight="1" thickBot="1" x14ac:dyDescent="0.25">
      <c r="B45" s="4" t="s">
        <v>238</v>
      </c>
      <c r="C45" s="20">
        <v>3</v>
      </c>
      <c r="D45" s="20">
        <v>2</v>
      </c>
      <c r="E45" s="20">
        <v>1</v>
      </c>
      <c r="F45" s="20">
        <v>0</v>
      </c>
      <c r="G45" s="20">
        <v>180</v>
      </c>
      <c r="H45" s="20">
        <v>33</v>
      </c>
      <c r="I45" s="20">
        <v>134</v>
      </c>
      <c r="J45" s="20">
        <v>31</v>
      </c>
      <c r="K45" s="20">
        <v>11</v>
      </c>
      <c r="L45" s="20">
        <v>0</v>
      </c>
      <c r="M45" s="20">
        <v>7</v>
      </c>
      <c r="N45" s="20">
        <v>2</v>
      </c>
      <c r="O45" s="20">
        <v>1</v>
      </c>
      <c r="P45" s="20">
        <v>2</v>
      </c>
      <c r="Q45" s="20">
        <v>337</v>
      </c>
      <c r="R45" s="20">
        <v>70</v>
      </c>
      <c r="S45" s="20">
        <v>17</v>
      </c>
      <c r="T45" s="20">
        <v>0</v>
      </c>
      <c r="U45" s="20">
        <v>0</v>
      </c>
      <c r="V45" s="20">
        <v>0</v>
      </c>
      <c r="W45" s="20">
        <v>5</v>
      </c>
      <c r="X45" s="20">
        <v>0</v>
      </c>
      <c r="Y45" s="20">
        <v>0</v>
      </c>
      <c r="Z45" s="20">
        <v>0</v>
      </c>
      <c r="AA45" s="20">
        <v>6</v>
      </c>
      <c r="AB45" s="20">
        <v>2</v>
      </c>
      <c r="AC45" s="20">
        <v>27</v>
      </c>
      <c r="AD45" s="20">
        <v>4</v>
      </c>
      <c r="AE45" s="20">
        <v>0</v>
      </c>
      <c r="AF45" s="20">
        <v>0</v>
      </c>
      <c r="AG45" s="20">
        <v>4</v>
      </c>
      <c r="AH45" s="20">
        <v>5</v>
      </c>
      <c r="AI45" s="20">
        <v>59</v>
      </c>
      <c r="AJ45" s="20">
        <v>11</v>
      </c>
    </row>
    <row r="46" spans="2:36" ht="20.100000000000001" customHeight="1" thickBot="1" x14ac:dyDescent="0.25">
      <c r="B46" s="4" t="s">
        <v>239</v>
      </c>
      <c r="C46" s="20">
        <v>1</v>
      </c>
      <c r="D46" s="20">
        <v>2</v>
      </c>
      <c r="E46" s="20">
        <v>0</v>
      </c>
      <c r="F46" s="20">
        <v>0</v>
      </c>
      <c r="G46" s="20">
        <v>171</v>
      </c>
      <c r="H46" s="20">
        <v>80</v>
      </c>
      <c r="I46" s="20">
        <v>173</v>
      </c>
      <c r="J46" s="20">
        <v>82</v>
      </c>
      <c r="K46" s="20">
        <v>6</v>
      </c>
      <c r="L46" s="20">
        <v>2</v>
      </c>
      <c r="M46" s="20">
        <v>4</v>
      </c>
      <c r="N46" s="20">
        <v>2</v>
      </c>
      <c r="O46" s="20">
        <v>11</v>
      </c>
      <c r="P46" s="20">
        <v>0</v>
      </c>
      <c r="Q46" s="20">
        <v>366</v>
      </c>
      <c r="R46" s="20">
        <v>168</v>
      </c>
      <c r="S46" s="20">
        <v>52</v>
      </c>
      <c r="T46" s="20">
        <v>2</v>
      </c>
      <c r="U46" s="20">
        <v>0</v>
      </c>
      <c r="V46" s="20">
        <v>0</v>
      </c>
      <c r="W46" s="20">
        <v>2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62</v>
      </c>
      <c r="AD46" s="20">
        <v>3</v>
      </c>
      <c r="AE46" s="20">
        <v>0</v>
      </c>
      <c r="AF46" s="20">
        <v>0</v>
      </c>
      <c r="AG46" s="20">
        <v>46</v>
      </c>
      <c r="AH46" s="20">
        <v>7</v>
      </c>
      <c r="AI46" s="20">
        <v>162</v>
      </c>
      <c r="AJ46" s="20">
        <v>12</v>
      </c>
    </row>
    <row r="47" spans="2:36" ht="20.100000000000001" customHeight="1" thickBot="1" x14ac:dyDescent="0.25">
      <c r="B47" s="4" t="s">
        <v>240</v>
      </c>
      <c r="C47" s="20">
        <v>7</v>
      </c>
      <c r="D47" s="20">
        <v>2</v>
      </c>
      <c r="E47" s="20">
        <v>24</v>
      </c>
      <c r="F47" s="20">
        <v>1</v>
      </c>
      <c r="G47" s="20">
        <v>385</v>
      </c>
      <c r="H47" s="20">
        <v>89</v>
      </c>
      <c r="I47" s="20">
        <v>380</v>
      </c>
      <c r="J47" s="20">
        <v>90</v>
      </c>
      <c r="K47" s="20">
        <v>33</v>
      </c>
      <c r="L47" s="20">
        <v>1</v>
      </c>
      <c r="M47" s="20">
        <v>58</v>
      </c>
      <c r="N47" s="20">
        <v>8</v>
      </c>
      <c r="O47" s="20">
        <v>11</v>
      </c>
      <c r="P47" s="20">
        <v>0</v>
      </c>
      <c r="Q47" s="20">
        <v>898</v>
      </c>
      <c r="R47" s="20">
        <v>191</v>
      </c>
      <c r="S47" s="20">
        <v>115</v>
      </c>
      <c r="T47" s="20">
        <v>0</v>
      </c>
      <c r="U47" s="20">
        <v>0</v>
      </c>
      <c r="V47" s="20">
        <v>0</v>
      </c>
      <c r="W47" s="20">
        <v>25</v>
      </c>
      <c r="X47" s="20">
        <v>0</v>
      </c>
      <c r="Y47" s="20">
        <v>10</v>
      </c>
      <c r="Z47" s="20">
        <v>0</v>
      </c>
      <c r="AA47" s="20">
        <v>6</v>
      </c>
      <c r="AB47" s="20">
        <v>0</v>
      </c>
      <c r="AC47" s="20">
        <v>131</v>
      </c>
      <c r="AD47" s="20">
        <v>2</v>
      </c>
      <c r="AE47" s="20">
        <v>8</v>
      </c>
      <c r="AF47" s="20">
        <v>0</v>
      </c>
      <c r="AG47" s="20">
        <v>87</v>
      </c>
      <c r="AH47" s="20">
        <v>4</v>
      </c>
      <c r="AI47" s="20">
        <v>382</v>
      </c>
      <c r="AJ47" s="20">
        <v>6</v>
      </c>
    </row>
    <row r="48" spans="2:36" ht="20.100000000000001" customHeight="1" thickBot="1" x14ac:dyDescent="0.25">
      <c r="B48" s="4" t="s">
        <v>241</v>
      </c>
      <c r="C48" s="20">
        <v>42</v>
      </c>
      <c r="D48" s="20">
        <v>26</v>
      </c>
      <c r="E48" s="20">
        <v>203</v>
      </c>
      <c r="F48" s="20">
        <v>142</v>
      </c>
      <c r="G48" s="20">
        <v>993</v>
      </c>
      <c r="H48" s="20">
        <v>426</v>
      </c>
      <c r="I48" s="20">
        <v>980</v>
      </c>
      <c r="J48" s="20">
        <v>422</v>
      </c>
      <c r="K48" s="20">
        <v>84</v>
      </c>
      <c r="L48" s="20">
        <v>23</v>
      </c>
      <c r="M48" s="20">
        <v>232</v>
      </c>
      <c r="N48" s="20">
        <v>183</v>
      </c>
      <c r="O48" s="20">
        <v>533</v>
      </c>
      <c r="P48" s="20">
        <v>66</v>
      </c>
      <c r="Q48" s="20">
        <v>3067</v>
      </c>
      <c r="R48" s="20">
        <v>1288</v>
      </c>
      <c r="S48" s="20">
        <v>228</v>
      </c>
      <c r="T48" s="20">
        <v>21</v>
      </c>
      <c r="U48" s="20">
        <v>0</v>
      </c>
      <c r="V48" s="20">
        <v>0</v>
      </c>
      <c r="W48" s="20">
        <v>36</v>
      </c>
      <c r="X48" s="20">
        <v>2</v>
      </c>
      <c r="Y48" s="20">
        <v>4</v>
      </c>
      <c r="Z48" s="20">
        <v>0</v>
      </c>
      <c r="AA48" s="20">
        <v>82</v>
      </c>
      <c r="AB48" s="20">
        <v>20</v>
      </c>
      <c r="AC48" s="20">
        <v>328</v>
      </c>
      <c r="AD48" s="20">
        <v>24</v>
      </c>
      <c r="AE48" s="20">
        <v>10</v>
      </c>
      <c r="AF48" s="20">
        <v>3</v>
      </c>
      <c r="AG48" s="20">
        <v>291</v>
      </c>
      <c r="AH48" s="20">
        <v>25</v>
      </c>
      <c r="AI48" s="20">
        <v>979</v>
      </c>
      <c r="AJ48" s="20">
        <v>95</v>
      </c>
    </row>
    <row r="49" spans="2:36" ht="20.100000000000001" customHeight="1" thickBot="1" x14ac:dyDescent="0.25">
      <c r="B49" s="4" t="s">
        <v>242</v>
      </c>
      <c r="C49" s="20">
        <v>23</v>
      </c>
      <c r="D49" s="20">
        <v>26</v>
      </c>
      <c r="E49" s="20">
        <v>201</v>
      </c>
      <c r="F49" s="20">
        <v>8</v>
      </c>
      <c r="G49" s="20">
        <v>334</v>
      </c>
      <c r="H49" s="20">
        <v>51</v>
      </c>
      <c r="I49" s="20">
        <v>228</v>
      </c>
      <c r="J49" s="20">
        <v>33</v>
      </c>
      <c r="K49" s="20">
        <v>26</v>
      </c>
      <c r="L49" s="20">
        <v>0</v>
      </c>
      <c r="M49" s="20">
        <v>36</v>
      </c>
      <c r="N49" s="20">
        <v>13</v>
      </c>
      <c r="O49" s="20">
        <v>6</v>
      </c>
      <c r="P49" s="20">
        <v>7</v>
      </c>
      <c r="Q49" s="20">
        <v>854</v>
      </c>
      <c r="R49" s="20">
        <v>138</v>
      </c>
      <c r="S49" s="20">
        <v>106</v>
      </c>
      <c r="T49" s="20">
        <v>0</v>
      </c>
      <c r="U49" s="20">
        <v>0</v>
      </c>
      <c r="V49" s="20">
        <v>0</v>
      </c>
      <c r="W49" s="20">
        <v>84</v>
      </c>
      <c r="X49" s="20">
        <v>0</v>
      </c>
      <c r="Y49" s="20">
        <v>2</v>
      </c>
      <c r="Z49" s="20">
        <v>0</v>
      </c>
      <c r="AA49" s="20">
        <v>64</v>
      </c>
      <c r="AB49" s="20">
        <v>0</v>
      </c>
      <c r="AC49" s="20">
        <v>134</v>
      </c>
      <c r="AD49" s="20">
        <v>0</v>
      </c>
      <c r="AE49" s="20">
        <v>11</v>
      </c>
      <c r="AF49" s="20">
        <v>0</v>
      </c>
      <c r="AG49" s="20">
        <v>51</v>
      </c>
      <c r="AH49" s="20">
        <v>0</v>
      </c>
      <c r="AI49" s="20">
        <v>452</v>
      </c>
      <c r="AJ49" s="20">
        <v>0</v>
      </c>
    </row>
    <row r="50" spans="2:36" ht="20.100000000000001" customHeight="1" thickBot="1" x14ac:dyDescent="0.25">
      <c r="B50" s="4" t="s">
        <v>243</v>
      </c>
      <c r="C50" s="20">
        <v>15</v>
      </c>
      <c r="D50" s="20">
        <v>59</v>
      </c>
      <c r="E50" s="20">
        <v>173</v>
      </c>
      <c r="F50" s="20">
        <v>313</v>
      </c>
      <c r="G50" s="20">
        <v>913</v>
      </c>
      <c r="H50" s="20">
        <v>1079</v>
      </c>
      <c r="I50" s="20">
        <v>892</v>
      </c>
      <c r="J50" s="20">
        <v>1025</v>
      </c>
      <c r="K50" s="20">
        <v>44</v>
      </c>
      <c r="L50" s="20">
        <v>146</v>
      </c>
      <c r="M50" s="20">
        <v>125</v>
      </c>
      <c r="N50" s="20">
        <v>244</v>
      </c>
      <c r="O50" s="20">
        <v>50</v>
      </c>
      <c r="P50" s="20">
        <v>159</v>
      </c>
      <c r="Q50" s="20">
        <v>2212</v>
      </c>
      <c r="R50" s="20">
        <v>3025</v>
      </c>
      <c r="S50" s="20">
        <v>276</v>
      </c>
      <c r="T50" s="20">
        <v>73</v>
      </c>
      <c r="U50" s="20">
        <v>0</v>
      </c>
      <c r="V50" s="20">
        <v>0</v>
      </c>
      <c r="W50" s="20">
        <v>44</v>
      </c>
      <c r="X50" s="20">
        <v>8</v>
      </c>
      <c r="Y50" s="20">
        <v>2</v>
      </c>
      <c r="Z50" s="20">
        <v>0</v>
      </c>
      <c r="AA50" s="20">
        <v>79</v>
      </c>
      <c r="AB50" s="20">
        <v>5</v>
      </c>
      <c r="AC50" s="20">
        <v>315</v>
      </c>
      <c r="AD50" s="20">
        <v>17</v>
      </c>
      <c r="AE50" s="20">
        <v>54</v>
      </c>
      <c r="AF50" s="20">
        <v>57</v>
      </c>
      <c r="AG50" s="20">
        <v>269</v>
      </c>
      <c r="AH50" s="20">
        <v>62</v>
      </c>
      <c r="AI50" s="20">
        <v>1039</v>
      </c>
      <c r="AJ50" s="20">
        <v>222</v>
      </c>
    </row>
    <row r="51" spans="2:36" ht="20.100000000000001" customHeight="1" thickBot="1" x14ac:dyDescent="0.25">
      <c r="B51" s="4" t="s">
        <v>244</v>
      </c>
      <c r="C51" s="20">
        <v>3</v>
      </c>
      <c r="D51" s="20">
        <v>1</v>
      </c>
      <c r="E51" s="20">
        <v>22</v>
      </c>
      <c r="F51" s="20">
        <v>0</v>
      </c>
      <c r="G51" s="20">
        <v>360</v>
      </c>
      <c r="H51" s="20">
        <v>57</v>
      </c>
      <c r="I51" s="20">
        <v>365</v>
      </c>
      <c r="J51" s="20">
        <v>53</v>
      </c>
      <c r="K51" s="20">
        <v>9</v>
      </c>
      <c r="L51" s="20">
        <v>1</v>
      </c>
      <c r="M51" s="20">
        <v>143</v>
      </c>
      <c r="N51" s="20">
        <v>8</v>
      </c>
      <c r="O51" s="20">
        <v>19</v>
      </c>
      <c r="P51" s="20">
        <v>3</v>
      </c>
      <c r="Q51" s="20">
        <v>921</v>
      </c>
      <c r="R51" s="20">
        <v>123</v>
      </c>
      <c r="S51" s="20">
        <v>82</v>
      </c>
      <c r="T51" s="20">
        <v>0</v>
      </c>
      <c r="U51" s="20">
        <v>12</v>
      </c>
      <c r="V51" s="20">
        <v>0</v>
      </c>
      <c r="W51" s="20">
        <v>10</v>
      </c>
      <c r="X51" s="20">
        <v>0</v>
      </c>
      <c r="Y51" s="20">
        <v>1</v>
      </c>
      <c r="Z51" s="20">
        <v>0</v>
      </c>
      <c r="AA51" s="20">
        <v>44</v>
      </c>
      <c r="AB51" s="20">
        <v>0</v>
      </c>
      <c r="AC51" s="20">
        <v>90</v>
      </c>
      <c r="AD51" s="20">
        <v>1</v>
      </c>
      <c r="AE51" s="20">
        <v>0</v>
      </c>
      <c r="AF51" s="20">
        <v>0</v>
      </c>
      <c r="AG51" s="20">
        <v>44</v>
      </c>
      <c r="AH51" s="20">
        <v>0</v>
      </c>
      <c r="AI51" s="20">
        <v>283</v>
      </c>
      <c r="AJ51" s="20">
        <v>1</v>
      </c>
    </row>
    <row r="52" spans="2:36" ht="20.100000000000001" customHeight="1" thickBot="1" x14ac:dyDescent="0.25">
      <c r="B52" s="4" t="s">
        <v>245</v>
      </c>
      <c r="C52" s="20">
        <v>9</v>
      </c>
      <c r="D52" s="20">
        <v>13</v>
      </c>
      <c r="E52" s="20">
        <v>6</v>
      </c>
      <c r="F52" s="20">
        <v>0</v>
      </c>
      <c r="G52" s="20">
        <v>176</v>
      </c>
      <c r="H52" s="20">
        <v>45</v>
      </c>
      <c r="I52" s="20">
        <v>171</v>
      </c>
      <c r="J52" s="20">
        <v>44</v>
      </c>
      <c r="K52" s="20">
        <v>14</v>
      </c>
      <c r="L52" s="20">
        <v>1</v>
      </c>
      <c r="M52" s="20">
        <v>20</v>
      </c>
      <c r="N52" s="20">
        <v>0</v>
      </c>
      <c r="O52" s="20">
        <v>10</v>
      </c>
      <c r="P52" s="20">
        <v>1</v>
      </c>
      <c r="Q52" s="20">
        <v>406</v>
      </c>
      <c r="R52" s="20">
        <v>104</v>
      </c>
      <c r="S52" s="20">
        <v>29</v>
      </c>
      <c r="T52" s="20">
        <v>0</v>
      </c>
      <c r="U52" s="20">
        <v>0</v>
      </c>
      <c r="V52" s="20">
        <v>0</v>
      </c>
      <c r="W52" s="20">
        <v>7</v>
      </c>
      <c r="X52" s="20">
        <v>0</v>
      </c>
      <c r="Y52" s="20">
        <v>0</v>
      </c>
      <c r="Z52" s="20">
        <v>0</v>
      </c>
      <c r="AA52" s="20">
        <v>10</v>
      </c>
      <c r="AB52" s="20">
        <v>0</v>
      </c>
      <c r="AC52" s="20">
        <v>31</v>
      </c>
      <c r="AD52" s="20">
        <v>4</v>
      </c>
      <c r="AE52" s="20">
        <v>0</v>
      </c>
      <c r="AF52" s="20">
        <v>0</v>
      </c>
      <c r="AG52" s="20">
        <v>11</v>
      </c>
      <c r="AH52" s="20">
        <v>0</v>
      </c>
      <c r="AI52" s="20">
        <v>88</v>
      </c>
      <c r="AJ52" s="20">
        <v>4</v>
      </c>
    </row>
    <row r="53" spans="2:36" ht="20.100000000000001" customHeight="1" thickBot="1" x14ac:dyDescent="0.25">
      <c r="B53" s="4" t="s">
        <v>246</v>
      </c>
      <c r="C53" s="20">
        <v>24</v>
      </c>
      <c r="D53" s="20">
        <v>7</v>
      </c>
      <c r="E53" s="20">
        <v>45</v>
      </c>
      <c r="F53" s="20">
        <v>1</v>
      </c>
      <c r="G53" s="20">
        <v>400</v>
      </c>
      <c r="H53" s="20">
        <v>41</v>
      </c>
      <c r="I53" s="20">
        <v>406</v>
      </c>
      <c r="J53" s="20">
        <v>47</v>
      </c>
      <c r="K53" s="20">
        <v>23</v>
      </c>
      <c r="L53" s="20">
        <v>1</v>
      </c>
      <c r="M53" s="20">
        <v>97</v>
      </c>
      <c r="N53" s="20">
        <v>2</v>
      </c>
      <c r="O53" s="20">
        <v>8</v>
      </c>
      <c r="P53" s="20">
        <v>3</v>
      </c>
      <c r="Q53" s="20">
        <v>1003</v>
      </c>
      <c r="R53" s="20">
        <v>102</v>
      </c>
      <c r="S53" s="20">
        <v>71</v>
      </c>
      <c r="T53" s="20">
        <v>4</v>
      </c>
      <c r="U53" s="20">
        <v>0</v>
      </c>
      <c r="V53" s="20">
        <v>0</v>
      </c>
      <c r="W53" s="20">
        <v>12</v>
      </c>
      <c r="X53" s="20">
        <v>1</v>
      </c>
      <c r="Y53" s="20">
        <v>2</v>
      </c>
      <c r="Z53" s="20">
        <v>0</v>
      </c>
      <c r="AA53" s="20">
        <v>34</v>
      </c>
      <c r="AB53" s="20">
        <v>5</v>
      </c>
      <c r="AC53" s="20">
        <v>91</v>
      </c>
      <c r="AD53" s="20">
        <v>5</v>
      </c>
      <c r="AE53" s="20">
        <v>7</v>
      </c>
      <c r="AF53" s="20">
        <v>0</v>
      </c>
      <c r="AG53" s="20">
        <v>62</v>
      </c>
      <c r="AH53" s="20">
        <v>2</v>
      </c>
      <c r="AI53" s="20">
        <v>279</v>
      </c>
      <c r="AJ53" s="20">
        <v>17</v>
      </c>
    </row>
    <row r="54" spans="2:36" ht="20.100000000000001" customHeight="1" thickBot="1" x14ac:dyDescent="0.25">
      <c r="B54" s="4" t="s">
        <v>247</v>
      </c>
      <c r="C54" s="20">
        <v>4</v>
      </c>
      <c r="D54" s="20">
        <v>3</v>
      </c>
      <c r="E54" s="20">
        <v>1</v>
      </c>
      <c r="F54" s="20">
        <v>0</v>
      </c>
      <c r="G54" s="20">
        <v>92</v>
      </c>
      <c r="H54" s="20">
        <v>35</v>
      </c>
      <c r="I54" s="20">
        <v>90</v>
      </c>
      <c r="J54" s="20">
        <v>35</v>
      </c>
      <c r="K54" s="20">
        <v>0</v>
      </c>
      <c r="L54" s="20">
        <v>0</v>
      </c>
      <c r="M54" s="20">
        <v>4</v>
      </c>
      <c r="N54" s="20">
        <v>3</v>
      </c>
      <c r="O54" s="20">
        <v>0</v>
      </c>
      <c r="P54" s="20">
        <v>0</v>
      </c>
      <c r="Q54" s="20">
        <v>191</v>
      </c>
      <c r="R54" s="20">
        <v>76</v>
      </c>
      <c r="S54" s="20">
        <v>17</v>
      </c>
      <c r="T54" s="20">
        <v>0</v>
      </c>
      <c r="U54" s="20">
        <v>0</v>
      </c>
      <c r="V54" s="20">
        <v>0</v>
      </c>
      <c r="W54" s="20">
        <v>6</v>
      </c>
      <c r="X54" s="20">
        <v>0</v>
      </c>
      <c r="Y54" s="20">
        <v>3</v>
      </c>
      <c r="Z54" s="20">
        <v>0</v>
      </c>
      <c r="AA54" s="20">
        <v>1</v>
      </c>
      <c r="AB54" s="20">
        <v>0</v>
      </c>
      <c r="AC54" s="20">
        <v>14</v>
      </c>
      <c r="AD54" s="20">
        <v>0</v>
      </c>
      <c r="AE54" s="20">
        <v>0</v>
      </c>
      <c r="AF54" s="20">
        <v>0</v>
      </c>
      <c r="AG54" s="20">
        <v>9</v>
      </c>
      <c r="AH54" s="20">
        <v>0</v>
      </c>
      <c r="AI54" s="20">
        <v>50</v>
      </c>
      <c r="AJ54" s="20">
        <v>0</v>
      </c>
    </row>
    <row r="55" spans="2:36" ht="20.100000000000001" customHeight="1" thickBot="1" x14ac:dyDescent="0.25">
      <c r="B55" s="4" t="s">
        <v>248</v>
      </c>
      <c r="C55" s="20">
        <v>4</v>
      </c>
      <c r="D55" s="20">
        <v>5</v>
      </c>
      <c r="E55" s="20">
        <v>8</v>
      </c>
      <c r="F55" s="20">
        <v>4</v>
      </c>
      <c r="G55" s="20">
        <v>202</v>
      </c>
      <c r="H55" s="20">
        <v>190</v>
      </c>
      <c r="I55" s="20">
        <v>202</v>
      </c>
      <c r="J55" s="20">
        <v>183</v>
      </c>
      <c r="K55" s="20">
        <v>0</v>
      </c>
      <c r="L55" s="20">
        <v>19</v>
      </c>
      <c r="M55" s="20">
        <v>101</v>
      </c>
      <c r="N55" s="20">
        <v>14</v>
      </c>
      <c r="O55" s="20">
        <v>0</v>
      </c>
      <c r="P55" s="20">
        <v>0</v>
      </c>
      <c r="Q55" s="20">
        <v>517</v>
      </c>
      <c r="R55" s="20">
        <v>415</v>
      </c>
      <c r="S55" s="20">
        <v>94</v>
      </c>
      <c r="T55" s="20">
        <v>0</v>
      </c>
      <c r="U55" s="20">
        <v>1</v>
      </c>
      <c r="V55" s="20">
        <v>0</v>
      </c>
      <c r="W55" s="20">
        <v>1</v>
      </c>
      <c r="X55" s="20">
        <v>1</v>
      </c>
      <c r="Y55" s="20">
        <v>0</v>
      </c>
      <c r="Z55" s="20">
        <v>0</v>
      </c>
      <c r="AA55" s="20">
        <v>34</v>
      </c>
      <c r="AB55" s="20">
        <v>1</v>
      </c>
      <c r="AC55" s="20">
        <v>94</v>
      </c>
      <c r="AD55" s="20">
        <v>5</v>
      </c>
      <c r="AE55" s="20">
        <v>0</v>
      </c>
      <c r="AF55" s="20">
        <v>0</v>
      </c>
      <c r="AG55" s="20">
        <v>41</v>
      </c>
      <c r="AH55" s="20">
        <v>8</v>
      </c>
      <c r="AI55" s="20">
        <v>265</v>
      </c>
      <c r="AJ55" s="20">
        <v>15</v>
      </c>
    </row>
    <row r="56" spans="2:36" ht="20.100000000000001" customHeight="1" thickBot="1" x14ac:dyDescent="0.25">
      <c r="B56" s="4" t="s">
        <v>249</v>
      </c>
      <c r="C56" s="20">
        <v>0</v>
      </c>
      <c r="D56" s="20">
        <v>3</v>
      </c>
      <c r="E56" s="20">
        <v>15</v>
      </c>
      <c r="F56" s="20">
        <v>0</v>
      </c>
      <c r="G56" s="20">
        <v>287</v>
      </c>
      <c r="H56" s="20">
        <v>34</v>
      </c>
      <c r="I56" s="20">
        <v>292</v>
      </c>
      <c r="J56" s="20">
        <v>35</v>
      </c>
      <c r="K56" s="20">
        <v>6</v>
      </c>
      <c r="L56" s="20">
        <v>0</v>
      </c>
      <c r="M56" s="20">
        <v>6</v>
      </c>
      <c r="N56" s="20">
        <v>1</v>
      </c>
      <c r="O56" s="20">
        <v>3</v>
      </c>
      <c r="P56" s="20">
        <v>1</v>
      </c>
      <c r="Q56" s="20">
        <v>609</v>
      </c>
      <c r="R56" s="20">
        <v>74</v>
      </c>
      <c r="S56" s="20">
        <v>62</v>
      </c>
      <c r="T56" s="20">
        <v>1</v>
      </c>
      <c r="U56" s="20">
        <v>0</v>
      </c>
      <c r="V56" s="20">
        <v>0</v>
      </c>
      <c r="W56" s="20">
        <v>9</v>
      </c>
      <c r="X56" s="20">
        <v>1</v>
      </c>
      <c r="Y56" s="20">
        <v>0</v>
      </c>
      <c r="Z56" s="20">
        <v>0</v>
      </c>
      <c r="AA56" s="20">
        <v>6</v>
      </c>
      <c r="AB56" s="20">
        <v>0</v>
      </c>
      <c r="AC56" s="20">
        <v>52</v>
      </c>
      <c r="AD56" s="20">
        <v>4</v>
      </c>
      <c r="AE56" s="20">
        <v>2</v>
      </c>
      <c r="AF56" s="20">
        <v>0</v>
      </c>
      <c r="AG56" s="20">
        <v>30</v>
      </c>
      <c r="AH56" s="20">
        <v>3</v>
      </c>
      <c r="AI56" s="20">
        <v>161</v>
      </c>
      <c r="AJ56" s="20">
        <v>9</v>
      </c>
    </row>
    <row r="57" spans="2:36" ht="20.100000000000001" customHeight="1" thickBot="1" x14ac:dyDescent="0.25">
      <c r="B57" s="4" t="s">
        <v>250</v>
      </c>
      <c r="C57" s="20">
        <v>126</v>
      </c>
      <c r="D57" s="20">
        <v>37</v>
      </c>
      <c r="E57" s="20">
        <v>566</v>
      </c>
      <c r="F57" s="20">
        <v>23</v>
      </c>
      <c r="G57" s="20">
        <v>2758</v>
      </c>
      <c r="H57" s="20">
        <v>414</v>
      </c>
      <c r="I57" s="20">
        <v>2506</v>
      </c>
      <c r="J57" s="20">
        <v>420</v>
      </c>
      <c r="K57" s="20">
        <v>154</v>
      </c>
      <c r="L57" s="20">
        <v>15</v>
      </c>
      <c r="M57" s="20">
        <v>227</v>
      </c>
      <c r="N57" s="20">
        <v>8</v>
      </c>
      <c r="O57" s="20">
        <v>89</v>
      </c>
      <c r="P57" s="20">
        <v>23</v>
      </c>
      <c r="Q57" s="20">
        <v>6426</v>
      </c>
      <c r="R57" s="20">
        <v>940</v>
      </c>
      <c r="S57" s="20">
        <v>821</v>
      </c>
      <c r="T57" s="20">
        <v>3</v>
      </c>
      <c r="U57" s="20">
        <v>7</v>
      </c>
      <c r="V57" s="20">
        <v>0</v>
      </c>
      <c r="W57" s="20">
        <v>84</v>
      </c>
      <c r="X57" s="20">
        <v>1</v>
      </c>
      <c r="Y57" s="20">
        <v>8</v>
      </c>
      <c r="Z57" s="20">
        <v>0</v>
      </c>
      <c r="AA57" s="20">
        <v>119</v>
      </c>
      <c r="AB57" s="20">
        <v>0</v>
      </c>
      <c r="AC57" s="20">
        <v>848</v>
      </c>
      <c r="AD57" s="20">
        <v>2</v>
      </c>
      <c r="AE57" s="20">
        <v>25</v>
      </c>
      <c r="AF57" s="20">
        <v>2</v>
      </c>
      <c r="AG57" s="20">
        <v>468</v>
      </c>
      <c r="AH57" s="20">
        <v>20</v>
      </c>
      <c r="AI57" s="20">
        <v>2380</v>
      </c>
      <c r="AJ57" s="20">
        <v>28</v>
      </c>
    </row>
    <row r="58" spans="2:36" ht="20.100000000000001" customHeight="1" thickBot="1" x14ac:dyDescent="0.25">
      <c r="B58" s="4" t="s">
        <v>251</v>
      </c>
      <c r="C58" s="20">
        <v>90</v>
      </c>
      <c r="D58" s="20">
        <v>11</v>
      </c>
      <c r="E58" s="20">
        <v>236</v>
      </c>
      <c r="F58" s="20">
        <v>17</v>
      </c>
      <c r="G58" s="20">
        <v>1026</v>
      </c>
      <c r="H58" s="20">
        <v>111</v>
      </c>
      <c r="I58" s="20">
        <v>1001</v>
      </c>
      <c r="J58" s="20">
        <v>93</v>
      </c>
      <c r="K58" s="20">
        <v>3</v>
      </c>
      <c r="L58" s="20">
        <v>0</v>
      </c>
      <c r="M58" s="20">
        <v>601</v>
      </c>
      <c r="N58" s="20">
        <v>57</v>
      </c>
      <c r="O58" s="20">
        <v>277</v>
      </c>
      <c r="P58" s="20">
        <v>14</v>
      </c>
      <c r="Q58" s="20">
        <v>3234</v>
      </c>
      <c r="R58" s="20">
        <v>303</v>
      </c>
      <c r="S58" s="20">
        <v>273</v>
      </c>
      <c r="T58" s="20">
        <v>42</v>
      </c>
      <c r="U58" s="20">
        <v>0</v>
      </c>
      <c r="V58" s="20">
        <v>0</v>
      </c>
      <c r="W58" s="20">
        <v>3</v>
      </c>
      <c r="X58" s="20">
        <v>2</v>
      </c>
      <c r="Y58" s="20">
        <v>2</v>
      </c>
      <c r="Z58" s="20">
        <v>1</v>
      </c>
      <c r="AA58" s="20">
        <v>34</v>
      </c>
      <c r="AB58" s="20">
        <v>0</v>
      </c>
      <c r="AC58" s="20">
        <v>313</v>
      </c>
      <c r="AD58" s="20">
        <v>42</v>
      </c>
      <c r="AE58" s="20">
        <v>5</v>
      </c>
      <c r="AF58" s="20">
        <v>0</v>
      </c>
      <c r="AG58" s="20">
        <v>135</v>
      </c>
      <c r="AH58" s="20">
        <v>45</v>
      </c>
      <c r="AI58" s="20">
        <v>765</v>
      </c>
      <c r="AJ58" s="20">
        <v>132</v>
      </c>
    </row>
    <row r="59" spans="2:36" ht="20.100000000000001" customHeight="1" thickBot="1" x14ac:dyDescent="0.25">
      <c r="B59" s="4" t="s">
        <v>252</v>
      </c>
      <c r="C59" s="20">
        <v>66</v>
      </c>
      <c r="D59" s="20">
        <v>3</v>
      </c>
      <c r="E59" s="20">
        <v>16</v>
      </c>
      <c r="F59" s="20">
        <v>3</v>
      </c>
      <c r="G59" s="20">
        <v>254</v>
      </c>
      <c r="H59" s="20">
        <v>11</v>
      </c>
      <c r="I59" s="20">
        <v>256</v>
      </c>
      <c r="J59" s="20">
        <v>11</v>
      </c>
      <c r="K59" s="20">
        <v>29</v>
      </c>
      <c r="L59" s="20">
        <v>1</v>
      </c>
      <c r="M59" s="20">
        <v>71</v>
      </c>
      <c r="N59" s="20">
        <v>0</v>
      </c>
      <c r="O59" s="20">
        <v>129</v>
      </c>
      <c r="P59" s="20">
        <v>0</v>
      </c>
      <c r="Q59" s="20">
        <v>821</v>
      </c>
      <c r="R59" s="20">
        <v>29</v>
      </c>
      <c r="S59" s="20">
        <v>28</v>
      </c>
      <c r="T59" s="20">
        <v>1</v>
      </c>
      <c r="U59" s="20">
        <v>0</v>
      </c>
      <c r="V59" s="20">
        <v>0</v>
      </c>
      <c r="W59" s="20">
        <v>2</v>
      </c>
      <c r="X59" s="20">
        <v>0</v>
      </c>
      <c r="Y59" s="20">
        <v>0</v>
      </c>
      <c r="Z59" s="20">
        <v>0</v>
      </c>
      <c r="AA59" s="20">
        <v>23</v>
      </c>
      <c r="AB59" s="20">
        <v>2</v>
      </c>
      <c r="AC59" s="20">
        <v>39</v>
      </c>
      <c r="AD59" s="20">
        <v>2</v>
      </c>
      <c r="AE59" s="20">
        <v>1</v>
      </c>
      <c r="AF59" s="20">
        <v>0</v>
      </c>
      <c r="AG59" s="20">
        <v>25</v>
      </c>
      <c r="AH59" s="20">
        <v>0</v>
      </c>
      <c r="AI59" s="20">
        <v>118</v>
      </c>
      <c r="AJ59" s="20">
        <v>5</v>
      </c>
    </row>
    <row r="60" spans="2:36" ht="20.100000000000001" customHeight="1" thickBot="1" x14ac:dyDescent="0.25">
      <c r="B60" s="4" t="s">
        <v>253</v>
      </c>
      <c r="C60" s="20">
        <v>0</v>
      </c>
      <c r="D60" s="20">
        <v>0</v>
      </c>
      <c r="E60" s="20">
        <v>0</v>
      </c>
      <c r="F60" s="20">
        <v>0</v>
      </c>
      <c r="G60" s="20">
        <v>64</v>
      </c>
      <c r="H60" s="20">
        <v>18</v>
      </c>
      <c r="I60" s="20">
        <v>63</v>
      </c>
      <c r="J60" s="20">
        <v>18</v>
      </c>
      <c r="K60" s="20">
        <v>3</v>
      </c>
      <c r="L60" s="20">
        <v>0</v>
      </c>
      <c r="M60" s="20">
        <v>4</v>
      </c>
      <c r="N60" s="20">
        <v>0</v>
      </c>
      <c r="O60" s="20">
        <v>0</v>
      </c>
      <c r="P60" s="20">
        <v>0</v>
      </c>
      <c r="Q60" s="20">
        <v>134</v>
      </c>
      <c r="R60" s="20">
        <v>36</v>
      </c>
      <c r="S60" s="20">
        <v>7</v>
      </c>
      <c r="T60" s="20">
        <v>1</v>
      </c>
      <c r="U60" s="20">
        <v>0</v>
      </c>
      <c r="V60" s="20">
        <v>0</v>
      </c>
      <c r="W60" s="20">
        <v>1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9</v>
      </c>
      <c r="AD60" s="20">
        <v>1</v>
      </c>
      <c r="AE60" s="20">
        <v>0</v>
      </c>
      <c r="AF60" s="20">
        <v>0</v>
      </c>
      <c r="AG60" s="20">
        <v>13</v>
      </c>
      <c r="AH60" s="20">
        <v>1</v>
      </c>
      <c r="AI60" s="20">
        <v>30</v>
      </c>
      <c r="AJ60" s="20">
        <v>3</v>
      </c>
    </row>
    <row r="61" spans="2:36" ht="20.100000000000001" customHeight="1" thickBot="1" x14ac:dyDescent="0.25">
      <c r="B61" s="4" t="s">
        <v>254</v>
      </c>
      <c r="C61" s="20">
        <v>5</v>
      </c>
      <c r="D61" s="20">
        <v>0</v>
      </c>
      <c r="E61" s="20">
        <v>35</v>
      </c>
      <c r="F61" s="20">
        <v>5</v>
      </c>
      <c r="G61" s="20">
        <v>167</v>
      </c>
      <c r="H61" s="20">
        <v>14</v>
      </c>
      <c r="I61" s="20">
        <v>175</v>
      </c>
      <c r="J61" s="20">
        <v>14</v>
      </c>
      <c r="K61" s="20">
        <v>22</v>
      </c>
      <c r="L61" s="20">
        <v>0</v>
      </c>
      <c r="M61" s="20">
        <v>42</v>
      </c>
      <c r="N61" s="20">
        <v>0</v>
      </c>
      <c r="O61" s="20">
        <v>2</v>
      </c>
      <c r="P61" s="20">
        <v>2</v>
      </c>
      <c r="Q61" s="20">
        <v>448</v>
      </c>
      <c r="R61" s="20">
        <v>35</v>
      </c>
      <c r="S61" s="20">
        <v>17</v>
      </c>
      <c r="T61" s="20">
        <v>6</v>
      </c>
      <c r="U61" s="20">
        <v>1</v>
      </c>
      <c r="V61" s="20">
        <v>0</v>
      </c>
      <c r="W61" s="20">
        <v>9</v>
      </c>
      <c r="X61" s="20">
        <v>0</v>
      </c>
      <c r="Y61" s="20">
        <v>5</v>
      </c>
      <c r="Z61" s="20">
        <v>0</v>
      </c>
      <c r="AA61" s="20">
        <v>12</v>
      </c>
      <c r="AB61" s="20">
        <v>0</v>
      </c>
      <c r="AC61" s="20">
        <v>23</v>
      </c>
      <c r="AD61" s="20">
        <v>6</v>
      </c>
      <c r="AE61" s="20">
        <v>3</v>
      </c>
      <c r="AF61" s="20">
        <v>0</v>
      </c>
      <c r="AG61" s="20">
        <v>10</v>
      </c>
      <c r="AH61" s="20">
        <v>6</v>
      </c>
      <c r="AI61" s="20">
        <v>80</v>
      </c>
      <c r="AJ61" s="20">
        <v>18</v>
      </c>
    </row>
    <row r="62" spans="2:36" ht="20.100000000000001" customHeight="1" thickBot="1" x14ac:dyDescent="0.25">
      <c r="B62" s="4" t="s">
        <v>255</v>
      </c>
      <c r="C62" s="20">
        <v>0</v>
      </c>
      <c r="D62" s="20">
        <v>2</v>
      </c>
      <c r="E62" s="20">
        <v>26</v>
      </c>
      <c r="F62" s="20">
        <v>0</v>
      </c>
      <c r="G62" s="20">
        <v>159</v>
      </c>
      <c r="H62" s="20">
        <v>36</v>
      </c>
      <c r="I62" s="20">
        <v>154</v>
      </c>
      <c r="J62" s="20">
        <v>34</v>
      </c>
      <c r="K62" s="20">
        <v>0</v>
      </c>
      <c r="L62" s="20">
        <v>0</v>
      </c>
      <c r="M62" s="20">
        <v>13</v>
      </c>
      <c r="N62" s="20">
        <v>0</v>
      </c>
      <c r="O62" s="20">
        <v>3</v>
      </c>
      <c r="P62" s="20">
        <v>8</v>
      </c>
      <c r="Q62" s="20">
        <v>355</v>
      </c>
      <c r="R62" s="20">
        <v>80</v>
      </c>
      <c r="S62" s="20">
        <v>28</v>
      </c>
      <c r="T62" s="20">
        <v>7</v>
      </c>
      <c r="U62" s="20">
        <v>0</v>
      </c>
      <c r="V62" s="20">
        <v>0</v>
      </c>
      <c r="W62" s="20">
        <v>1</v>
      </c>
      <c r="X62" s="20">
        <v>0</v>
      </c>
      <c r="Y62" s="20">
        <v>1</v>
      </c>
      <c r="Z62" s="20">
        <v>0</v>
      </c>
      <c r="AA62" s="20">
        <v>8</v>
      </c>
      <c r="AB62" s="20">
        <v>1</v>
      </c>
      <c r="AC62" s="20">
        <v>47</v>
      </c>
      <c r="AD62" s="20">
        <v>29</v>
      </c>
      <c r="AE62" s="20">
        <v>1</v>
      </c>
      <c r="AF62" s="20">
        <v>1</v>
      </c>
      <c r="AG62" s="20">
        <v>22</v>
      </c>
      <c r="AH62" s="20">
        <v>29</v>
      </c>
      <c r="AI62" s="20">
        <v>108</v>
      </c>
      <c r="AJ62" s="20">
        <v>67</v>
      </c>
    </row>
    <row r="63" spans="2:36" ht="20.100000000000001" customHeight="1" thickBot="1" x14ac:dyDescent="0.25">
      <c r="B63" s="4" t="s">
        <v>256</v>
      </c>
      <c r="C63" s="20">
        <v>0</v>
      </c>
      <c r="D63" s="20">
        <v>6</v>
      </c>
      <c r="E63" s="20">
        <v>0</v>
      </c>
      <c r="F63" s="20">
        <v>0</v>
      </c>
      <c r="G63" s="20">
        <v>158</v>
      </c>
      <c r="H63" s="20">
        <v>56</v>
      </c>
      <c r="I63" s="20">
        <v>199</v>
      </c>
      <c r="J63" s="20">
        <v>54</v>
      </c>
      <c r="K63" s="20">
        <v>12</v>
      </c>
      <c r="L63" s="20">
        <v>1</v>
      </c>
      <c r="M63" s="20">
        <v>75</v>
      </c>
      <c r="N63" s="20">
        <v>0</v>
      </c>
      <c r="O63" s="20">
        <v>9</v>
      </c>
      <c r="P63" s="20">
        <v>0</v>
      </c>
      <c r="Q63" s="20">
        <v>453</v>
      </c>
      <c r="R63" s="20">
        <v>117</v>
      </c>
      <c r="S63" s="20">
        <v>94</v>
      </c>
      <c r="T63" s="20">
        <v>0</v>
      </c>
      <c r="U63" s="20">
        <v>1</v>
      </c>
      <c r="V63" s="20">
        <v>0</v>
      </c>
      <c r="W63" s="20">
        <v>2</v>
      </c>
      <c r="X63" s="20">
        <v>0</v>
      </c>
      <c r="Y63" s="20">
        <v>0</v>
      </c>
      <c r="Z63" s="20">
        <v>0</v>
      </c>
      <c r="AA63" s="20">
        <v>15</v>
      </c>
      <c r="AB63" s="20">
        <v>0</v>
      </c>
      <c r="AC63" s="20">
        <v>116</v>
      </c>
      <c r="AD63" s="20">
        <v>0</v>
      </c>
      <c r="AE63" s="20">
        <v>5</v>
      </c>
      <c r="AF63" s="20">
        <v>0</v>
      </c>
      <c r="AG63" s="20">
        <v>63</v>
      </c>
      <c r="AH63" s="20">
        <v>0</v>
      </c>
      <c r="AI63" s="20">
        <v>296</v>
      </c>
      <c r="AJ63" s="20">
        <v>0</v>
      </c>
    </row>
    <row r="64" spans="2:36" ht="20.100000000000001" customHeight="1" thickBot="1" x14ac:dyDescent="0.25">
      <c r="B64" s="7" t="s">
        <v>22</v>
      </c>
      <c r="C64" s="9">
        <v>800</v>
      </c>
      <c r="D64" s="9">
        <v>620</v>
      </c>
      <c r="E64" s="9">
        <v>2524</v>
      </c>
      <c r="F64" s="9">
        <v>1098</v>
      </c>
      <c r="G64" s="9">
        <v>18242</v>
      </c>
      <c r="H64" s="9">
        <v>7033</v>
      </c>
      <c r="I64" s="9">
        <v>18085</v>
      </c>
      <c r="J64" s="9">
        <v>6749</v>
      </c>
      <c r="K64" s="9">
        <v>1966</v>
      </c>
      <c r="L64" s="9">
        <v>909</v>
      </c>
      <c r="M64" s="9">
        <v>3715</v>
      </c>
      <c r="N64" s="9">
        <v>1226</v>
      </c>
      <c r="O64" s="9">
        <v>1757</v>
      </c>
      <c r="P64" s="9">
        <v>1001</v>
      </c>
      <c r="Q64" s="9">
        <v>47089</v>
      </c>
      <c r="R64" s="9">
        <v>18636</v>
      </c>
      <c r="S64" s="9">
        <v>4653</v>
      </c>
      <c r="T64" s="9">
        <v>290</v>
      </c>
      <c r="U64" s="9">
        <v>43</v>
      </c>
      <c r="V64" s="9">
        <v>3</v>
      </c>
      <c r="W64" s="9">
        <v>785</v>
      </c>
      <c r="X64" s="9">
        <v>50</v>
      </c>
      <c r="Y64" s="9">
        <v>116</v>
      </c>
      <c r="Z64" s="9">
        <v>14</v>
      </c>
      <c r="AA64" s="9">
        <v>1197</v>
      </c>
      <c r="AB64" s="9">
        <v>104</v>
      </c>
      <c r="AC64" s="9">
        <v>5537</v>
      </c>
      <c r="AD64" s="9">
        <v>336</v>
      </c>
      <c r="AE64" s="9">
        <v>178</v>
      </c>
      <c r="AF64" s="9">
        <v>75</v>
      </c>
      <c r="AG64" s="9">
        <v>3325</v>
      </c>
      <c r="AH64" s="9">
        <v>407</v>
      </c>
      <c r="AI64" s="9">
        <v>15834</v>
      </c>
      <c r="AJ64" s="9">
        <v>1279</v>
      </c>
    </row>
  </sheetData>
  <mergeCells count="17">
    <mergeCell ref="M12:N12"/>
    <mergeCell ref="O12:P12"/>
    <mergeCell ref="Q12:R12"/>
    <mergeCell ref="S12:T12"/>
    <mergeCell ref="C12:D12"/>
    <mergeCell ref="E12:F12"/>
    <mergeCell ref="G12:H12"/>
    <mergeCell ref="I12:J12"/>
    <mergeCell ref="K12:L12"/>
    <mergeCell ref="AE12:AF12"/>
    <mergeCell ref="AG12:AH12"/>
    <mergeCell ref="AI12:AJ12"/>
    <mergeCell ref="U12:V12"/>
    <mergeCell ref="W12:X12"/>
    <mergeCell ref="Y12:Z12"/>
    <mergeCell ref="AA12:AB12"/>
    <mergeCell ref="AC12:AD1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I64"/>
  <sheetViews>
    <sheetView workbookViewId="0"/>
  </sheetViews>
  <sheetFormatPr baseColWidth="10" defaultRowHeight="12.75" x14ac:dyDescent="0.2"/>
  <cols>
    <col min="1" max="1" width="8.625" customWidth="1"/>
    <col min="2" max="2" width="28.625" customWidth="1"/>
    <col min="3" max="9" width="17.125" customWidth="1"/>
    <col min="19" max="19" width="12.75" customWidth="1"/>
  </cols>
  <sheetData>
    <row r="12" spans="2:9" ht="41.25" customHeight="1" x14ac:dyDescent="0.2">
      <c r="C12" s="93" t="s">
        <v>200</v>
      </c>
      <c r="D12" s="94"/>
      <c r="E12" s="94"/>
      <c r="F12" s="94"/>
      <c r="G12" s="94"/>
      <c r="H12" s="94"/>
      <c r="I12" s="95"/>
    </row>
    <row r="13" spans="2:9" ht="41.25" customHeight="1" thickBot="1" x14ac:dyDescent="0.25">
      <c r="C13" s="24" t="s">
        <v>201</v>
      </c>
      <c r="D13" s="39" t="s">
        <v>202</v>
      </c>
      <c r="E13" s="39" t="s">
        <v>203</v>
      </c>
      <c r="F13" s="39" t="s">
        <v>204</v>
      </c>
      <c r="G13" s="39" t="s">
        <v>205</v>
      </c>
      <c r="H13" s="39" t="s">
        <v>266</v>
      </c>
      <c r="I13" s="39" t="s">
        <v>267</v>
      </c>
    </row>
    <row r="14" spans="2:9" ht="20.100000000000001" customHeight="1" thickBot="1" x14ac:dyDescent="0.25">
      <c r="B14" s="3" t="s">
        <v>207</v>
      </c>
      <c r="C14" s="20">
        <v>1378</v>
      </c>
      <c r="D14" s="20">
        <v>686</v>
      </c>
      <c r="E14" s="20">
        <v>10</v>
      </c>
      <c r="F14" s="20">
        <v>681</v>
      </c>
      <c r="G14" s="20">
        <v>1</v>
      </c>
      <c r="H14" s="20">
        <v>803</v>
      </c>
      <c r="I14" s="20">
        <v>575</v>
      </c>
    </row>
    <row r="15" spans="2:9" ht="20.100000000000001" customHeight="1" thickBot="1" x14ac:dyDescent="0.25">
      <c r="B15" s="4" t="s">
        <v>208</v>
      </c>
      <c r="C15" s="20">
        <v>1409</v>
      </c>
      <c r="D15" s="20">
        <v>1208</v>
      </c>
      <c r="E15" s="20">
        <v>14</v>
      </c>
      <c r="F15" s="20">
        <v>184</v>
      </c>
      <c r="G15" s="20">
        <v>3</v>
      </c>
      <c r="H15" s="20">
        <v>1205</v>
      </c>
      <c r="I15" s="20">
        <v>204</v>
      </c>
    </row>
    <row r="16" spans="2:9" ht="20.100000000000001" customHeight="1" thickBot="1" x14ac:dyDescent="0.25">
      <c r="B16" s="4" t="s">
        <v>209</v>
      </c>
      <c r="C16" s="20">
        <v>406</v>
      </c>
      <c r="D16" s="20">
        <v>362</v>
      </c>
      <c r="E16" s="20">
        <v>4</v>
      </c>
      <c r="F16" s="20">
        <v>40</v>
      </c>
      <c r="G16" s="20">
        <v>0</v>
      </c>
      <c r="H16" s="20">
        <v>360</v>
      </c>
      <c r="I16" s="20">
        <v>46</v>
      </c>
    </row>
    <row r="17" spans="2:9" ht="20.100000000000001" customHeight="1" thickBot="1" x14ac:dyDescent="0.25">
      <c r="B17" s="4" t="s">
        <v>210</v>
      </c>
      <c r="C17" s="20">
        <v>1046</v>
      </c>
      <c r="D17" s="20">
        <v>889</v>
      </c>
      <c r="E17" s="20">
        <v>5</v>
      </c>
      <c r="F17" s="20">
        <v>148</v>
      </c>
      <c r="G17" s="20">
        <v>4</v>
      </c>
      <c r="H17" s="20">
        <v>878</v>
      </c>
      <c r="I17" s="20">
        <v>168</v>
      </c>
    </row>
    <row r="18" spans="2:9" ht="20.100000000000001" customHeight="1" thickBot="1" x14ac:dyDescent="0.25">
      <c r="B18" s="4" t="s">
        <v>211</v>
      </c>
      <c r="C18" s="20">
        <v>745</v>
      </c>
      <c r="D18" s="20">
        <v>542</v>
      </c>
      <c r="E18" s="20">
        <v>18</v>
      </c>
      <c r="F18" s="20">
        <v>182</v>
      </c>
      <c r="G18" s="20">
        <v>3</v>
      </c>
      <c r="H18" s="20">
        <v>558</v>
      </c>
      <c r="I18" s="20">
        <v>187</v>
      </c>
    </row>
    <row r="19" spans="2:9" ht="20.100000000000001" customHeight="1" thickBot="1" x14ac:dyDescent="0.25">
      <c r="B19" s="4" t="s">
        <v>212</v>
      </c>
      <c r="C19" s="20">
        <v>504</v>
      </c>
      <c r="D19" s="20">
        <v>438</v>
      </c>
      <c r="E19" s="20">
        <v>18</v>
      </c>
      <c r="F19" s="20">
        <v>48</v>
      </c>
      <c r="G19" s="20">
        <v>0</v>
      </c>
      <c r="H19" s="20">
        <v>445</v>
      </c>
      <c r="I19" s="20">
        <v>59</v>
      </c>
    </row>
    <row r="20" spans="2:9" ht="20.100000000000001" customHeight="1" thickBot="1" x14ac:dyDescent="0.25">
      <c r="B20" s="4" t="s">
        <v>213</v>
      </c>
      <c r="C20" s="20">
        <v>1422</v>
      </c>
      <c r="D20" s="20">
        <v>969</v>
      </c>
      <c r="E20" s="20">
        <v>26</v>
      </c>
      <c r="F20" s="20">
        <v>426</v>
      </c>
      <c r="G20" s="20">
        <v>1</v>
      </c>
      <c r="H20" s="20">
        <v>966</v>
      </c>
      <c r="I20" s="20">
        <v>456</v>
      </c>
    </row>
    <row r="21" spans="2:9" ht="20.100000000000001" customHeight="1" thickBot="1" x14ac:dyDescent="0.25">
      <c r="B21" s="4" t="s">
        <v>214</v>
      </c>
      <c r="C21" s="20">
        <v>1853</v>
      </c>
      <c r="D21" s="20">
        <v>1616</v>
      </c>
      <c r="E21" s="20">
        <v>25</v>
      </c>
      <c r="F21" s="20">
        <v>212</v>
      </c>
      <c r="G21" s="20">
        <v>0</v>
      </c>
      <c r="H21" s="20">
        <v>1624</v>
      </c>
      <c r="I21" s="20">
        <v>229</v>
      </c>
    </row>
    <row r="22" spans="2:9" ht="20.100000000000001" customHeight="1" thickBot="1" x14ac:dyDescent="0.25">
      <c r="B22" s="4" t="s">
        <v>215</v>
      </c>
      <c r="C22" s="20">
        <v>150</v>
      </c>
      <c r="D22" s="20">
        <v>85</v>
      </c>
      <c r="E22" s="20">
        <v>4</v>
      </c>
      <c r="F22" s="20">
        <v>61</v>
      </c>
      <c r="G22" s="20">
        <v>0</v>
      </c>
      <c r="H22" s="20">
        <v>85</v>
      </c>
      <c r="I22" s="20">
        <v>65</v>
      </c>
    </row>
    <row r="23" spans="2:9" ht="20.100000000000001" customHeight="1" thickBot="1" x14ac:dyDescent="0.25">
      <c r="B23" s="4" t="s">
        <v>216</v>
      </c>
      <c r="C23" s="20">
        <v>58</v>
      </c>
      <c r="D23" s="20">
        <v>34</v>
      </c>
      <c r="E23" s="20">
        <v>0</v>
      </c>
      <c r="F23" s="20">
        <v>24</v>
      </c>
      <c r="G23" s="20">
        <v>0</v>
      </c>
      <c r="H23" s="20">
        <v>36</v>
      </c>
      <c r="I23" s="20">
        <v>22</v>
      </c>
    </row>
    <row r="24" spans="2:9" ht="20.100000000000001" customHeight="1" thickBot="1" x14ac:dyDescent="0.25">
      <c r="B24" s="4" t="s">
        <v>217</v>
      </c>
      <c r="C24" s="20">
        <v>507</v>
      </c>
      <c r="D24" s="20">
        <v>310</v>
      </c>
      <c r="E24" s="20">
        <v>9</v>
      </c>
      <c r="F24" s="20">
        <v>183</v>
      </c>
      <c r="G24" s="20">
        <v>5</v>
      </c>
      <c r="H24" s="20">
        <v>305</v>
      </c>
      <c r="I24" s="20">
        <v>202</v>
      </c>
    </row>
    <row r="25" spans="2:9" ht="20.100000000000001" customHeight="1" thickBot="1" x14ac:dyDescent="0.25">
      <c r="B25" s="4" t="s">
        <v>218</v>
      </c>
      <c r="C25" s="20">
        <v>847</v>
      </c>
      <c r="D25" s="20">
        <v>682</v>
      </c>
      <c r="E25" s="20">
        <v>14</v>
      </c>
      <c r="F25" s="20">
        <v>148</v>
      </c>
      <c r="G25" s="20">
        <v>3</v>
      </c>
      <c r="H25" s="20">
        <v>705</v>
      </c>
      <c r="I25" s="20">
        <v>142</v>
      </c>
    </row>
    <row r="26" spans="2:9" ht="20.100000000000001" customHeight="1" thickBot="1" x14ac:dyDescent="0.25">
      <c r="B26" s="4" t="s">
        <v>219</v>
      </c>
      <c r="C26" s="20">
        <v>982</v>
      </c>
      <c r="D26" s="20">
        <v>550</v>
      </c>
      <c r="E26" s="20">
        <v>44</v>
      </c>
      <c r="F26" s="20">
        <v>379</v>
      </c>
      <c r="G26" s="20">
        <v>9</v>
      </c>
      <c r="H26" s="20">
        <v>584</v>
      </c>
      <c r="I26" s="20">
        <v>398</v>
      </c>
    </row>
    <row r="27" spans="2:9" ht="20.100000000000001" customHeight="1" thickBot="1" x14ac:dyDescent="0.25">
      <c r="B27" s="4" t="s">
        <v>220</v>
      </c>
      <c r="C27" s="20">
        <v>786</v>
      </c>
      <c r="D27" s="20">
        <v>657</v>
      </c>
      <c r="E27" s="20">
        <v>3</v>
      </c>
      <c r="F27" s="20">
        <v>126</v>
      </c>
      <c r="G27" s="20">
        <v>0</v>
      </c>
      <c r="H27" s="20">
        <v>679</v>
      </c>
      <c r="I27" s="20">
        <v>107</v>
      </c>
    </row>
    <row r="28" spans="2:9" ht="20.100000000000001" customHeight="1" thickBot="1" x14ac:dyDescent="0.25">
      <c r="B28" s="4" t="s">
        <v>221</v>
      </c>
      <c r="C28" s="20">
        <v>1413</v>
      </c>
      <c r="D28" s="20">
        <v>897</v>
      </c>
      <c r="E28" s="20">
        <v>27</v>
      </c>
      <c r="F28" s="20">
        <v>448</v>
      </c>
      <c r="G28" s="20">
        <v>41</v>
      </c>
      <c r="H28" s="20">
        <v>912</v>
      </c>
      <c r="I28" s="20">
        <v>501</v>
      </c>
    </row>
    <row r="29" spans="2:9" ht="20.100000000000001" customHeight="1" thickBot="1" x14ac:dyDescent="0.25">
      <c r="B29" s="5" t="s">
        <v>222</v>
      </c>
      <c r="C29" s="20">
        <v>352</v>
      </c>
      <c r="D29" s="20">
        <v>267</v>
      </c>
      <c r="E29" s="20">
        <v>13</v>
      </c>
      <c r="F29" s="20">
        <v>72</v>
      </c>
      <c r="G29" s="20">
        <v>0</v>
      </c>
      <c r="H29" s="20">
        <v>283</v>
      </c>
      <c r="I29" s="20">
        <v>69</v>
      </c>
    </row>
    <row r="30" spans="2:9" ht="20.100000000000001" customHeight="1" thickBot="1" x14ac:dyDescent="0.25">
      <c r="B30" s="6" t="s">
        <v>223</v>
      </c>
      <c r="C30" s="20">
        <v>98</v>
      </c>
      <c r="D30" s="20">
        <v>65</v>
      </c>
      <c r="E30" s="20">
        <v>0</v>
      </c>
      <c r="F30" s="20">
        <v>33</v>
      </c>
      <c r="G30" s="20">
        <v>0</v>
      </c>
      <c r="H30" s="20">
        <v>61</v>
      </c>
      <c r="I30" s="20">
        <v>37</v>
      </c>
    </row>
    <row r="31" spans="2:9" ht="20.100000000000001" customHeight="1" thickBot="1" x14ac:dyDescent="0.25">
      <c r="B31" s="4" t="s">
        <v>224</v>
      </c>
      <c r="C31" s="20">
        <v>237</v>
      </c>
      <c r="D31" s="20">
        <v>163</v>
      </c>
      <c r="E31" s="20">
        <v>15</v>
      </c>
      <c r="F31" s="20">
        <v>52</v>
      </c>
      <c r="G31" s="20">
        <v>7</v>
      </c>
      <c r="H31" s="20">
        <v>167</v>
      </c>
      <c r="I31" s="20">
        <v>70</v>
      </c>
    </row>
    <row r="32" spans="2:9" ht="20.100000000000001" customHeight="1" thickBot="1" x14ac:dyDescent="0.25">
      <c r="B32" s="4" t="s">
        <v>225</v>
      </c>
      <c r="C32" s="20">
        <v>262</v>
      </c>
      <c r="D32" s="20">
        <v>198</v>
      </c>
      <c r="E32" s="20">
        <v>1</v>
      </c>
      <c r="F32" s="20">
        <v>63</v>
      </c>
      <c r="G32" s="20">
        <v>0</v>
      </c>
      <c r="H32" s="20">
        <v>221</v>
      </c>
      <c r="I32" s="20">
        <v>41</v>
      </c>
    </row>
    <row r="33" spans="2:9" ht="20.100000000000001" customHeight="1" thickBot="1" x14ac:dyDescent="0.25">
      <c r="B33" s="4" t="s">
        <v>226</v>
      </c>
      <c r="C33" s="20">
        <v>70</v>
      </c>
      <c r="D33" s="20">
        <v>45</v>
      </c>
      <c r="E33" s="20">
        <v>0</v>
      </c>
      <c r="F33" s="20">
        <v>25</v>
      </c>
      <c r="G33" s="20">
        <v>0</v>
      </c>
      <c r="H33" s="20">
        <v>42</v>
      </c>
      <c r="I33" s="20">
        <v>28</v>
      </c>
    </row>
    <row r="34" spans="2:9" ht="20.100000000000001" customHeight="1" thickBot="1" x14ac:dyDescent="0.25">
      <c r="B34" s="4" t="s">
        <v>227</v>
      </c>
      <c r="C34" s="20">
        <v>136</v>
      </c>
      <c r="D34" s="20">
        <v>97</v>
      </c>
      <c r="E34" s="20">
        <v>0</v>
      </c>
      <c r="F34" s="20">
        <v>39</v>
      </c>
      <c r="G34" s="20">
        <v>0</v>
      </c>
      <c r="H34" s="20">
        <v>114</v>
      </c>
      <c r="I34" s="20">
        <v>22</v>
      </c>
    </row>
    <row r="35" spans="2:9" ht="20.100000000000001" customHeight="1" thickBot="1" x14ac:dyDescent="0.25">
      <c r="B35" s="4" t="s">
        <v>228</v>
      </c>
      <c r="C35" s="20">
        <v>58</v>
      </c>
      <c r="D35" s="20">
        <v>29</v>
      </c>
      <c r="E35" s="20">
        <v>8</v>
      </c>
      <c r="F35" s="20">
        <v>21</v>
      </c>
      <c r="G35" s="20">
        <v>0</v>
      </c>
      <c r="H35" s="20">
        <v>36</v>
      </c>
      <c r="I35" s="20">
        <v>22</v>
      </c>
    </row>
    <row r="36" spans="2:9" ht="20.100000000000001" customHeight="1" thickBot="1" x14ac:dyDescent="0.25">
      <c r="B36" s="4" t="s">
        <v>229</v>
      </c>
      <c r="C36" s="20">
        <v>73</v>
      </c>
      <c r="D36" s="20">
        <v>54</v>
      </c>
      <c r="E36" s="20">
        <v>0</v>
      </c>
      <c r="F36" s="20">
        <v>19</v>
      </c>
      <c r="G36" s="20">
        <v>0</v>
      </c>
      <c r="H36" s="20">
        <v>51</v>
      </c>
      <c r="I36" s="20">
        <v>22</v>
      </c>
    </row>
    <row r="37" spans="2:9" ht="20.100000000000001" customHeight="1" thickBot="1" x14ac:dyDescent="0.25">
      <c r="B37" s="4" t="s">
        <v>230</v>
      </c>
      <c r="C37" s="20">
        <v>410</v>
      </c>
      <c r="D37" s="20">
        <v>304</v>
      </c>
      <c r="E37" s="20">
        <v>4</v>
      </c>
      <c r="F37" s="20">
        <v>102</v>
      </c>
      <c r="G37" s="20">
        <v>0</v>
      </c>
      <c r="H37" s="20">
        <v>288</v>
      </c>
      <c r="I37" s="20">
        <v>122</v>
      </c>
    </row>
    <row r="38" spans="2:9" ht="20.100000000000001" customHeight="1" thickBot="1" x14ac:dyDescent="0.25">
      <c r="B38" s="4" t="s">
        <v>231</v>
      </c>
      <c r="C38" s="20">
        <v>143</v>
      </c>
      <c r="D38" s="20">
        <v>113</v>
      </c>
      <c r="E38" s="20">
        <v>0</v>
      </c>
      <c r="F38" s="20">
        <v>30</v>
      </c>
      <c r="G38" s="20">
        <v>0</v>
      </c>
      <c r="H38" s="20">
        <v>114</v>
      </c>
      <c r="I38" s="20">
        <v>29</v>
      </c>
    </row>
    <row r="39" spans="2:9" ht="20.100000000000001" customHeight="1" thickBot="1" x14ac:dyDescent="0.25">
      <c r="B39" s="4" t="s">
        <v>232</v>
      </c>
      <c r="C39" s="20">
        <v>344</v>
      </c>
      <c r="D39" s="20">
        <v>198</v>
      </c>
      <c r="E39" s="20">
        <v>4</v>
      </c>
      <c r="F39" s="20">
        <v>140</v>
      </c>
      <c r="G39" s="20">
        <v>2</v>
      </c>
      <c r="H39" s="20">
        <v>206</v>
      </c>
      <c r="I39" s="20">
        <v>138</v>
      </c>
    </row>
    <row r="40" spans="2:9" ht="20.100000000000001" customHeight="1" thickBot="1" x14ac:dyDescent="0.25">
      <c r="B40" s="4" t="s">
        <v>233</v>
      </c>
      <c r="C40" s="20">
        <v>435</v>
      </c>
      <c r="D40" s="20">
        <v>308</v>
      </c>
      <c r="E40" s="20">
        <v>21</v>
      </c>
      <c r="F40" s="20">
        <v>89</v>
      </c>
      <c r="G40" s="20">
        <v>17</v>
      </c>
      <c r="H40" s="20">
        <v>330</v>
      </c>
      <c r="I40" s="20">
        <v>105</v>
      </c>
    </row>
    <row r="41" spans="2:9" ht="20.100000000000001" customHeight="1" thickBot="1" x14ac:dyDescent="0.25">
      <c r="B41" s="4" t="s">
        <v>234</v>
      </c>
      <c r="C41" s="20">
        <v>166</v>
      </c>
      <c r="D41" s="20">
        <v>102</v>
      </c>
      <c r="E41" s="20">
        <v>0</v>
      </c>
      <c r="F41" s="20">
        <v>64</v>
      </c>
      <c r="G41" s="20">
        <v>0</v>
      </c>
      <c r="H41" s="20">
        <v>101</v>
      </c>
      <c r="I41" s="20">
        <v>65</v>
      </c>
    </row>
    <row r="42" spans="2:9" ht="20.100000000000001" customHeight="1" thickBot="1" x14ac:dyDescent="0.25">
      <c r="B42" s="4" t="s">
        <v>235</v>
      </c>
      <c r="C42" s="20">
        <v>224</v>
      </c>
      <c r="D42" s="20">
        <v>152</v>
      </c>
      <c r="E42" s="20">
        <v>0</v>
      </c>
      <c r="F42" s="20">
        <v>72</v>
      </c>
      <c r="G42" s="20">
        <v>0</v>
      </c>
      <c r="H42" s="20">
        <v>154</v>
      </c>
      <c r="I42" s="20">
        <v>70</v>
      </c>
    </row>
    <row r="43" spans="2:9" ht="20.100000000000001" customHeight="1" thickBot="1" x14ac:dyDescent="0.25">
      <c r="B43" s="4" t="s">
        <v>236</v>
      </c>
      <c r="C43" s="20">
        <v>602</v>
      </c>
      <c r="D43" s="20">
        <v>413</v>
      </c>
      <c r="E43" s="20">
        <v>14</v>
      </c>
      <c r="F43" s="20">
        <v>170</v>
      </c>
      <c r="G43" s="20">
        <v>5</v>
      </c>
      <c r="H43" s="20">
        <v>415</v>
      </c>
      <c r="I43" s="20">
        <v>187</v>
      </c>
    </row>
    <row r="44" spans="2:9" ht="20.100000000000001" customHeight="1" thickBot="1" x14ac:dyDescent="0.25">
      <c r="B44" s="4" t="s">
        <v>237</v>
      </c>
      <c r="C44" s="20">
        <v>3687</v>
      </c>
      <c r="D44" s="20">
        <v>2233</v>
      </c>
      <c r="E44" s="20">
        <v>108</v>
      </c>
      <c r="F44" s="20">
        <v>1309</v>
      </c>
      <c r="G44" s="20">
        <v>37</v>
      </c>
      <c r="H44" s="20">
        <v>2156</v>
      </c>
      <c r="I44" s="20">
        <v>1531</v>
      </c>
    </row>
    <row r="45" spans="2:9" ht="20.100000000000001" customHeight="1" thickBot="1" x14ac:dyDescent="0.25">
      <c r="B45" s="4" t="s">
        <v>238</v>
      </c>
      <c r="C45" s="20">
        <v>461</v>
      </c>
      <c r="D45" s="20">
        <v>292</v>
      </c>
      <c r="E45" s="20">
        <v>3</v>
      </c>
      <c r="F45" s="20">
        <v>166</v>
      </c>
      <c r="G45" s="20">
        <v>0</v>
      </c>
      <c r="H45" s="20">
        <v>292</v>
      </c>
      <c r="I45" s="20">
        <v>169</v>
      </c>
    </row>
    <row r="46" spans="2:9" ht="20.100000000000001" customHeight="1" thickBot="1" x14ac:dyDescent="0.25">
      <c r="B46" s="4" t="s">
        <v>239</v>
      </c>
      <c r="C46" s="20">
        <v>296</v>
      </c>
      <c r="D46" s="20">
        <v>175</v>
      </c>
      <c r="E46" s="20">
        <v>3</v>
      </c>
      <c r="F46" s="20">
        <v>116</v>
      </c>
      <c r="G46" s="20">
        <v>2</v>
      </c>
      <c r="H46" s="20">
        <v>163</v>
      </c>
      <c r="I46" s="20">
        <v>133</v>
      </c>
    </row>
    <row r="47" spans="2:9" ht="20.100000000000001" customHeight="1" thickBot="1" x14ac:dyDescent="0.25">
      <c r="B47" s="4" t="s">
        <v>240</v>
      </c>
      <c r="C47" s="20">
        <v>808</v>
      </c>
      <c r="D47" s="20">
        <v>460</v>
      </c>
      <c r="E47" s="20">
        <v>41</v>
      </c>
      <c r="F47" s="20">
        <v>307</v>
      </c>
      <c r="G47" s="20">
        <v>0</v>
      </c>
      <c r="H47" s="20">
        <v>485</v>
      </c>
      <c r="I47" s="20">
        <v>323</v>
      </c>
    </row>
    <row r="48" spans="2:9" ht="20.100000000000001" customHeight="1" thickBot="1" x14ac:dyDescent="0.25">
      <c r="B48" s="4" t="s">
        <v>241</v>
      </c>
      <c r="C48" s="20">
        <v>2051</v>
      </c>
      <c r="D48" s="20">
        <v>1310</v>
      </c>
      <c r="E48" s="20">
        <v>19</v>
      </c>
      <c r="F48" s="20">
        <v>718</v>
      </c>
      <c r="G48" s="20">
        <v>4</v>
      </c>
      <c r="H48" s="20">
        <v>1308</v>
      </c>
      <c r="I48" s="20">
        <v>743</v>
      </c>
    </row>
    <row r="49" spans="2:9" ht="20.100000000000001" customHeight="1" thickBot="1" x14ac:dyDescent="0.25">
      <c r="B49" s="4" t="s">
        <v>242</v>
      </c>
      <c r="C49" s="20">
        <v>501</v>
      </c>
      <c r="D49" s="20">
        <v>298</v>
      </c>
      <c r="E49" s="20">
        <v>1</v>
      </c>
      <c r="F49" s="20">
        <v>202</v>
      </c>
      <c r="G49" s="20">
        <v>0</v>
      </c>
      <c r="H49" s="20">
        <v>292</v>
      </c>
      <c r="I49" s="20">
        <v>209</v>
      </c>
    </row>
    <row r="50" spans="2:9" ht="20.100000000000001" customHeight="1" thickBot="1" x14ac:dyDescent="0.25">
      <c r="B50" s="4" t="s">
        <v>243</v>
      </c>
      <c r="C50" s="20">
        <v>2517</v>
      </c>
      <c r="D50" s="20">
        <v>1672</v>
      </c>
      <c r="E50" s="20">
        <v>90</v>
      </c>
      <c r="F50" s="20">
        <v>723</v>
      </c>
      <c r="G50" s="20">
        <v>32</v>
      </c>
      <c r="H50" s="20">
        <v>1731</v>
      </c>
      <c r="I50" s="20">
        <v>786</v>
      </c>
    </row>
    <row r="51" spans="2:9" ht="20.100000000000001" customHeight="1" thickBot="1" x14ac:dyDescent="0.25">
      <c r="B51" s="4" t="s">
        <v>244</v>
      </c>
      <c r="C51" s="20">
        <v>537</v>
      </c>
      <c r="D51" s="20">
        <v>476</v>
      </c>
      <c r="E51" s="20">
        <v>3</v>
      </c>
      <c r="F51" s="20">
        <v>58</v>
      </c>
      <c r="G51" s="20">
        <v>0</v>
      </c>
      <c r="H51" s="20">
        <v>478</v>
      </c>
      <c r="I51" s="20">
        <v>59</v>
      </c>
    </row>
    <row r="52" spans="2:9" ht="20.100000000000001" customHeight="1" thickBot="1" x14ac:dyDescent="0.25">
      <c r="B52" s="4" t="s">
        <v>245</v>
      </c>
      <c r="C52" s="20">
        <v>297</v>
      </c>
      <c r="D52" s="20">
        <v>245</v>
      </c>
      <c r="E52" s="20">
        <v>3</v>
      </c>
      <c r="F52" s="20">
        <v>49</v>
      </c>
      <c r="G52" s="20">
        <v>0</v>
      </c>
      <c r="H52" s="20">
        <v>262</v>
      </c>
      <c r="I52" s="20">
        <v>35</v>
      </c>
    </row>
    <row r="53" spans="2:9" ht="20.100000000000001" customHeight="1" thickBot="1" x14ac:dyDescent="0.25">
      <c r="B53" s="4" t="s">
        <v>246</v>
      </c>
      <c r="C53" s="20">
        <v>767</v>
      </c>
      <c r="D53" s="20">
        <v>630</v>
      </c>
      <c r="E53" s="20">
        <v>6</v>
      </c>
      <c r="F53" s="20">
        <v>130</v>
      </c>
      <c r="G53" s="20">
        <v>1</v>
      </c>
      <c r="H53" s="20">
        <v>666</v>
      </c>
      <c r="I53" s="20">
        <v>101</v>
      </c>
    </row>
    <row r="54" spans="2:9" ht="20.100000000000001" customHeight="1" thickBot="1" x14ac:dyDescent="0.25">
      <c r="B54" s="4" t="s">
        <v>247</v>
      </c>
      <c r="C54" s="20">
        <v>196</v>
      </c>
      <c r="D54" s="20">
        <v>143</v>
      </c>
      <c r="E54" s="20">
        <v>3</v>
      </c>
      <c r="F54" s="20">
        <v>42</v>
      </c>
      <c r="G54" s="20">
        <v>8</v>
      </c>
      <c r="H54" s="20">
        <v>156</v>
      </c>
      <c r="I54" s="20">
        <v>40</v>
      </c>
    </row>
    <row r="55" spans="2:9" ht="20.100000000000001" customHeight="1" thickBot="1" x14ac:dyDescent="0.25">
      <c r="B55" s="4" t="s">
        <v>248</v>
      </c>
      <c r="C55" s="20">
        <v>533</v>
      </c>
      <c r="D55" s="20">
        <v>409</v>
      </c>
      <c r="E55" s="20">
        <v>0</v>
      </c>
      <c r="F55" s="20">
        <v>124</v>
      </c>
      <c r="G55" s="20">
        <v>0</v>
      </c>
      <c r="H55" s="20">
        <v>428</v>
      </c>
      <c r="I55" s="20">
        <v>105</v>
      </c>
    </row>
    <row r="56" spans="2:9" ht="20.100000000000001" customHeight="1" thickBot="1" x14ac:dyDescent="0.25">
      <c r="B56" s="4" t="s">
        <v>249</v>
      </c>
      <c r="C56" s="20">
        <v>525</v>
      </c>
      <c r="D56" s="20">
        <v>409</v>
      </c>
      <c r="E56" s="20">
        <v>3</v>
      </c>
      <c r="F56" s="20">
        <v>113</v>
      </c>
      <c r="G56" s="20">
        <v>0</v>
      </c>
      <c r="H56" s="20">
        <v>442</v>
      </c>
      <c r="I56" s="20">
        <v>83</v>
      </c>
    </row>
    <row r="57" spans="2:9" ht="20.100000000000001" customHeight="1" thickBot="1" x14ac:dyDescent="0.25">
      <c r="B57" s="4" t="s">
        <v>250</v>
      </c>
      <c r="C57" s="20">
        <v>5818</v>
      </c>
      <c r="D57" s="20">
        <v>3172</v>
      </c>
      <c r="E57" s="20">
        <v>66</v>
      </c>
      <c r="F57" s="20">
        <v>2567</v>
      </c>
      <c r="G57" s="20">
        <v>13</v>
      </c>
      <c r="H57" s="20">
        <v>3063</v>
      </c>
      <c r="I57" s="20">
        <v>2755</v>
      </c>
    </row>
    <row r="58" spans="2:9" ht="20.100000000000001" customHeight="1" thickBot="1" x14ac:dyDescent="0.25">
      <c r="B58" s="4" t="s">
        <v>251</v>
      </c>
      <c r="C58" s="20">
        <v>1648</v>
      </c>
      <c r="D58" s="20">
        <v>1039</v>
      </c>
      <c r="E58" s="20">
        <v>20</v>
      </c>
      <c r="F58" s="20">
        <v>567</v>
      </c>
      <c r="G58" s="20">
        <v>22</v>
      </c>
      <c r="H58" s="20">
        <v>1034</v>
      </c>
      <c r="I58" s="20">
        <v>614</v>
      </c>
    </row>
    <row r="59" spans="2:9" ht="20.100000000000001" customHeight="1" thickBot="1" x14ac:dyDescent="0.25">
      <c r="B59" s="4" t="s">
        <v>252</v>
      </c>
      <c r="C59" s="20">
        <v>368</v>
      </c>
      <c r="D59" s="20">
        <v>214</v>
      </c>
      <c r="E59" s="20">
        <v>3</v>
      </c>
      <c r="F59" s="20">
        <v>149</v>
      </c>
      <c r="G59" s="20">
        <v>2</v>
      </c>
      <c r="H59" s="20">
        <v>202</v>
      </c>
      <c r="I59" s="20">
        <v>166</v>
      </c>
    </row>
    <row r="60" spans="2:9" ht="20.100000000000001" customHeight="1" thickBot="1" x14ac:dyDescent="0.25">
      <c r="B60" s="4" t="s">
        <v>253</v>
      </c>
      <c r="C60" s="20">
        <v>147</v>
      </c>
      <c r="D60" s="20">
        <v>87</v>
      </c>
      <c r="E60" s="20">
        <v>0</v>
      </c>
      <c r="F60" s="20">
        <v>60</v>
      </c>
      <c r="G60" s="20">
        <v>0</v>
      </c>
      <c r="H60" s="20">
        <v>88</v>
      </c>
      <c r="I60" s="20">
        <v>59</v>
      </c>
    </row>
    <row r="61" spans="2:9" ht="20.100000000000001" customHeight="1" thickBot="1" x14ac:dyDescent="0.25">
      <c r="B61" s="4" t="s">
        <v>254</v>
      </c>
      <c r="C61" s="20">
        <v>285</v>
      </c>
      <c r="D61" s="20">
        <v>172</v>
      </c>
      <c r="E61" s="20">
        <v>3</v>
      </c>
      <c r="F61" s="20">
        <v>106</v>
      </c>
      <c r="G61" s="20">
        <v>4</v>
      </c>
      <c r="H61" s="20">
        <v>180</v>
      </c>
      <c r="I61" s="20">
        <v>105</v>
      </c>
    </row>
    <row r="62" spans="2:9" ht="20.100000000000001" customHeight="1" thickBot="1" x14ac:dyDescent="0.25">
      <c r="B62" s="4" t="s">
        <v>255</v>
      </c>
      <c r="C62" s="20">
        <v>311</v>
      </c>
      <c r="D62" s="20">
        <v>187</v>
      </c>
      <c r="E62" s="20">
        <v>1</v>
      </c>
      <c r="F62" s="20">
        <v>122</v>
      </c>
      <c r="G62" s="20">
        <v>1</v>
      </c>
      <c r="H62" s="20">
        <v>194</v>
      </c>
      <c r="I62" s="20">
        <v>117</v>
      </c>
    </row>
    <row r="63" spans="2:9" ht="20.100000000000001" customHeight="1" thickBot="1" x14ac:dyDescent="0.25">
      <c r="B63" s="4" t="s">
        <v>256</v>
      </c>
      <c r="C63" s="20">
        <v>307</v>
      </c>
      <c r="D63" s="20">
        <v>207</v>
      </c>
      <c r="E63" s="20">
        <v>2</v>
      </c>
      <c r="F63" s="20">
        <v>97</v>
      </c>
      <c r="G63" s="20">
        <v>1</v>
      </c>
      <c r="H63" s="20">
        <v>212</v>
      </c>
      <c r="I63" s="20">
        <v>95</v>
      </c>
    </row>
    <row r="64" spans="2:9" ht="20.100000000000001" customHeight="1" thickBot="1" x14ac:dyDescent="0.25">
      <c r="B64" s="7" t="s">
        <v>22</v>
      </c>
      <c r="C64" s="9">
        <v>39176</v>
      </c>
      <c r="D64" s="9">
        <v>26263</v>
      </c>
      <c r="E64" s="9">
        <v>679</v>
      </c>
      <c r="F64" s="9">
        <v>12006</v>
      </c>
      <c r="G64" s="9">
        <v>228</v>
      </c>
      <c r="H64" s="9">
        <v>26560</v>
      </c>
      <c r="I64" s="9">
        <v>12616</v>
      </c>
    </row>
  </sheetData>
  <mergeCells count="1">
    <mergeCell ref="C12:I1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C60"/>
  <sheetViews>
    <sheetView workbookViewId="0"/>
  </sheetViews>
  <sheetFormatPr baseColWidth="10" defaultRowHeight="12.75" x14ac:dyDescent="0.2"/>
  <cols>
    <col min="1" max="1" width="8.625" customWidth="1"/>
    <col min="2" max="2" width="28.625" customWidth="1"/>
    <col min="3" max="3" width="24.5" customWidth="1"/>
    <col min="19" max="19" width="12.875" customWidth="1"/>
  </cols>
  <sheetData>
    <row r="9" spans="2:3" ht="41.25" customHeight="1" thickBot="1" x14ac:dyDescent="0.25">
      <c r="B9" s="93" t="s">
        <v>275</v>
      </c>
      <c r="C9" s="94"/>
    </row>
    <row r="10" spans="2:3" ht="20.100000000000001" customHeight="1" thickBot="1" x14ac:dyDescent="0.25">
      <c r="B10" s="3" t="s">
        <v>207</v>
      </c>
      <c r="C10" s="20">
        <v>478</v>
      </c>
    </row>
    <row r="11" spans="2:3" ht="20.100000000000001" customHeight="1" thickBot="1" x14ac:dyDescent="0.25">
      <c r="B11" s="4" t="s">
        <v>208</v>
      </c>
      <c r="C11" s="20">
        <v>606</v>
      </c>
    </row>
    <row r="12" spans="2:3" ht="20.100000000000001" customHeight="1" thickBot="1" x14ac:dyDescent="0.25">
      <c r="B12" s="4" t="s">
        <v>209</v>
      </c>
      <c r="C12" s="20">
        <v>187</v>
      </c>
    </row>
    <row r="13" spans="2:3" ht="20.100000000000001" customHeight="1" thickBot="1" x14ac:dyDescent="0.25">
      <c r="B13" s="4" t="s">
        <v>210</v>
      </c>
      <c r="C13" s="20">
        <v>441</v>
      </c>
    </row>
    <row r="14" spans="2:3" ht="20.100000000000001" customHeight="1" thickBot="1" x14ac:dyDescent="0.25">
      <c r="B14" s="4" t="s">
        <v>211</v>
      </c>
      <c r="C14" s="20">
        <v>338</v>
      </c>
    </row>
    <row r="15" spans="2:3" ht="20.100000000000001" customHeight="1" thickBot="1" x14ac:dyDescent="0.25">
      <c r="B15" s="4" t="s">
        <v>212</v>
      </c>
      <c r="C15" s="20">
        <v>262</v>
      </c>
    </row>
    <row r="16" spans="2:3" ht="20.100000000000001" customHeight="1" thickBot="1" x14ac:dyDescent="0.25">
      <c r="B16" s="4" t="s">
        <v>213</v>
      </c>
      <c r="C16" s="20">
        <v>355</v>
      </c>
    </row>
    <row r="17" spans="2:3" ht="20.100000000000001" customHeight="1" thickBot="1" x14ac:dyDescent="0.25">
      <c r="B17" s="4" t="s">
        <v>214</v>
      </c>
      <c r="C17" s="20">
        <v>345</v>
      </c>
    </row>
    <row r="18" spans="2:3" ht="20.100000000000001" customHeight="1" thickBot="1" x14ac:dyDescent="0.25">
      <c r="B18" s="4" t="s">
        <v>215</v>
      </c>
      <c r="C18" s="20">
        <v>67</v>
      </c>
    </row>
    <row r="19" spans="2:3" ht="20.100000000000001" customHeight="1" thickBot="1" x14ac:dyDescent="0.25">
      <c r="B19" s="4" t="s">
        <v>216</v>
      </c>
      <c r="C19" s="20">
        <v>55</v>
      </c>
    </row>
    <row r="20" spans="2:3" ht="20.100000000000001" customHeight="1" thickBot="1" x14ac:dyDescent="0.25">
      <c r="B20" s="4" t="s">
        <v>217</v>
      </c>
      <c r="C20" s="20">
        <v>191</v>
      </c>
    </row>
    <row r="21" spans="2:3" ht="20.100000000000001" customHeight="1" thickBot="1" x14ac:dyDescent="0.25">
      <c r="B21" s="4" t="s">
        <v>218</v>
      </c>
      <c r="C21" s="20">
        <v>332</v>
      </c>
    </row>
    <row r="22" spans="2:3" ht="20.100000000000001" customHeight="1" thickBot="1" x14ac:dyDescent="0.25">
      <c r="B22" s="4" t="s">
        <v>219</v>
      </c>
      <c r="C22" s="20">
        <v>745</v>
      </c>
    </row>
    <row r="23" spans="2:3" ht="20.100000000000001" customHeight="1" thickBot="1" x14ac:dyDescent="0.25">
      <c r="B23" s="4" t="s">
        <v>220</v>
      </c>
      <c r="C23" s="20">
        <v>987</v>
      </c>
    </row>
    <row r="24" spans="2:3" ht="20.100000000000001" customHeight="1" thickBot="1" x14ac:dyDescent="0.25">
      <c r="B24" s="4" t="s">
        <v>221</v>
      </c>
      <c r="C24" s="20">
        <v>752</v>
      </c>
    </row>
    <row r="25" spans="2:3" ht="20.100000000000001" customHeight="1" thickBot="1" x14ac:dyDescent="0.25">
      <c r="B25" s="5" t="s">
        <v>222</v>
      </c>
      <c r="C25" s="20">
        <v>204</v>
      </c>
    </row>
    <row r="26" spans="2:3" ht="20.100000000000001" customHeight="1" thickBot="1" x14ac:dyDescent="0.25">
      <c r="B26" s="6" t="s">
        <v>223</v>
      </c>
      <c r="C26" s="20">
        <v>7</v>
      </c>
    </row>
    <row r="27" spans="2:3" ht="20.100000000000001" customHeight="1" thickBot="1" x14ac:dyDescent="0.25">
      <c r="B27" s="4" t="s">
        <v>224</v>
      </c>
      <c r="C27" s="20">
        <v>130</v>
      </c>
    </row>
    <row r="28" spans="2:3" ht="20.100000000000001" customHeight="1" thickBot="1" x14ac:dyDescent="0.25">
      <c r="B28" s="4" t="s">
        <v>225</v>
      </c>
      <c r="C28" s="20">
        <v>122</v>
      </c>
    </row>
    <row r="29" spans="2:3" ht="20.100000000000001" customHeight="1" thickBot="1" x14ac:dyDescent="0.25">
      <c r="B29" s="4" t="s">
        <v>226</v>
      </c>
      <c r="C29" s="20">
        <v>28</v>
      </c>
    </row>
    <row r="30" spans="2:3" ht="20.100000000000001" customHeight="1" thickBot="1" x14ac:dyDescent="0.25">
      <c r="B30" s="4" t="s">
        <v>227</v>
      </c>
      <c r="C30" s="20">
        <v>28</v>
      </c>
    </row>
    <row r="31" spans="2:3" ht="20.100000000000001" customHeight="1" thickBot="1" x14ac:dyDescent="0.25">
      <c r="B31" s="4" t="s">
        <v>228</v>
      </c>
      <c r="C31" s="20">
        <v>19</v>
      </c>
    </row>
    <row r="32" spans="2:3" ht="20.100000000000001" customHeight="1" thickBot="1" x14ac:dyDescent="0.25">
      <c r="B32" s="4" t="s">
        <v>229</v>
      </c>
      <c r="C32" s="20">
        <v>21</v>
      </c>
    </row>
    <row r="33" spans="2:3" ht="20.100000000000001" customHeight="1" thickBot="1" x14ac:dyDescent="0.25">
      <c r="B33" s="4" t="s">
        <v>230</v>
      </c>
      <c r="C33" s="20">
        <v>13</v>
      </c>
    </row>
    <row r="34" spans="2:3" ht="20.100000000000001" customHeight="1" thickBot="1" x14ac:dyDescent="0.25">
      <c r="B34" s="4" t="s">
        <v>231</v>
      </c>
      <c r="C34" s="20">
        <v>11</v>
      </c>
    </row>
    <row r="35" spans="2:3" ht="20.100000000000001" customHeight="1" thickBot="1" x14ac:dyDescent="0.25">
      <c r="B35" s="4" t="s">
        <v>232</v>
      </c>
      <c r="C35" s="20">
        <v>33</v>
      </c>
    </row>
    <row r="36" spans="2:3" ht="20.100000000000001" customHeight="1" thickBot="1" x14ac:dyDescent="0.25">
      <c r="B36" s="4" t="s">
        <v>233</v>
      </c>
      <c r="C36" s="20">
        <v>245</v>
      </c>
    </row>
    <row r="37" spans="2:3" ht="20.100000000000001" customHeight="1" thickBot="1" x14ac:dyDescent="0.25">
      <c r="B37" s="4" t="s">
        <v>234</v>
      </c>
      <c r="C37" s="20">
        <v>37</v>
      </c>
    </row>
    <row r="38" spans="2:3" ht="20.100000000000001" customHeight="1" thickBot="1" x14ac:dyDescent="0.25">
      <c r="B38" s="4" t="s">
        <v>235</v>
      </c>
      <c r="C38" s="20">
        <v>94</v>
      </c>
    </row>
    <row r="39" spans="2:3" ht="20.100000000000001" customHeight="1" thickBot="1" x14ac:dyDescent="0.25">
      <c r="B39" s="4" t="s">
        <v>236</v>
      </c>
      <c r="C39" s="20">
        <v>204</v>
      </c>
    </row>
    <row r="40" spans="2:3" ht="20.100000000000001" customHeight="1" thickBot="1" x14ac:dyDescent="0.25">
      <c r="B40" s="4" t="s">
        <v>237</v>
      </c>
      <c r="C40" s="20">
        <v>544</v>
      </c>
    </row>
    <row r="41" spans="2:3" ht="20.100000000000001" customHeight="1" thickBot="1" x14ac:dyDescent="0.25">
      <c r="B41" s="4" t="s">
        <v>238</v>
      </c>
      <c r="C41" s="20">
        <v>143</v>
      </c>
    </row>
    <row r="42" spans="2:3" ht="20.100000000000001" customHeight="1" thickBot="1" x14ac:dyDescent="0.25">
      <c r="B42" s="4" t="s">
        <v>239</v>
      </c>
      <c r="C42" s="20">
        <v>218</v>
      </c>
    </row>
    <row r="43" spans="2:3" ht="20.100000000000001" customHeight="1" thickBot="1" x14ac:dyDescent="0.25">
      <c r="B43" s="4" t="s">
        <v>240</v>
      </c>
      <c r="C43" s="20">
        <v>307</v>
      </c>
    </row>
    <row r="44" spans="2:3" ht="20.100000000000001" customHeight="1" thickBot="1" x14ac:dyDescent="0.25">
      <c r="B44" s="4" t="s">
        <v>241</v>
      </c>
      <c r="C44" s="20">
        <v>887</v>
      </c>
    </row>
    <row r="45" spans="2:3" ht="20.100000000000001" customHeight="1" thickBot="1" x14ac:dyDescent="0.25">
      <c r="B45" s="4" t="s">
        <v>242</v>
      </c>
      <c r="C45" s="20">
        <v>309</v>
      </c>
    </row>
    <row r="46" spans="2:3" ht="20.100000000000001" customHeight="1" thickBot="1" x14ac:dyDescent="0.25">
      <c r="B46" s="4" t="s">
        <v>243</v>
      </c>
      <c r="C46" s="20">
        <v>940</v>
      </c>
    </row>
    <row r="47" spans="2:3" ht="20.100000000000001" customHeight="1" thickBot="1" x14ac:dyDescent="0.25">
      <c r="B47" s="4" t="s">
        <v>244</v>
      </c>
      <c r="C47" s="20">
        <v>221</v>
      </c>
    </row>
    <row r="48" spans="2:3" ht="20.100000000000001" customHeight="1" thickBot="1" x14ac:dyDescent="0.25">
      <c r="B48" s="4" t="s">
        <v>245</v>
      </c>
      <c r="C48" s="20">
        <v>87</v>
      </c>
    </row>
    <row r="49" spans="2:3" ht="20.100000000000001" customHeight="1" thickBot="1" x14ac:dyDescent="0.25">
      <c r="B49" s="4" t="s">
        <v>246</v>
      </c>
      <c r="C49" s="20">
        <v>148</v>
      </c>
    </row>
    <row r="50" spans="2:3" ht="20.100000000000001" customHeight="1" thickBot="1" x14ac:dyDescent="0.25">
      <c r="B50" s="4" t="s">
        <v>247</v>
      </c>
      <c r="C50" s="20">
        <v>16</v>
      </c>
    </row>
    <row r="51" spans="2:3" ht="20.100000000000001" customHeight="1" thickBot="1" x14ac:dyDescent="0.25">
      <c r="B51" s="4" t="s">
        <v>248</v>
      </c>
      <c r="C51" s="20">
        <v>79</v>
      </c>
    </row>
    <row r="52" spans="2:3" ht="20.100000000000001" customHeight="1" thickBot="1" x14ac:dyDescent="0.25">
      <c r="B52" s="4" t="s">
        <v>249</v>
      </c>
      <c r="C52" s="20">
        <v>331</v>
      </c>
    </row>
    <row r="53" spans="2:3" ht="20.100000000000001" customHeight="1" thickBot="1" x14ac:dyDescent="0.25">
      <c r="B53" s="4" t="s">
        <v>250</v>
      </c>
      <c r="C53" s="20">
        <v>583</v>
      </c>
    </row>
    <row r="54" spans="2:3" ht="20.100000000000001" customHeight="1" thickBot="1" x14ac:dyDescent="0.25">
      <c r="B54" s="4" t="s">
        <v>251</v>
      </c>
      <c r="C54" s="20">
        <v>1002</v>
      </c>
    </row>
    <row r="55" spans="2:3" ht="20.100000000000001" customHeight="1" thickBot="1" x14ac:dyDescent="0.25">
      <c r="B55" s="4" t="s">
        <v>252</v>
      </c>
      <c r="C55" s="20">
        <v>152</v>
      </c>
    </row>
    <row r="56" spans="2:3" ht="20.100000000000001" customHeight="1" thickBot="1" x14ac:dyDescent="0.25">
      <c r="B56" s="4" t="s">
        <v>253</v>
      </c>
      <c r="C56" s="20">
        <v>141</v>
      </c>
    </row>
    <row r="57" spans="2:3" ht="20.100000000000001" customHeight="1" thickBot="1" x14ac:dyDescent="0.25">
      <c r="B57" s="4" t="s">
        <v>254</v>
      </c>
      <c r="C57" s="20">
        <v>215</v>
      </c>
    </row>
    <row r="58" spans="2:3" ht="20.100000000000001" customHeight="1" thickBot="1" x14ac:dyDescent="0.25">
      <c r="B58" s="4" t="s">
        <v>255</v>
      </c>
      <c r="C58" s="20">
        <v>491</v>
      </c>
    </row>
    <row r="59" spans="2:3" ht="20.100000000000001" customHeight="1" thickBot="1" x14ac:dyDescent="0.25">
      <c r="B59" s="4" t="s">
        <v>256</v>
      </c>
      <c r="C59" s="20">
        <v>157</v>
      </c>
    </row>
    <row r="60" spans="2:3" ht="20.100000000000001" customHeight="1" thickBot="1" x14ac:dyDescent="0.25">
      <c r="B60" s="7" t="s">
        <v>22</v>
      </c>
      <c r="C60" s="9">
        <v>14308</v>
      </c>
    </row>
  </sheetData>
  <mergeCells count="1">
    <mergeCell ref="B9:C9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Q61"/>
  <sheetViews>
    <sheetView workbookViewId="0"/>
  </sheetViews>
  <sheetFormatPr baseColWidth="10" defaultRowHeight="12.75" x14ac:dyDescent="0.2"/>
  <cols>
    <col min="1" max="1" width="8.625" customWidth="1"/>
    <col min="2" max="2" width="28.625" customWidth="1"/>
    <col min="3" max="3" width="9.25" bestFit="1" customWidth="1"/>
    <col min="4" max="5" width="12.5" bestFit="1" customWidth="1"/>
    <col min="6" max="6" width="10.125" bestFit="1" customWidth="1"/>
    <col min="7" max="7" width="12" bestFit="1" customWidth="1"/>
    <col min="8" max="8" width="9.25" bestFit="1" customWidth="1"/>
    <col min="9" max="10" width="12.5" bestFit="1" customWidth="1"/>
    <col min="11" max="11" width="10.125" bestFit="1" customWidth="1"/>
    <col min="12" max="12" width="12" bestFit="1" customWidth="1"/>
    <col min="13" max="13" width="9.25" bestFit="1" customWidth="1"/>
    <col min="14" max="15" width="12.5" bestFit="1" customWidth="1"/>
    <col min="16" max="16" width="10.125" bestFit="1" customWidth="1"/>
    <col min="17" max="17" width="12" bestFit="1" customWidth="1"/>
    <col min="19" max="19" width="12.75" customWidth="1"/>
  </cols>
  <sheetData>
    <row r="9" spans="2:17" ht="41.25" customHeight="1" x14ac:dyDescent="0.2">
      <c r="B9" s="25"/>
      <c r="C9" s="93" t="s">
        <v>276</v>
      </c>
      <c r="D9" s="94"/>
      <c r="E9" s="94"/>
      <c r="F9" s="94"/>
      <c r="G9" s="94"/>
      <c r="H9" s="93" t="s">
        <v>277</v>
      </c>
      <c r="I9" s="94"/>
      <c r="J9" s="94"/>
      <c r="K9" s="94"/>
      <c r="L9" s="94"/>
      <c r="M9" s="93" t="s">
        <v>36</v>
      </c>
      <c r="N9" s="94"/>
      <c r="O9" s="94"/>
      <c r="P9" s="94"/>
      <c r="Q9" s="94"/>
    </row>
    <row r="10" spans="2:17" ht="41.25" customHeight="1" x14ac:dyDescent="0.2">
      <c r="B10" s="26"/>
      <c r="C10" s="24" t="s">
        <v>120</v>
      </c>
      <c r="D10" s="24" t="s">
        <v>121</v>
      </c>
      <c r="E10" s="24" t="s">
        <v>122</v>
      </c>
      <c r="F10" s="24" t="s">
        <v>123</v>
      </c>
      <c r="G10" s="24" t="s">
        <v>124</v>
      </c>
      <c r="H10" s="24" t="s">
        <v>120</v>
      </c>
      <c r="I10" s="24" t="s">
        <v>121</v>
      </c>
      <c r="J10" s="24" t="s">
        <v>122</v>
      </c>
      <c r="K10" s="24" t="s">
        <v>123</v>
      </c>
      <c r="L10" s="24" t="s">
        <v>124</v>
      </c>
      <c r="M10" s="24" t="s">
        <v>120</v>
      </c>
      <c r="N10" s="24" t="s">
        <v>121</v>
      </c>
      <c r="O10" s="24" t="s">
        <v>122</v>
      </c>
      <c r="P10" s="24" t="s">
        <v>123</v>
      </c>
      <c r="Q10" s="24" t="s">
        <v>124</v>
      </c>
    </row>
    <row r="11" spans="2:17" ht="20.100000000000001" customHeight="1" thickBot="1" x14ac:dyDescent="0.25">
      <c r="B11" s="3" t="s">
        <v>207</v>
      </c>
      <c r="C11" s="40">
        <v>563</v>
      </c>
      <c r="D11" s="40">
        <v>277</v>
      </c>
      <c r="E11" s="40">
        <v>250</v>
      </c>
      <c r="F11" s="40">
        <v>31</v>
      </c>
      <c r="G11" s="40">
        <v>5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563</v>
      </c>
      <c r="N11" s="40">
        <v>277</v>
      </c>
      <c r="O11" s="40">
        <v>250</v>
      </c>
      <c r="P11" s="40">
        <v>31</v>
      </c>
      <c r="Q11" s="40">
        <v>5</v>
      </c>
    </row>
    <row r="12" spans="2:17" ht="20.100000000000001" customHeight="1" thickBot="1" x14ac:dyDescent="0.25">
      <c r="B12" s="4" t="s">
        <v>208</v>
      </c>
      <c r="C12" s="20">
        <v>861</v>
      </c>
      <c r="D12" s="20">
        <v>652</v>
      </c>
      <c r="E12" s="20">
        <v>87</v>
      </c>
      <c r="F12" s="20">
        <v>116</v>
      </c>
      <c r="G12" s="20">
        <v>6</v>
      </c>
      <c r="H12" s="20">
        <v>12</v>
      </c>
      <c r="I12" s="20">
        <v>12</v>
      </c>
      <c r="J12" s="20">
        <v>0</v>
      </c>
      <c r="K12" s="20">
        <v>0</v>
      </c>
      <c r="L12" s="20">
        <v>0</v>
      </c>
      <c r="M12" s="20">
        <v>873</v>
      </c>
      <c r="N12" s="20">
        <v>664</v>
      </c>
      <c r="O12" s="20">
        <v>87</v>
      </c>
      <c r="P12" s="20">
        <v>116</v>
      </c>
      <c r="Q12" s="20">
        <v>6</v>
      </c>
    </row>
    <row r="13" spans="2:17" ht="20.100000000000001" customHeight="1" thickBot="1" x14ac:dyDescent="0.25">
      <c r="B13" s="4" t="s">
        <v>209</v>
      </c>
      <c r="C13" s="20">
        <v>262</v>
      </c>
      <c r="D13" s="20">
        <v>210</v>
      </c>
      <c r="E13" s="20">
        <v>21</v>
      </c>
      <c r="F13" s="20">
        <v>31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262</v>
      </c>
      <c r="N13" s="20">
        <v>210</v>
      </c>
      <c r="O13" s="20">
        <v>21</v>
      </c>
      <c r="P13" s="20">
        <v>31</v>
      </c>
      <c r="Q13" s="20">
        <v>0</v>
      </c>
    </row>
    <row r="14" spans="2:17" ht="20.100000000000001" customHeight="1" thickBot="1" x14ac:dyDescent="0.25">
      <c r="B14" s="4" t="s">
        <v>210</v>
      </c>
      <c r="C14" s="20">
        <v>760</v>
      </c>
      <c r="D14" s="20">
        <v>616</v>
      </c>
      <c r="E14" s="20">
        <v>108</v>
      </c>
      <c r="F14" s="20">
        <v>35</v>
      </c>
      <c r="G14" s="20">
        <v>1</v>
      </c>
      <c r="H14" s="20">
        <v>3</v>
      </c>
      <c r="I14" s="20">
        <v>1</v>
      </c>
      <c r="J14" s="20">
        <v>0</v>
      </c>
      <c r="K14" s="20">
        <v>2</v>
      </c>
      <c r="L14" s="20">
        <v>0</v>
      </c>
      <c r="M14" s="20">
        <v>763</v>
      </c>
      <c r="N14" s="20">
        <v>617</v>
      </c>
      <c r="O14" s="20">
        <v>108</v>
      </c>
      <c r="P14" s="20">
        <v>37</v>
      </c>
      <c r="Q14" s="20">
        <v>1</v>
      </c>
    </row>
    <row r="15" spans="2:17" ht="20.100000000000001" customHeight="1" thickBot="1" x14ac:dyDescent="0.25">
      <c r="B15" s="4" t="s">
        <v>211</v>
      </c>
      <c r="C15" s="20">
        <v>480</v>
      </c>
      <c r="D15" s="20">
        <v>321</v>
      </c>
      <c r="E15" s="20">
        <v>89</v>
      </c>
      <c r="F15" s="20">
        <v>61</v>
      </c>
      <c r="G15" s="20">
        <v>9</v>
      </c>
      <c r="H15" s="20">
        <v>15</v>
      </c>
      <c r="I15" s="20">
        <v>6</v>
      </c>
      <c r="J15" s="20">
        <v>5</v>
      </c>
      <c r="K15" s="20">
        <v>4</v>
      </c>
      <c r="L15" s="20">
        <v>0</v>
      </c>
      <c r="M15" s="20">
        <v>495</v>
      </c>
      <c r="N15" s="20">
        <v>327</v>
      </c>
      <c r="O15" s="20">
        <v>94</v>
      </c>
      <c r="P15" s="20">
        <v>65</v>
      </c>
      <c r="Q15" s="20">
        <v>9</v>
      </c>
    </row>
    <row r="16" spans="2:17" ht="20.100000000000001" customHeight="1" thickBot="1" x14ac:dyDescent="0.25">
      <c r="B16" s="4" t="s">
        <v>212</v>
      </c>
      <c r="C16" s="20">
        <v>358</v>
      </c>
      <c r="D16" s="20">
        <v>307</v>
      </c>
      <c r="E16" s="20">
        <v>23</v>
      </c>
      <c r="F16" s="20">
        <v>28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358</v>
      </c>
      <c r="N16" s="20">
        <v>307</v>
      </c>
      <c r="O16" s="20">
        <v>23</v>
      </c>
      <c r="P16" s="20">
        <v>28</v>
      </c>
      <c r="Q16" s="20">
        <v>0</v>
      </c>
    </row>
    <row r="17" spans="2:17" ht="20.100000000000001" customHeight="1" thickBot="1" x14ac:dyDescent="0.25">
      <c r="B17" s="4" t="s">
        <v>213</v>
      </c>
      <c r="C17" s="20">
        <v>796</v>
      </c>
      <c r="D17" s="20">
        <v>402</v>
      </c>
      <c r="E17" s="20">
        <v>154</v>
      </c>
      <c r="F17" s="20">
        <v>198</v>
      </c>
      <c r="G17" s="20">
        <v>42</v>
      </c>
      <c r="H17" s="20">
        <v>4</v>
      </c>
      <c r="I17" s="20">
        <v>0</v>
      </c>
      <c r="J17" s="20">
        <v>0</v>
      </c>
      <c r="K17" s="20">
        <v>4</v>
      </c>
      <c r="L17" s="20">
        <v>0</v>
      </c>
      <c r="M17" s="20">
        <v>800</v>
      </c>
      <c r="N17" s="20">
        <v>402</v>
      </c>
      <c r="O17" s="20">
        <v>154</v>
      </c>
      <c r="P17" s="20">
        <v>202</v>
      </c>
      <c r="Q17" s="20">
        <v>42</v>
      </c>
    </row>
    <row r="18" spans="2:17" ht="20.100000000000001" customHeight="1" thickBot="1" x14ac:dyDescent="0.25">
      <c r="B18" s="4" t="s">
        <v>214</v>
      </c>
      <c r="C18" s="20">
        <v>732</v>
      </c>
      <c r="D18" s="20">
        <v>442</v>
      </c>
      <c r="E18" s="20">
        <v>50</v>
      </c>
      <c r="F18" s="20">
        <v>226</v>
      </c>
      <c r="G18" s="20">
        <v>14</v>
      </c>
      <c r="H18" s="20">
        <v>16</v>
      </c>
      <c r="I18" s="20">
        <v>11</v>
      </c>
      <c r="J18" s="20">
        <v>0</v>
      </c>
      <c r="K18" s="20">
        <v>4</v>
      </c>
      <c r="L18" s="20">
        <v>1</v>
      </c>
      <c r="M18" s="20">
        <v>748</v>
      </c>
      <c r="N18" s="20">
        <v>453</v>
      </c>
      <c r="O18" s="20">
        <v>50</v>
      </c>
      <c r="P18" s="20">
        <v>230</v>
      </c>
      <c r="Q18" s="20">
        <v>15</v>
      </c>
    </row>
    <row r="19" spans="2:17" ht="20.100000000000001" customHeight="1" thickBot="1" x14ac:dyDescent="0.25">
      <c r="B19" s="4" t="s">
        <v>215</v>
      </c>
      <c r="C19" s="20">
        <v>76</v>
      </c>
      <c r="D19" s="20">
        <v>49</v>
      </c>
      <c r="E19" s="20">
        <v>22</v>
      </c>
      <c r="F19" s="20">
        <v>5</v>
      </c>
      <c r="G19" s="20">
        <v>0</v>
      </c>
      <c r="H19" s="20">
        <v>1</v>
      </c>
      <c r="I19" s="20">
        <v>1</v>
      </c>
      <c r="J19" s="20">
        <v>0</v>
      </c>
      <c r="K19" s="20">
        <v>0</v>
      </c>
      <c r="L19" s="20">
        <v>0</v>
      </c>
      <c r="M19" s="20">
        <v>77</v>
      </c>
      <c r="N19" s="20">
        <v>50</v>
      </c>
      <c r="O19" s="20">
        <v>22</v>
      </c>
      <c r="P19" s="20">
        <v>5</v>
      </c>
      <c r="Q19" s="20">
        <v>0</v>
      </c>
    </row>
    <row r="20" spans="2:17" ht="20.100000000000001" customHeight="1" thickBot="1" x14ac:dyDescent="0.25">
      <c r="B20" s="4" t="s">
        <v>216</v>
      </c>
      <c r="C20" s="20">
        <v>62</v>
      </c>
      <c r="D20" s="20">
        <v>40</v>
      </c>
      <c r="E20" s="20">
        <v>22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62</v>
      </c>
      <c r="N20" s="20">
        <v>40</v>
      </c>
      <c r="O20" s="20">
        <v>22</v>
      </c>
      <c r="P20" s="20">
        <v>0</v>
      </c>
      <c r="Q20" s="20">
        <v>0</v>
      </c>
    </row>
    <row r="21" spans="2:17" ht="20.100000000000001" customHeight="1" thickBot="1" x14ac:dyDescent="0.25">
      <c r="B21" s="4" t="s">
        <v>217</v>
      </c>
      <c r="C21" s="20">
        <v>397</v>
      </c>
      <c r="D21" s="20">
        <v>200</v>
      </c>
      <c r="E21" s="20">
        <v>107</v>
      </c>
      <c r="F21" s="20">
        <v>69</v>
      </c>
      <c r="G21" s="20">
        <v>21</v>
      </c>
      <c r="H21" s="20">
        <v>7</v>
      </c>
      <c r="I21" s="20">
        <v>4</v>
      </c>
      <c r="J21" s="20">
        <v>3</v>
      </c>
      <c r="K21" s="20">
        <v>0</v>
      </c>
      <c r="L21" s="20">
        <v>0</v>
      </c>
      <c r="M21" s="20">
        <v>404</v>
      </c>
      <c r="N21" s="20">
        <v>204</v>
      </c>
      <c r="O21" s="20">
        <v>110</v>
      </c>
      <c r="P21" s="20">
        <v>69</v>
      </c>
      <c r="Q21" s="20">
        <v>21</v>
      </c>
    </row>
    <row r="22" spans="2:17" ht="20.100000000000001" customHeight="1" thickBot="1" x14ac:dyDescent="0.25">
      <c r="B22" s="4" t="s">
        <v>218</v>
      </c>
      <c r="C22" s="20">
        <v>435</v>
      </c>
      <c r="D22" s="20">
        <v>324</v>
      </c>
      <c r="E22" s="20">
        <v>70</v>
      </c>
      <c r="F22" s="20">
        <v>40</v>
      </c>
      <c r="G22" s="20">
        <v>1</v>
      </c>
      <c r="H22" s="20">
        <v>4</v>
      </c>
      <c r="I22" s="20">
        <v>2</v>
      </c>
      <c r="J22" s="20">
        <v>1</v>
      </c>
      <c r="K22" s="20">
        <v>1</v>
      </c>
      <c r="L22" s="20">
        <v>0</v>
      </c>
      <c r="M22" s="20">
        <v>439</v>
      </c>
      <c r="N22" s="20">
        <v>326</v>
      </c>
      <c r="O22" s="20">
        <v>71</v>
      </c>
      <c r="P22" s="20">
        <v>41</v>
      </c>
      <c r="Q22" s="20">
        <v>1</v>
      </c>
    </row>
    <row r="23" spans="2:17" ht="20.100000000000001" customHeight="1" thickBot="1" x14ac:dyDescent="0.25">
      <c r="B23" s="4" t="s">
        <v>219</v>
      </c>
      <c r="C23" s="20">
        <v>925</v>
      </c>
      <c r="D23" s="20">
        <v>525</v>
      </c>
      <c r="E23" s="20">
        <v>342</v>
      </c>
      <c r="F23" s="20">
        <v>33</v>
      </c>
      <c r="G23" s="20">
        <v>25</v>
      </c>
      <c r="H23" s="20">
        <v>2</v>
      </c>
      <c r="I23" s="20">
        <v>1</v>
      </c>
      <c r="J23" s="20">
        <v>1</v>
      </c>
      <c r="K23" s="20">
        <v>0</v>
      </c>
      <c r="L23" s="20">
        <v>0</v>
      </c>
      <c r="M23" s="20">
        <v>927</v>
      </c>
      <c r="N23" s="20">
        <v>526</v>
      </c>
      <c r="O23" s="20">
        <v>343</v>
      </c>
      <c r="P23" s="20">
        <v>33</v>
      </c>
      <c r="Q23" s="20">
        <v>25</v>
      </c>
    </row>
    <row r="24" spans="2:17" ht="20.100000000000001" customHeight="1" thickBot="1" x14ac:dyDescent="0.25">
      <c r="B24" s="4" t="s">
        <v>220</v>
      </c>
      <c r="C24" s="20">
        <v>1507</v>
      </c>
      <c r="D24" s="20">
        <v>1103</v>
      </c>
      <c r="E24" s="20">
        <v>234</v>
      </c>
      <c r="F24" s="20">
        <v>145</v>
      </c>
      <c r="G24" s="20">
        <v>25</v>
      </c>
      <c r="H24" s="20">
        <v>1</v>
      </c>
      <c r="I24" s="20">
        <v>1</v>
      </c>
      <c r="J24" s="20">
        <v>0</v>
      </c>
      <c r="K24" s="20">
        <v>0</v>
      </c>
      <c r="L24" s="20">
        <v>0</v>
      </c>
      <c r="M24" s="20">
        <v>1508</v>
      </c>
      <c r="N24" s="20">
        <v>1104</v>
      </c>
      <c r="O24" s="20">
        <v>234</v>
      </c>
      <c r="P24" s="20">
        <v>145</v>
      </c>
      <c r="Q24" s="20">
        <v>25</v>
      </c>
    </row>
    <row r="25" spans="2:17" ht="20.100000000000001" customHeight="1" thickBot="1" x14ac:dyDescent="0.25">
      <c r="B25" s="4" t="s">
        <v>221</v>
      </c>
      <c r="C25" s="20">
        <v>1004</v>
      </c>
      <c r="D25" s="20">
        <v>630</v>
      </c>
      <c r="E25" s="20">
        <v>250</v>
      </c>
      <c r="F25" s="20">
        <v>103</v>
      </c>
      <c r="G25" s="20">
        <v>21</v>
      </c>
      <c r="H25" s="20">
        <v>25</v>
      </c>
      <c r="I25" s="20">
        <v>19</v>
      </c>
      <c r="J25" s="20">
        <v>3</v>
      </c>
      <c r="K25" s="20">
        <v>3</v>
      </c>
      <c r="L25" s="20">
        <v>0</v>
      </c>
      <c r="M25" s="20">
        <v>1029</v>
      </c>
      <c r="N25" s="20">
        <v>649</v>
      </c>
      <c r="O25" s="20">
        <v>253</v>
      </c>
      <c r="P25" s="20">
        <v>106</v>
      </c>
      <c r="Q25" s="20">
        <v>21</v>
      </c>
    </row>
    <row r="26" spans="2:17" ht="20.100000000000001" customHeight="1" thickBot="1" x14ac:dyDescent="0.25">
      <c r="B26" s="5" t="s">
        <v>222</v>
      </c>
      <c r="C26" s="20">
        <v>252</v>
      </c>
      <c r="D26" s="20">
        <v>183</v>
      </c>
      <c r="E26" s="20">
        <v>48</v>
      </c>
      <c r="F26" s="20">
        <v>19</v>
      </c>
      <c r="G26" s="20">
        <v>2</v>
      </c>
      <c r="H26" s="20">
        <v>1</v>
      </c>
      <c r="I26" s="20">
        <v>0</v>
      </c>
      <c r="J26" s="20">
        <v>1</v>
      </c>
      <c r="K26" s="20">
        <v>0</v>
      </c>
      <c r="L26" s="20">
        <v>0</v>
      </c>
      <c r="M26" s="20">
        <v>253</v>
      </c>
      <c r="N26" s="20">
        <v>183</v>
      </c>
      <c r="O26" s="20">
        <v>49</v>
      </c>
      <c r="P26" s="20">
        <v>19</v>
      </c>
      <c r="Q26" s="20">
        <v>2</v>
      </c>
    </row>
    <row r="27" spans="2:17" ht="20.100000000000001" customHeight="1" thickBot="1" x14ac:dyDescent="0.25">
      <c r="B27" s="6" t="s">
        <v>223</v>
      </c>
      <c r="C27" s="20">
        <v>29</v>
      </c>
      <c r="D27" s="20">
        <v>11</v>
      </c>
      <c r="E27" s="20">
        <v>1</v>
      </c>
      <c r="F27" s="20">
        <v>17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29</v>
      </c>
      <c r="N27" s="20">
        <v>11</v>
      </c>
      <c r="O27" s="20">
        <v>1</v>
      </c>
      <c r="P27" s="20">
        <v>17</v>
      </c>
      <c r="Q27" s="20">
        <v>0</v>
      </c>
    </row>
    <row r="28" spans="2:17" ht="20.100000000000001" customHeight="1" thickBot="1" x14ac:dyDescent="0.25">
      <c r="B28" s="4" t="s">
        <v>224</v>
      </c>
      <c r="C28" s="20">
        <v>142</v>
      </c>
      <c r="D28" s="20">
        <v>105</v>
      </c>
      <c r="E28" s="20">
        <v>32</v>
      </c>
      <c r="F28" s="20">
        <v>5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142</v>
      </c>
      <c r="N28" s="20">
        <v>105</v>
      </c>
      <c r="O28" s="20">
        <v>32</v>
      </c>
      <c r="P28" s="20">
        <v>5</v>
      </c>
      <c r="Q28" s="20">
        <v>0</v>
      </c>
    </row>
    <row r="29" spans="2:17" ht="20.100000000000001" customHeight="1" thickBot="1" x14ac:dyDescent="0.25">
      <c r="B29" s="4" t="s">
        <v>225</v>
      </c>
      <c r="C29" s="20">
        <v>170</v>
      </c>
      <c r="D29" s="20">
        <v>120</v>
      </c>
      <c r="E29" s="20">
        <v>22</v>
      </c>
      <c r="F29" s="20">
        <v>26</v>
      </c>
      <c r="G29" s="20">
        <v>2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170</v>
      </c>
      <c r="N29" s="20">
        <v>120</v>
      </c>
      <c r="O29" s="20">
        <v>22</v>
      </c>
      <c r="P29" s="20">
        <v>26</v>
      </c>
      <c r="Q29" s="20">
        <v>2</v>
      </c>
    </row>
    <row r="30" spans="2:17" ht="20.100000000000001" customHeight="1" thickBot="1" x14ac:dyDescent="0.25">
      <c r="B30" s="4" t="s">
        <v>226</v>
      </c>
      <c r="C30" s="20">
        <v>46</v>
      </c>
      <c r="D30" s="20">
        <v>25</v>
      </c>
      <c r="E30" s="20">
        <v>14</v>
      </c>
      <c r="F30" s="20">
        <v>7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46</v>
      </c>
      <c r="N30" s="20">
        <v>25</v>
      </c>
      <c r="O30" s="20">
        <v>14</v>
      </c>
      <c r="P30" s="20">
        <v>7</v>
      </c>
      <c r="Q30" s="20">
        <v>0</v>
      </c>
    </row>
    <row r="31" spans="2:17" ht="20.100000000000001" customHeight="1" thickBot="1" x14ac:dyDescent="0.25">
      <c r="B31" s="4" t="s">
        <v>227</v>
      </c>
      <c r="C31" s="20">
        <v>84</v>
      </c>
      <c r="D31" s="20">
        <v>52</v>
      </c>
      <c r="E31" s="20">
        <v>4</v>
      </c>
      <c r="F31" s="20">
        <v>23</v>
      </c>
      <c r="G31" s="20">
        <v>5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84</v>
      </c>
      <c r="N31" s="20">
        <v>52</v>
      </c>
      <c r="O31" s="20">
        <v>4</v>
      </c>
      <c r="P31" s="20">
        <v>23</v>
      </c>
      <c r="Q31" s="20">
        <v>5</v>
      </c>
    </row>
    <row r="32" spans="2:17" ht="20.100000000000001" customHeight="1" thickBot="1" x14ac:dyDescent="0.25">
      <c r="B32" s="4" t="s">
        <v>228</v>
      </c>
      <c r="C32" s="20">
        <v>19</v>
      </c>
      <c r="D32" s="20">
        <v>12</v>
      </c>
      <c r="E32" s="20">
        <v>7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19</v>
      </c>
      <c r="N32" s="20">
        <v>12</v>
      </c>
      <c r="O32" s="20">
        <v>7</v>
      </c>
      <c r="P32" s="20">
        <v>0</v>
      </c>
      <c r="Q32" s="20">
        <v>0</v>
      </c>
    </row>
    <row r="33" spans="2:17" ht="20.100000000000001" customHeight="1" thickBot="1" x14ac:dyDescent="0.25">
      <c r="B33" s="4" t="s">
        <v>229</v>
      </c>
      <c r="C33" s="20">
        <v>22</v>
      </c>
      <c r="D33" s="20">
        <v>12</v>
      </c>
      <c r="E33" s="20">
        <v>10</v>
      </c>
      <c r="F33" s="20">
        <v>0</v>
      </c>
      <c r="G33" s="20">
        <v>0</v>
      </c>
      <c r="H33" s="20">
        <v>1</v>
      </c>
      <c r="I33" s="20">
        <v>1</v>
      </c>
      <c r="J33" s="20">
        <v>0</v>
      </c>
      <c r="K33" s="20">
        <v>0</v>
      </c>
      <c r="L33" s="20">
        <v>0</v>
      </c>
      <c r="M33" s="20">
        <v>23</v>
      </c>
      <c r="N33" s="20">
        <v>13</v>
      </c>
      <c r="O33" s="20">
        <v>10</v>
      </c>
      <c r="P33" s="20">
        <v>0</v>
      </c>
      <c r="Q33" s="20">
        <v>0</v>
      </c>
    </row>
    <row r="34" spans="2:17" ht="20.100000000000001" customHeight="1" thickBot="1" x14ac:dyDescent="0.25">
      <c r="B34" s="4" t="s">
        <v>230</v>
      </c>
      <c r="C34" s="20">
        <v>77</v>
      </c>
      <c r="D34" s="20">
        <v>40</v>
      </c>
      <c r="E34" s="20">
        <v>0</v>
      </c>
      <c r="F34" s="20">
        <v>37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77</v>
      </c>
      <c r="N34" s="20">
        <v>40</v>
      </c>
      <c r="O34" s="20">
        <v>0</v>
      </c>
      <c r="P34" s="20">
        <v>37</v>
      </c>
      <c r="Q34" s="20">
        <v>0</v>
      </c>
    </row>
    <row r="35" spans="2:17" ht="20.100000000000001" customHeight="1" thickBot="1" x14ac:dyDescent="0.25">
      <c r="B35" s="4" t="s">
        <v>231</v>
      </c>
      <c r="C35" s="20">
        <v>24</v>
      </c>
      <c r="D35" s="20">
        <v>17</v>
      </c>
      <c r="E35" s="20">
        <v>0</v>
      </c>
      <c r="F35" s="20">
        <v>6</v>
      </c>
      <c r="G35" s="20">
        <v>1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24</v>
      </c>
      <c r="N35" s="20">
        <v>17</v>
      </c>
      <c r="O35" s="20">
        <v>0</v>
      </c>
      <c r="P35" s="20">
        <v>6</v>
      </c>
      <c r="Q35" s="20">
        <v>1</v>
      </c>
    </row>
    <row r="36" spans="2:17" ht="20.100000000000001" customHeight="1" thickBot="1" x14ac:dyDescent="0.25">
      <c r="B36" s="4" t="s">
        <v>232</v>
      </c>
      <c r="C36" s="20">
        <v>63</v>
      </c>
      <c r="D36" s="20">
        <v>39</v>
      </c>
      <c r="E36" s="20">
        <v>12</v>
      </c>
      <c r="F36" s="20">
        <v>11</v>
      </c>
      <c r="G36" s="20">
        <v>1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63</v>
      </c>
      <c r="N36" s="20">
        <v>39</v>
      </c>
      <c r="O36" s="20">
        <v>12</v>
      </c>
      <c r="P36" s="20">
        <v>11</v>
      </c>
      <c r="Q36" s="20">
        <v>1</v>
      </c>
    </row>
    <row r="37" spans="2:17" ht="20.100000000000001" customHeight="1" thickBot="1" x14ac:dyDescent="0.25">
      <c r="B37" s="4" t="s">
        <v>233</v>
      </c>
      <c r="C37" s="20">
        <v>320</v>
      </c>
      <c r="D37" s="20">
        <v>200</v>
      </c>
      <c r="E37" s="20">
        <v>84</v>
      </c>
      <c r="F37" s="20">
        <v>30</v>
      </c>
      <c r="G37" s="20">
        <v>6</v>
      </c>
      <c r="H37" s="20">
        <v>1</v>
      </c>
      <c r="I37" s="20">
        <v>0</v>
      </c>
      <c r="J37" s="20">
        <v>0</v>
      </c>
      <c r="K37" s="20">
        <v>1</v>
      </c>
      <c r="L37" s="20">
        <v>0</v>
      </c>
      <c r="M37" s="20">
        <v>321</v>
      </c>
      <c r="N37" s="20">
        <v>200</v>
      </c>
      <c r="O37" s="20">
        <v>84</v>
      </c>
      <c r="P37" s="20">
        <v>31</v>
      </c>
      <c r="Q37" s="20">
        <v>6</v>
      </c>
    </row>
    <row r="38" spans="2:17" ht="20.100000000000001" customHeight="1" thickBot="1" x14ac:dyDescent="0.25">
      <c r="B38" s="4" t="s">
        <v>234</v>
      </c>
      <c r="C38" s="20">
        <v>55</v>
      </c>
      <c r="D38" s="20">
        <v>35</v>
      </c>
      <c r="E38" s="20">
        <v>14</v>
      </c>
      <c r="F38" s="20">
        <v>5</v>
      </c>
      <c r="G38" s="20">
        <v>1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55</v>
      </c>
      <c r="N38" s="20">
        <v>35</v>
      </c>
      <c r="O38" s="20">
        <v>14</v>
      </c>
      <c r="P38" s="20">
        <v>5</v>
      </c>
      <c r="Q38" s="20">
        <v>1</v>
      </c>
    </row>
    <row r="39" spans="2:17" ht="20.100000000000001" customHeight="1" thickBot="1" x14ac:dyDescent="0.25">
      <c r="B39" s="4" t="s">
        <v>235</v>
      </c>
      <c r="C39" s="20">
        <v>127</v>
      </c>
      <c r="D39" s="20">
        <v>90</v>
      </c>
      <c r="E39" s="20">
        <v>23</v>
      </c>
      <c r="F39" s="20">
        <v>14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127</v>
      </c>
      <c r="N39" s="20">
        <v>90</v>
      </c>
      <c r="O39" s="20">
        <v>23</v>
      </c>
      <c r="P39" s="20">
        <v>14</v>
      </c>
      <c r="Q39" s="20">
        <v>0</v>
      </c>
    </row>
    <row r="40" spans="2:17" ht="20.100000000000001" customHeight="1" thickBot="1" x14ac:dyDescent="0.25">
      <c r="B40" s="4" t="s">
        <v>236</v>
      </c>
      <c r="C40" s="20">
        <v>328</v>
      </c>
      <c r="D40" s="20">
        <v>172</v>
      </c>
      <c r="E40" s="20">
        <v>68</v>
      </c>
      <c r="F40" s="20">
        <v>68</v>
      </c>
      <c r="G40" s="20">
        <v>20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328</v>
      </c>
      <c r="N40" s="20">
        <v>172</v>
      </c>
      <c r="O40" s="20">
        <v>68</v>
      </c>
      <c r="P40" s="20">
        <v>68</v>
      </c>
      <c r="Q40" s="20">
        <v>20</v>
      </c>
    </row>
    <row r="41" spans="2:17" ht="20.100000000000001" customHeight="1" thickBot="1" x14ac:dyDescent="0.25">
      <c r="B41" s="4" t="s">
        <v>237</v>
      </c>
      <c r="C41" s="20">
        <v>972</v>
      </c>
      <c r="D41" s="20">
        <v>487</v>
      </c>
      <c r="E41" s="20">
        <v>253</v>
      </c>
      <c r="F41" s="20">
        <v>170</v>
      </c>
      <c r="G41" s="20">
        <v>62</v>
      </c>
      <c r="H41" s="20">
        <v>4</v>
      </c>
      <c r="I41" s="20">
        <v>0</v>
      </c>
      <c r="J41" s="20">
        <v>0</v>
      </c>
      <c r="K41" s="20">
        <v>4</v>
      </c>
      <c r="L41" s="20">
        <v>0</v>
      </c>
      <c r="M41" s="20">
        <v>976</v>
      </c>
      <c r="N41" s="20">
        <v>487</v>
      </c>
      <c r="O41" s="20">
        <v>253</v>
      </c>
      <c r="P41" s="20">
        <v>174</v>
      </c>
      <c r="Q41" s="20">
        <v>62</v>
      </c>
    </row>
    <row r="42" spans="2:17" ht="20.100000000000001" customHeight="1" thickBot="1" x14ac:dyDescent="0.25">
      <c r="B42" s="4" t="s">
        <v>238</v>
      </c>
      <c r="C42" s="20">
        <v>206</v>
      </c>
      <c r="D42" s="20">
        <v>101</v>
      </c>
      <c r="E42" s="20">
        <v>65</v>
      </c>
      <c r="F42" s="20">
        <v>31</v>
      </c>
      <c r="G42" s="20">
        <v>9</v>
      </c>
      <c r="H42" s="20">
        <v>1</v>
      </c>
      <c r="I42" s="20">
        <v>1</v>
      </c>
      <c r="J42" s="20">
        <v>0</v>
      </c>
      <c r="K42" s="20">
        <v>0</v>
      </c>
      <c r="L42" s="20">
        <v>0</v>
      </c>
      <c r="M42" s="20">
        <v>207</v>
      </c>
      <c r="N42" s="20">
        <v>102</v>
      </c>
      <c r="O42" s="20">
        <v>65</v>
      </c>
      <c r="P42" s="20">
        <v>31</v>
      </c>
      <c r="Q42" s="20">
        <v>9</v>
      </c>
    </row>
    <row r="43" spans="2:17" ht="20.100000000000001" customHeight="1" thickBot="1" x14ac:dyDescent="0.25">
      <c r="B43" s="4" t="s">
        <v>239</v>
      </c>
      <c r="C43" s="20">
        <v>304</v>
      </c>
      <c r="D43" s="20">
        <v>164</v>
      </c>
      <c r="E43" s="20">
        <v>133</v>
      </c>
      <c r="F43" s="20">
        <v>4</v>
      </c>
      <c r="G43" s="20">
        <v>3</v>
      </c>
      <c r="H43" s="20">
        <v>2</v>
      </c>
      <c r="I43" s="20">
        <v>2</v>
      </c>
      <c r="J43" s="20">
        <v>0</v>
      </c>
      <c r="K43" s="20">
        <v>0</v>
      </c>
      <c r="L43" s="20">
        <v>0</v>
      </c>
      <c r="M43" s="20">
        <v>306</v>
      </c>
      <c r="N43" s="20">
        <v>166</v>
      </c>
      <c r="O43" s="20">
        <v>133</v>
      </c>
      <c r="P43" s="20">
        <v>4</v>
      </c>
      <c r="Q43" s="20">
        <v>3</v>
      </c>
    </row>
    <row r="44" spans="2:17" ht="20.100000000000001" customHeight="1" thickBot="1" x14ac:dyDescent="0.25">
      <c r="B44" s="4" t="s">
        <v>240</v>
      </c>
      <c r="C44" s="20">
        <v>365</v>
      </c>
      <c r="D44" s="20">
        <v>205</v>
      </c>
      <c r="E44" s="20">
        <v>129</v>
      </c>
      <c r="F44" s="20">
        <v>18</v>
      </c>
      <c r="G44" s="20">
        <v>13</v>
      </c>
      <c r="H44" s="20">
        <v>1</v>
      </c>
      <c r="I44" s="20">
        <v>1</v>
      </c>
      <c r="J44" s="20">
        <v>0</v>
      </c>
      <c r="K44" s="20">
        <v>0</v>
      </c>
      <c r="L44" s="20">
        <v>0</v>
      </c>
      <c r="M44" s="20">
        <v>366</v>
      </c>
      <c r="N44" s="20">
        <v>206</v>
      </c>
      <c r="O44" s="20">
        <v>129</v>
      </c>
      <c r="P44" s="20">
        <v>18</v>
      </c>
      <c r="Q44" s="20">
        <v>13</v>
      </c>
    </row>
    <row r="45" spans="2:17" ht="20.100000000000001" customHeight="1" thickBot="1" x14ac:dyDescent="0.25">
      <c r="B45" s="4" t="s">
        <v>241</v>
      </c>
      <c r="C45" s="20">
        <v>1175</v>
      </c>
      <c r="D45" s="20">
        <v>643</v>
      </c>
      <c r="E45" s="20">
        <v>397</v>
      </c>
      <c r="F45" s="20">
        <v>114</v>
      </c>
      <c r="G45" s="20">
        <v>21</v>
      </c>
      <c r="H45" s="20">
        <v>24</v>
      </c>
      <c r="I45" s="20">
        <v>11</v>
      </c>
      <c r="J45" s="20">
        <v>3</v>
      </c>
      <c r="K45" s="20">
        <v>8</v>
      </c>
      <c r="L45" s="20">
        <v>2</v>
      </c>
      <c r="M45" s="20">
        <v>1199</v>
      </c>
      <c r="N45" s="20">
        <v>654</v>
      </c>
      <c r="O45" s="20">
        <v>400</v>
      </c>
      <c r="P45" s="20">
        <v>122</v>
      </c>
      <c r="Q45" s="20">
        <v>23</v>
      </c>
    </row>
    <row r="46" spans="2:17" ht="20.100000000000001" customHeight="1" thickBot="1" x14ac:dyDescent="0.25">
      <c r="B46" s="4" t="s">
        <v>242</v>
      </c>
      <c r="C46" s="20">
        <v>363</v>
      </c>
      <c r="D46" s="20">
        <v>201</v>
      </c>
      <c r="E46" s="20">
        <v>146</v>
      </c>
      <c r="F46" s="20">
        <v>14</v>
      </c>
      <c r="G46" s="20">
        <v>2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363</v>
      </c>
      <c r="N46" s="20">
        <v>201</v>
      </c>
      <c r="O46" s="20">
        <v>146</v>
      </c>
      <c r="P46" s="20">
        <v>14</v>
      </c>
      <c r="Q46" s="20">
        <v>2</v>
      </c>
    </row>
    <row r="47" spans="2:17" ht="20.100000000000001" customHeight="1" thickBot="1" x14ac:dyDescent="0.25">
      <c r="B47" s="4" t="s">
        <v>243</v>
      </c>
      <c r="C47" s="20">
        <v>1634</v>
      </c>
      <c r="D47" s="20">
        <v>978</v>
      </c>
      <c r="E47" s="20">
        <v>369</v>
      </c>
      <c r="F47" s="20">
        <v>233</v>
      </c>
      <c r="G47" s="20">
        <v>54</v>
      </c>
      <c r="H47" s="20">
        <v>11</v>
      </c>
      <c r="I47" s="20">
        <v>8</v>
      </c>
      <c r="J47" s="20">
        <v>2</v>
      </c>
      <c r="K47" s="20">
        <v>1</v>
      </c>
      <c r="L47" s="20">
        <v>0</v>
      </c>
      <c r="M47" s="20">
        <v>1645</v>
      </c>
      <c r="N47" s="20">
        <v>986</v>
      </c>
      <c r="O47" s="20">
        <v>371</v>
      </c>
      <c r="P47" s="20">
        <v>234</v>
      </c>
      <c r="Q47" s="20">
        <v>54</v>
      </c>
    </row>
    <row r="48" spans="2:17" ht="20.100000000000001" customHeight="1" thickBot="1" x14ac:dyDescent="0.25">
      <c r="B48" s="4" t="s">
        <v>244</v>
      </c>
      <c r="C48" s="20">
        <v>297</v>
      </c>
      <c r="D48" s="20">
        <v>258</v>
      </c>
      <c r="E48" s="20">
        <v>16</v>
      </c>
      <c r="F48" s="20">
        <v>23</v>
      </c>
      <c r="G48" s="20">
        <v>0</v>
      </c>
      <c r="H48" s="20">
        <v>6</v>
      </c>
      <c r="I48" s="20">
        <v>5</v>
      </c>
      <c r="J48" s="20">
        <v>0</v>
      </c>
      <c r="K48" s="20">
        <v>1</v>
      </c>
      <c r="L48" s="20">
        <v>0</v>
      </c>
      <c r="M48" s="20">
        <v>303</v>
      </c>
      <c r="N48" s="20">
        <v>263</v>
      </c>
      <c r="O48" s="20">
        <v>16</v>
      </c>
      <c r="P48" s="20">
        <v>24</v>
      </c>
      <c r="Q48" s="20">
        <v>0</v>
      </c>
    </row>
    <row r="49" spans="2:17" ht="20.100000000000001" customHeight="1" thickBot="1" x14ac:dyDescent="0.25">
      <c r="B49" s="4" t="s">
        <v>245</v>
      </c>
      <c r="C49" s="20">
        <v>126</v>
      </c>
      <c r="D49" s="20">
        <v>106</v>
      </c>
      <c r="E49" s="20">
        <v>8</v>
      </c>
      <c r="F49" s="20">
        <v>12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126</v>
      </c>
      <c r="N49" s="20">
        <v>106</v>
      </c>
      <c r="O49" s="20">
        <v>8</v>
      </c>
      <c r="P49" s="20">
        <v>12</v>
      </c>
      <c r="Q49" s="20">
        <v>0</v>
      </c>
    </row>
    <row r="50" spans="2:17" ht="20.100000000000001" customHeight="1" thickBot="1" x14ac:dyDescent="0.25">
      <c r="B50" s="4" t="s">
        <v>246</v>
      </c>
      <c r="C50" s="20">
        <v>224</v>
      </c>
      <c r="D50" s="20">
        <v>152</v>
      </c>
      <c r="E50" s="20">
        <v>25</v>
      </c>
      <c r="F50" s="20">
        <v>41</v>
      </c>
      <c r="G50" s="20">
        <v>6</v>
      </c>
      <c r="H50" s="20">
        <v>1</v>
      </c>
      <c r="I50" s="20">
        <v>1</v>
      </c>
      <c r="J50" s="20">
        <v>0</v>
      </c>
      <c r="K50" s="20">
        <v>0</v>
      </c>
      <c r="L50" s="20">
        <v>0</v>
      </c>
      <c r="M50" s="20">
        <v>225</v>
      </c>
      <c r="N50" s="20">
        <v>153</v>
      </c>
      <c r="O50" s="20">
        <v>25</v>
      </c>
      <c r="P50" s="20">
        <v>41</v>
      </c>
      <c r="Q50" s="20">
        <v>6</v>
      </c>
    </row>
    <row r="51" spans="2:17" ht="20.100000000000001" customHeight="1" thickBot="1" x14ac:dyDescent="0.25">
      <c r="B51" s="4" t="s">
        <v>247</v>
      </c>
      <c r="C51" s="20">
        <v>41</v>
      </c>
      <c r="D51" s="20">
        <v>23</v>
      </c>
      <c r="E51" s="20">
        <v>4</v>
      </c>
      <c r="F51" s="20">
        <v>13</v>
      </c>
      <c r="G51" s="20">
        <v>1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41</v>
      </c>
      <c r="N51" s="20">
        <v>23</v>
      </c>
      <c r="O51" s="20">
        <v>4</v>
      </c>
      <c r="P51" s="20">
        <v>13</v>
      </c>
      <c r="Q51" s="20">
        <v>1</v>
      </c>
    </row>
    <row r="52" spans="2:17" ht="20.100000000000001" customHeight="1" thickBot="1" x14ac:dyDescent="0.25">
      <c r="B52" s="4" t="s">
        <v>248</v>
      </c>
      <c r="C52" s="20">
        <v>112</v>
      </c>
      <c r="D52" s="20">
        <v>70</v>
      </c>
      <c r="E52" s="20">
        <v>23</v>
      </c>
      <c r="F52" s="20">
        <v>16</v>
      </c>
      <c r="G52" s="20">
        <v>3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112</v>
      </c>
      <c r="N52" s="20">
        <v>70</v>
      </c>
      <c r="O52" s="20">
        <v>23</v>
      </c>
      <c r="P52" s="20">
        <v>16</v>
      </c>
      <c r="Q52" s="20">
        <v>3</v>
      </c>
    </row>
    <row r="53" spans="2:17" ht="20.100000000000001" customHeight="1" thickBot="1" x14ac:dyDescent="0.25">
      <c r="B53" s="4" t="s">
        <v>249</v>
      </c>
      <c r="C53" s="20">
        <v>413</v>
      </c>
      <c r="D53" s="20">
        <v>307</v>
      </c>
      <c r="E53" s="20">
        <v>81</v>
      </c>
      <c r="F53" s="20">
        <v>24</v>
      </c>
      <c r="G53" s="20">
        <v>1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413</v>
      </c>
      <c r="N53" s="20">
        <v>307</v>
      </c>
      <c r="O53" s="20">
        <v>81</v>
      </c>
      <c r="P53" s="20">
        <v>24</v>
      </c>
      <c r="Q53" s="20">
        <v>1</v>
      </c>
    </row>
    <row r="54" spans="2:17" ht="20.100000000000001" customHeight="1" thickBot="1" x14ac:dyDescent="0.25">
      <c r="B54" s="4" t="s">
        <v>250</v>
      </c>
      <c r="C54" s="20">
        <v>1196</v>
      </c>
      <c r="D54" s="20">
        <v>561</v>
      </c>
      <c r="E54" s="20">
        <v>323</v>
      </c>
      <c r="F54" s="20">
        <v>222</v>
      </c>
      <c r="G54" s="20">
        <v>90</v>
      </c>
      <c r="H54" s="20">
        <v>9</v>
      </c>
      <c r="I54" s="20">
        <v>5</v>
      </c>
      <c r="J54" s="20">
        <v>0</v>
      </c>
      <c r="K54" s="20">
        <v>3</v>
      </c>
      <c r="L54" s="20">
        <v>1</v>
      </c>
      <c r="M54" s="20">
        <v>1205</v>
      </c>
      <c r="N54" s="20">
        <v>566</v>
      </c>
      <c r="O54" s="20">
        <v>323</v>
      </c>
      <c r="P54" s="20">
        <v>225</v>
      </c>
      <c r="Q54" s="20">
        <v>91</v>
      </c>
    </row>
    <row r="55" spans="2:17" ht="20.100000000000001" customHeight="1" thickBot="1" x14ac:dyDescent="0.25">
      <c r="B55" s="4" t="s">
        <v>251</v>
      </c>
      <c r="C55" s="20">
        <v>1208</v>
      </c>
      <c r="D55" s="20">
        <v>679</v>
      </c>
      <c r="E55" s="20">
        <v>478</v>
      </c>
      <c r="F55" s="20">
        <v>37</v>
      </c>
      <c r="G55" s="20">
        <v>14</v>
      </c>
      <c r="H55" s="20">
        <v>2</v>
      </c>
      <c r="I55" s="20">
        <v>1</v>
      </c>
      <c r="J55" s="20">
        <v>1</v>
      </c>
      <c r="K55" s="20">
        <v>0</v>
      </c>
      <c r="L55" s="20">
        <v>0</v>
      </c>
      <c r="M55" s="20">
        <v>1210</v>
      </c>
      <c r="N55" s="20">
        <v>680</v>
      </c>
      <c r="O55" s="20">
        <v>479</v>
      </c>
      <c r="P55" s="20">
        <v>37</v>
      </c>
      <c r="Q55" s="20">
        <v>14</v>
      </c>
    </row>
    <row r="56" spans="2:17" ht="20.100000000000001" customHeight="1" thickBot="1" x14ac:dyDescent="0.25">
      <c r="B56" s="4" t="s">
        <v>252</v>
      </c>
      <c r="C56" s="20">
        <v>196</v>
      </c>
      <c r="D56" s="20">
        <v>96</v>
      </c>
      <c r="E56" s="20">
        <v>80</v>
      </c>
      <c r="F56" s="20">
        <v>16</v>
      </c>
      <c r="G56" s="20">
        <v>4</v>
      </c>
      <c r="H56" s="20">
        <v>3</v>
      </c>
      <c r="I56" s="20">
        <v>2</v>
      </c>
      <c r="J56" s="20">
        <v>1</v>
      </c>
      <c r="K56" s="20">
        <v>0</v>
      </c>
      <c r="L56" s="20">
        <v>0</v>
      </c>
      <c r="M56" s="20">
        <v>199</v>
      </c>
      <c r="N56" s="20">
        <v>98</v>
      </c>
      <c r="O56" s="20">
        <v>81</v>
      </c>
      <c r="P56" s="20">
        <v>16</v>
      </c>
      <c r="Q56" s="20">
        <v>4</v>
      </c>
    </row>
    <row r="57" spans="2:17" ht="20.100000000000001" customHeight="1" thickBot="1" x14ac:dyDescent="0.25">
      <c r="B57" s="4" t="s">
        <v>253</v>
      </c>
      <c r="C57" s="20">
        <v>180</v>
      </c>
      <c r="D57" s="20">
        <v>90</v>
      </c>
      <c r="E57" s="20">
        <v>59</v>
      </c>
      <c r="F57" s="20">
        <v>23</v>
      </c>
      <c r="G57" s="20">
        <v>8</v>
      </c>
      <c r="H57" s="20">
        <v>13</v>
      </c>
      <c r="I57" s="20">
        <v>7</v>
      </c>
      <c r="J57" s="20">
        <v>6</v>
      </c>
      <c r="K57" s="20">
        <v>0</v>
      </c>
      <c r="L57" s="20">
        <v>0</v>
      </c>
      <c r="M57" s="20">
        <v>193</v>
      </c>
      <c r="N57" s="20">
        <v>97</v>
      </c>
      <c r="O57" s="20">
        <v>65</v>
      </c>
      <c r="P57" s="20">
        <v>23</v>
      </c>
      <c r="Q57" s="20">
        <v>8</v>
      </c>
    </row>
    <row r="58" spans="2:17" ht="20.100000000000001" customHeight="1" thickBot="1" x14ac:dyDescent="0.25">
      <c r="B58" s="4" t="s">
        <v>254</v>
      </c>
      <c r="C58" s="20">
        <v>265</v>
      </c>
      <c r="D58" s="20">
        <v>165</v>
      </c>
      <c r="E58" s="20">
        <v>91</v>
      </c>
      <c r="F58" s="20">
        <v>9</v>
      </c>
      <c r="G58" s="20">
        <v>0</v>
      </c>
      <c r="H58" s="20">
        <v>1</v>
      </c>
      <c r="I58" s="20">
        <v>0</v>
      </c>
      <c r="J58" s="20">
        <v>0</v>
      </c>
      <c r="K58" s="20">
        <v>1</v>
      </c>
      <c r="L58" s="20">
        <v>0</v>
      </c>
      <c r="M58" s="20">
        <v>266</v>
      </c>
      <c r="N58" s="20">
        <v>165</v>
      </c>
      <c r="O58" s="20">
        <v>91</v>
      </c>
      <c r="P58" s="20">
        <v>10</v>
      </c>
      <c r="Q58" s="20">
        <v>0</v>
      </c>
    </row>
    <row r="59" spans="2:17" ht="20.100000000000001" customHeight="1" thickBot="1" x14ac:dyDescent="0.25">
      <c r="B59" s="4" t="s">
        <v>255</v>
      </c>
      <c r="C59" s="20">
        <v>612</v>
      </c>
      <c r="D59" s="20">
        <v>406</v>
      </c>
      <c r="E59" s="20">
        <v>168</v>
      </c>
      <c r="F59" s="20">
        <v>29</v>
      </c>
      <c r="G59" s="20">
        <v>9</v>
      </c>
      <c r="H59" s="20">
        <v>3</v>
      </c>
      <c r="I59" s="20">
        <v>2</v>
      </c>
      <c r="J59" s="20">
        <v>1</v>
      </c>
      <c r="K59" s="20">
        <v>0</v>
      </c>
      <c r="L59" s="20">
        <v>0</v>
      </c>
      <c r="M59" s="20">
        <v>615</v>
      </c>
      <c r="N59" s="20">
        <v>408</v>
      </c>
      <c r="O59" s="20">
        <v>169</v>
      </c>
      <c r="P59" s="20">
        <v>29</v>
      </c>
      <c r="Q59" s="20">
        <v>9</v>
      </c>
    </row>
    <row r="60" spans="2:17" ht="20.100000000000001" customHeight="1" thickBot="1" x14ac:dyDescent="0.25">
      <c r="B60" s="4" t="s">
        <v>256</v>
      </c>
      <c r="C60" s="20">
        <v>178</v>
      </c>
      <c r="D60" s="20">
        <v>107</v>
      </c>
      <c r="E60" s="20">
        <v>65</v>
      </c>
      <c r="F60" s="20">
        <v>3</v>
      </c>
      <c r="G60" s="20">
        <v>3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178</v>
      </c>
      <c r="N60" s="20">
        <v>107</v>
      </c>
      <c r="O60" s="20">
        <v>65</v>
      </c>
      <c r="P60" s="20">
        <v>3</v>
      </c>
      <c r="Q60" s="20">
        <v>3</v>
      </c>
    </row>
    <row r="61" spans="2:17" ht="20.100000000000001" customHeight="1" thickBot="1" x14ac:dyDescent="0.25">
      <c r="B61" s="7" t="s">
        <v>22</v>
      </c>
      <c r="C61" s="9">
        <v>21043</v>
      </c>
      <c r="D61" s="9">
        <v>13010</v>
      </c>
      <c r="E61" s="9">
        <v>5081</v>
      </c>
      <c r="F61" s="9">
        <v>2441</v>
      </c>
      <c r="G61" s="9">
        <v>511</v>
      </c>
      <c r="H61" s="9">
        <v>174</v>
      </c>
      <c r="I61" s="9">
        <v>105</v>
      </c>
      <c r="J61" s="9">
        <v>28</v>
      </c>
      <c r="K61" s="9">
        <v>37</v>
      </c>
      <c r="L61" s="9">
        <v>4</v>
      </c>
      <c r="M61" s="9">
        <v>21217</v>
      </c>
      <c r="N61" s="9">
        <v>13115</v>
      </c>
      <c r="O61" s="9">
        <v>5109</v>
      </c>
      <c r="P61" s="9">
        <v>2478</v>
      </c>
      <c r="Q61" s="9">
        <v>515</v>
      </c>
    </row>
  </sheetData>
  <mergeCells count="3">
    <mergeCell ref="C9:G9"/>
    <mergeCell ref="H9:L9"/>
    <mergeCell ref="M9:Q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I60"/>
  <sheetViews>
    <sheetView workbookViewId="0"/>
  </sheetViews>
  <sheetFormatPr baseColWidth="10" defaultRowHeight="12.75" x14ac:dyDescent="0.2"/>
  <cols>
    <col min="1" max="1" width="8.625" customWidth="1"/>
    <col min="2" max="2" width="28.625" customWidth="1"/>
    <col min="3" max="5" width="25.875" customWidth="1"/>
    <col min="7" max="7" width="11" style="42"/>
    <col min="8" max="8" width="11" style="43"/>
    <col min="9" max="9" width="11" style="42"/>
    <col min="19" max="19" width="12.625" customWidth="1"/>
  </cols>
  <sheetData>
    <row r="9" spans="2:8" ht="78" customHeight="1" x14ac:dyDescent="0.2">
      <c r="B9" s="26"/>
      <c r="C9" s="23" t="s">
        <v>125</v>
      </c>
      <c r="D9" s="23" t="s">
        <v>126</v>
      </c>
      <c r="E9" s="27" t="s">
        <v>127</v>
      </c>
    </row>
    <row r="10" spans="2:8" ht="20.100000000000001" customHeight="1" thickBot="1" x14ac:dyDescent="0.25">
      <c r="B10" s="3" t="s">
        <v>207</v>
      </c>
      <c r="C10" s="41">
        <f>IF('Personas Enjuiciadas'!D11+'Personas Enjuiciadas'!E11+'Personas Enjuiciadas'!I11+'Personas Enjuiciadas'!J11&gt;0,('Personas Enjuiciadas'!D11+'Personas Enjuiciadas'!E11+'Personas Enjuiciadas'!I11+'Personas Enjuiciadas'!J11)/'Personas Enjuiciadas'!M11,"-")</f>
        <v>0.93605683836589693</v>
      </c>
      <c r="D10" s="64">
        <f>IF(AND('Personas Enjuiciadas'!D11+'Personas Enjuiciadas'!I11&gt;0,'Personas Enjuiciadas'!N11+'Personas Enjuiciadas'!P11&gt;0),('Personas Enjuiciadas'!D11+'Personas Enjuiciadas'!I11)/('Personas Enjuiciadas'!N11+'Personas Enjuiciadas'!P11),"-")</f>
        <v>0.89935064935064934</v>
      </c>
      <c r="E10" s="64">
        <f>IF(AND('Personas Enjuiciadas'!E11+'Personas Enjuiciadas'!J11&gt;0,'Personas Enjuiciadas'!O11+'Personas Enjuiciadas'!Q11&gt;0),('Personas Enjuiciadas'!E11+'Personas Enjuiciadas'!J11)/('Personas Enjuiciadas'!O11+'Personas Enjuiciadas'!Q11),"-")</f>
        <v>0.98039215686274506</v>
      </c>
      <c r="H10" s="44"/>
    </row>
    <row r="11" spans="2:8" ht="20.100000000000001" customHeight="1" thickBot="1" x14ac:dyDescent="0.25">
      <c r="B11" s="4" t="s">
        <v>208</v>
      </c>
      <c r="C11" s="41">
        <f>IF('Personas Enjuiciadas'!D12+'Personas Enjuiciadas'!E12+'Personas Enjuiciadas'!I12+'Personas Enjuiciadas'!J12&gt;0,('Personas Enjuiciadas'!D12+'Personas Enjuiciadas'!E12+'Personas Enjuiciadas'!I12+'Personas Enjuiciadas'!J12)/'Personas Enjuiciadas'!M12,"-")</f>
        <v>0.86025200458190154</v>
      </c>
      <c r="D11" s="64">
        <f>IF(AND('Personas Enjuiciadas'!D12+'Personas Enjuiciadas'!I12&gt;0,'Personas Enjuiciadas'!N12+'Personas Enjuiciadas'!P12&gt;0),('Personas Enjuiciadas'!D12+'Personas Enjuiciadas'!I12)/('Personas Enjuiciadas'!N12+'Personas Enjuiciadas'!P12),"-")</f>
        <v>0.85128205128205126</v>
      </c>
      <c r="E11" s="64">
        <f>IF(AND('Personas Enjuiciadas'!E12+'Personas Enjuiciadas'!J12&gt;0,'Personas Enjuiciadas'!O12+'Personas Enjuiciadas'!Q12&gt;0),('Personas Enjuiciadas'!E12+'Personas Enjuiciadas'!J12)/('Personas Enjuiciadas'!O12+'Personas Enjuiciadas'!Q12),"-")</f>
        <v>0.93548387096774188</v>
      </c>
      <c r="H11" s="44"/>
    </row>
    <row r="12" spans="2:8" ht="20.100000000000001" customHeight="1" thickBot="1" x14ac:dyDescent="0.25">
      <c r="B12" s="4" t="s">
        <v>209</v>
      </c>
      <c r="C12" s="41">
        <f>IF('Personas Enjuiciadas'!D13+'Personas Enjuiciadas'!E13+'Personas Enjuiciadas'!I13+'Personas Enjuiciadas'!J13&gt;0,('Personas Enjuiciadas'!D13+'Personas Enjuiciadas'!E13+'Personas Enjuiciadas'!I13+'Personas Enjuiciadas'!J13)/'Personas Enjuiciadas'!M13,"-")</f>
        <v>0.88167938931297707</v>
      </c>
      <c r="D12" s="64">
        <f>IF(AND('Personas Enjuiciadas'!D13+'Personas Enjuiciadas'!I13&gt;0,'Personas Enjuiciadas'!N13+'Personas Enjuiciadas'!P13&gt;0),('Personas Enjuiciadas'!D13+'Personas Enjuiciadas'!I13)/('Personas Enjuiciadas'!N13+'Personas Enjuiciadas'!P13),"-")</f>
        <v>0.87136929460580914</v>
      </c>
      <c r="E12" s="64">
        <f>IF(AND('Personas Enjuiciadas'!E13+'Personas Enjuiciadas'!J13&gt;0,'Personas Enjuiciadas'!O13+'Personas Enjuiciadas'!Q13&gt;0),('Personas Enjuiciadas'!E13+'Personas Enjuiciadas'!J13)/('Personas Enjuiciadas'!O13+'Personas Enjuiciadas'!Q13),"-")</f>
        <v>1</v>
      </c>
      <c r="H12" s="44"/>
    </row>
    <row r="13" spans="2:8" ht="20.100000000000001" customHeight="1" thickBot="1" x14ac:dyDescent="0.25">
      <c r="B13" s="4" t="s">
        <v>210</v>
      </c>
      <c r="C13" s="41">
        <f>IF('Personas Enjuiciadas'!D14+'Personas Enjuiciadas'!E14+'Personas Enjuiciadas'!I14+'Personas Enjuiciadas'!J14&gt;0,('Personas Enjuiciadas'!D14+'Personas Enjuiciadas'!E14+'Personas Enjuiciadas'!I14+'Personas Enjuiciadas'!J14)/'Personas Enjuiciadas'!M14,"-")</f>
        <v>0.95019659239842724</v>
      </c>
      <c r="D13" s="64">
        <f>IF(AND('Personas Enjuiciadas'!D14+'Personas Enjuiciadas'!I14&gt;0,'Personas Enjuiciadas'!N14+'Personas Enjuiciadas'!P14&gt;0),('Personas Enjuiciadas'!D14+'Personas Enjuiciadas'!I14)/('Personas Enjuiciadas'!N14+'Personas Enjuiciadas'!P14),"-")</f>
        <v>0.94342507645259943</v>
      </c>
      <c r="E13" s="64">
        <f>IF(AND('Personas Enjuiciadas'!E14+'Personas Enjuiciadas'!J14&gt;0,'Personas Enjuiciadas'!O14+'Personas Enjuiciadas'!Q14&gt;0),('Personas Enjuiciadas'!E14+'Personas Enjuiciadas'!J14)/('Personas Enjuiciadas'!O14+'Personas Enjuiciadas'!Q14),"-")</f>
        <v>0.99082568807339455</v>
      </c>
      <c r="H13" s="44"/>
    </row>
    <row r="14" spans="2:8" ht="20.100000000000001" customHeight="1" thickBot="1" x14ac:dyDescent="0.25">
      <c r="B14" s="4" t="s">
        <v>211</v>
      </c>
      <c r="C14" s="41">
        <f>IF('Personas Enjuiciadas'!D15+'Personas Enjuiciadas'!E15+'Personas Enjuiciadas'!I15+'Personas Enjuiciadas'!J15&gt;0,('Personas Enjuiciadas'!D15+'Personas Enjuiciadas'!E15+'Personas Enjuiciadas'!I15+'Personas Enjuiciadas'!J15)/'Personas Enjuiciadas'!M15,"-")</f>
        <v>0.85050505050505054</v>
      </c>
      <c r="D14" s="64">
        <f>IF(AND('Personas Enjuiciadas'!D15+'Personas Enjuiciadas'!I15&gt;0,'Personas Enjuiciadas'!N15+'Personas Enjuiciadas'!P15&gt;0),('Personas Enjuiciadas'!D15+'Personas Enjuiciadas'!I15)/('Personas Enjuiciadas'!N15+'Personas Enjuiciadas'!P15),"-")</f>
        <v>0.83418367346938771</v>
      </c>
      <c r="E14" s="64">
        <f>IF(AND('Personas Enjuiciadas'!E15+'Personas Enjuiciadas'!J15&gt;0,'Personas Enjuiciadas'!O15+'Personas Enjuiciadas'!Q15&gt;0),('Personas Enjuiciadas'!E15+'Personas Enjuiciadas'!J15)/('Personas Enjuiciadas'!O15+'Personas Enjuiciadas'!Q15),"-")</f>
        <v>0.91262135922330101</v>
      </c>
      <c r="H14" s="44"/>
    </row>
    <row r="15" spans="2:8" ht="20.100000000000001" customHeight="1" thickBot="1" x14ac:dyDescent="0.25">
      <c r="B15" s="4" t="s">
        <v>212</v>
      </c>
      <c r="C15" s="41">
        <f>IF('Personas Enjuiciadas'!D16+'Personas Enjuiciadas'!E16+'Personas Enjuiciadas'!I16+'Personas Enjuiciadas'!J16&gt;0,('Personas Enjuiciadas'!D16+'Personas Enjuiciadas'!E16+'Personas Enjuiciadas'!I16+'Personas Enjuiciadas'!J16)/'Personas Enjuiciadas'!M16,"-")</f>
        <v>0.92178770949720668</v>
      </c>
      <c r="D15" s="64">
        <f>IF(AND('Personas Enjuiciadas'!D16+'Personas Enjuiciadas'!I16&gt;0,'Personas Enjuiciadas'!N16+'Personas Enjuiciadas'!P16&gt;0),('Personas Enjuiciadas'!D16+'Personas Enjuiciadas'!I16)/('Personas Enjuiciadas'!N16+'Personas Enjuiciadas'!P16),"-")</f>
        <v>0.91641791044776122</v>
      </c>
      <c r="E15" s="64">
        <f>IF(AND('Personas Enjuiciadas'!E16+'Personas Enjuiciadas'!J16&gt;0,'Personas Enjuiciadas'!O16+'Personas Enjuiciadas'!Q16&gt;0),('Personas Enjuiciadas'!E16+'Personas Enjuiciadas'!J16)/('Personas Enjuiciadas'!O16+'Personas Enjuiciadas'!Q16),"-")</f>
        <v>1</v>
      </c>
      <c r="H15" s="44"/>
    </row>
    <row r="16" spans="2:8" ht="20.100000000000001" customHeight="1" thickBot="1" x14ac:dyDescent="0.25">
      <c r="B16" s="4" t="s">
        <v>213</v>
      </c>
      <c r="C16" s="41">
        <f>IF('Personas Enjuiciadas'!D17+'Personas Enjuiciadas'!E17+'Personas Enjuiciadas'!I17+'Personas Enjuiciadas'!J17&gt;0,('Personas Enjuiciadas'!D17+'Personas Enjuiciadas'!E17+'Personas Enjuiciadas'!I17+'Personas Enjuiciadas'!J17)/'Personas Enjuiciadas'!M17,"-")</f>
        <v>0.69499999999999995</v>
      </c>
      <c r="D16" s="64">
        <f>IF(AND('Personas Enjuiciadas'!D17+'Personas Enjuiciadas'!I17&gt;0,'Personas Enjuiciadas'!N17+'Personas Enjuiciadas'!P17&gt;0),('Personas Enjuiciadas'!D17+'Personas Enjuiciadas'!I17)/('Personas Enjuiciadas'!N17+'Personas Enjuiciadas'!P17),"-")</f>
        <v>0.66556291390728473</v>
      </c>
      <c r="E16" s="64">
        <f>IF(AND('Personas Enjuiciadas'!E17+'Personas Enjuiciadas'!J17&gt;0,'Personas Enjuiciadas'!O17+'Personas Enjuiciadas'!Q17&gt;0),('Personas Enjuiciadas'!E17+'Personas Enjuiciadas'!J17)/('Personas Enjuiciadas'!O17+'Personas Enjuiciadas'!Q17),"-")</f>
        <v>0.7857142857142857</v>
      </c>
      <c r="H16" s="44"/>
    </row>
    <row r="17" spans="2:8" ht="20.100000000000001" customHeight="1" thickBot="1" x14ac:dyDescent="0.25">
      <c r="B17" s="4" t="s">
        <v>214</v>
      </c>
      <c r="C17" s="41">
        <f>IF('Personas Enjuiciadas'!D18+'Personas Enjuiciadas'!E18+'Personas Enjuiciadas'!I18+'Personas Enjuiciadas'!J18&gt;0,('Personas Enjuiciadas'!D18+'Personas Enjuiciadas'!E18+'Personas Enjuiciadas'!I18+'Personas Enjuiciadas'!J18)/'Personas Enjuiciadas'!M18,"-")</f>
        <v>0.67245989304812837</v>
      </c>
      <c r="D17" s="64">
        <f>IF(AND('Personas Enjuiciadas'!D18+'Personas Enjuiciadas'!I18&gt;0,'Personas Enjuiciadas'!N18+'Personas Enjuiciadas'!P18&gt;0),('Personas Enjuiciadas'!D18+'Personas Enjuiciadas'!I18)/('Personas Enjuiciadas'!N18+'Personas Enjuiciadas'!P18),"-")</f>
        <v>0.66325036603221088</v>
      </c>
      <c r="E17" s="64">
        <f>IF(AND('Personas Enjuiciadas'!E18+'Personas Enjuiciadas'!J18&gt;0,'Personas Enjuiciadas'!O18+'Personas Enjuiciadas'!Q18&gt;0),('Personas Enjuiciadas'!E18+'Personas Enjuiciadas'!J18)/('Personas Enjuiciadas'!O18+'Personas Enjuiciadas'!Q18),"-")</f>
        <v>0.76923076923076927</v>
      </c>
      <c r="H17" s="44"/>
    </row>
    <row r="18" spans="2:8" ht="20.100000000000001" customHeight="1" thickBot="1" x14ac:dyDescent="0.25">
      <c r="B18" s="4" t="s">
        <v>215</v>
      </c>
      <c r="C18" s="41">
        <f>IF('Personas Enjuiciadas'!D19+'Personas Enjuiciadas'!E19+'Personas Enjuiciadas'!I19+'Personas Enjuiciadas'!J19&gt;0,('Personas Enjuiciadas'!D19+'Personas Enjuiciadas'!E19+'Personas Enjuiciadas'!I19+'Personas Enjuiciadas'!J19)/'Personas Enjuiciadas'!M19,"-")</f>
        <v>0.93506493506493504</v>
      </c>
      <c r="D18" s="64">
        <f>IF(AND('Personas Enjuiciadas'!D19+'Personas Enjuiciadas'!I19&gt;0,'Personas Enjuiciadas'!N19+'Personas Enjuiciadas'!P19&gt;0),('Personas Enjuiciadas'!D19+'Personas Enjuiciadas'!I19)/('Personas Enjuiciadas'!N19+'Personas Enjuiciadas'!P19),"-")</f>
        <v>0.90909090909090906</v>
      </c>
      <c r="E18" s="64">
        <f>IF(AND('Personas Enjuiciadas'!E19+'Personas Enjuiciadas'!J19&gt;0,'Personas Enjuiciadas'!O19+'Personas Enjuiciadas'!Q19&gt;0),('Personas Enjuiciadas'!E19+'Personas Enjuiciadas'!J19)/('Personas Enjuiciadas'!O19+'Personas Enjuiciadas'!Q19),"-")</f>
        <v>1</v>
      </c>
      <c r="H18" s="44"/>
    </row>
    <row r="19" spans="2:8" ht="20.100000000000001" customHeight="1" thickBot="1" x14ac:dyDescent="0.25">
      <c r="B19" s="4" t="s">
        <v>216</v>
      </c>
      <c r="C19" s="41">
        <f>IF('Personas Enjuiciadas'!D20+'Personas Enjuiciadas'!E20+'Personas Enjuiciadas'!I20+'Personas Enjuiciadas'!J20&gt;0,('Personas Enjuiciadas'!D20+'Personas Enjuiciadas'!E20+'Personas Enjuiciadas'!I20+'Personas Enjuiciadas'!J20)/'Personas Enjuiciadas'!M20,"-")</f>
        <v>1</v>
      </c>
      <c r="D19" s="64">
        <f>IF(AND('Personas Enjuiciadas'!D20+'Personas Enjuiciadas'!I20&gt;0,'Personas Enjuiciadas'!N20+'Personas Enjuiciadas'!P20&gt;0),('Personas Enjuiciadas'!D20+'Personas Enjuiciadas'!I20)/('Personas Enjuiciadas'!N20+'Personas Enjuiciadas'!P20),"-")</f>
        <v>1</v>
      </c>
      <c r="E19" s="64">
        <f>IF(AND('Personas Enjuiciadas'!E20+'Personas Enjuiciadas'!J20&gt;0,'Personas Enjuiciadas'!O20+'Personas Enjuiciadas'!Q20&gt;0),('Personas Enjuiciadas'!E20+'Personas Enjuiciadas'!J20)/('Personas Enjuiciadas'!O20+'Personas Enjuiciadas'!Q20),"-")</f>
        <v>1</v>
      </c>
      <c r="H19" s="44"/>
    </row>
    <row r="20" spans="2:8" ht="20.100000000000001" customHeight="1" thickBot="1" x14ac:dyDescent="0.25">
      <c r="B20" s="4" t="s">
        <v>217</v>
      </c>
      <c r="C20" s="41">
        <f>IF('Personas Enjuiciadas'!D21+'Personas Enjuiciadas'!E21+'Personas Enjuiciadas'!I21+'Personas Enjuiciadas'!J21&gt;0,('Personas Enjuiciadas'!D21+'Personas Enjuiciadas'!E21+'Personas Enjuiciadas'!I21+'Personas Enjuiciadas'!J21)/'Personas Enjuiciadas'!M21,"-")</f>
        <v>0.77722772277227725</v>
      </c>
      <c r="D20" s="64">
        <f>IF(AND('Personas Enjuiciadas'!D21+'Personas Enjuiciadas'!I21&gt;0,'Personas Enjuiciadas'!N21+'Personas Enjuiciadas'!P21&gt;0),('Personas Enjuiciadas'!D21+'Personas Enjuiciadas'!I21)/('Personas Enjuiciadas'!N21+'Personas Enjuiciadas'!P21),"-")</f>
        <v>0.74725274725274726</v>
      </c>
      <c r="E20" s="64">
        <f>IF(AND('Personas Enjuiciadas'!E21+'Personas Enjuiciadas'!J21&gt;0,'Personas Enjuiciadas'!O21+'Personas Enjuiciadas'!Q21&gt;0),('Personas Enjuiciadas'!E21+'Personas Enjuiciadas'!J21)/('Personas Enjuiciadas'!O21+'Personas Enjuiciadas'!Q21),"-")</f>
        <v>0.83969465648854957</v>
      </c>
      <c r="H20" s="44"/>
    </row>
    <row r="21" spans="2:8" ht="20.100000000000001" customHeight="1" thickBot="1" x14ac:dyDescent="0.25">
      <c r="B21" s="4" t="s">
        <v>218</v>
      </c>
      <c r="C21" s="41">
        <f>IF('Personas Enjuiciadas'!D22+'Personas Enjuiciadas'!E22+'Personas Enjuiciadas'!I22+'Personas Enjuiciadas'!J22&gt;0,('Personas Enjuiciadas'!D22+'Personas Enjuiciadas'!E22+'Personas Enjuiciadas'!I22+'Personas Enjuiciadas'!J22)/'Personas Enjuiciadas'!M22,"-")</f>
        <v>0.90432801822323461</v>
      </c>
      <c r="D21" s="64">
        <f>IF(AND('Personas Enjuiciadas'!D22+'Personas Enjuiciadas'!I22&gt;0,'Personas Enjuiciadas'!N22+'Personas Enjuiciadas'!P22&gt;0),('Personas Enjuiciadas'!D22+'Personas Enjuiciadas'!I22)/('Personas Enjuiciadas'!N22+'Personas Enjuiciadas'!P22),"-")</f>
        <v>0.88828337874659402</v>
      </c>
      <c r="E21" s="64">
        <f>IF(AND('Personas Enjuiciadas'!E22+'Personas Enjuiciadas'!J22&gt;0,'Personas Enjuiciadas'!O22+'Personas Enjuiciadas'!Q22&gt;0),('Personas Enjuiciadas'!E22+'Personas Enjuiciadas'!J22)/('Personas Enjuiciadas'!O22+'Personas Enjuiciadas'!Q22),"-")</f>
        <v>0.98611111111111116</v>
      </c>
      <c r="H21" s="44"/>
    </row>
    <row r="22" spans="2:8" ht="20.100000000000001" customHeight="1" thickBot="1" x14ac:dyDescent="0.25">
      <c r="B22" s="4" t="s">
        <v>219</v>
      </c>
      <c r="C22" s="41">
        <f>IF('Personas Enjuiciadas'!D23+'Personas Enjuiciadas'!E23+'Personas Enjuiciadas'!I23+'Personas Enjuiciadas'!J23&gt;0,('Personas Enjuiciadas'!D23+'Personas Enjuiciadas'!E23+'Personas Enjuiciadas'!I23+'Personas Enjuiciadas'!J23)/'Personas Enjuiciadas'!M23,"-")</f>
        <v>0.93743257820927728</v>
      </c>
      <c r="D22" s="64">
        <f>IF(AND('Personas Enjuiciadas'!D23+'Personas Enjuiciadas'!I23&gt;0,'Personas Enjuiciadas'!N23+'Personas Enjuiciadas'!P23&gt;0),('Personas Enjuiciadas'!D23+'Personas Enjuiciadas'!I23)/('Personas Enjuiciadas'!N23+'Personas Enjuiciadas'!P23),"-")</f>
        <v>0.94096601073345254</v>
      </c>
      <c r="E22" s="64">
        <f>IF(AND('Personas Enjuiciadas'!E23+'Personas Enjuiciadas'!J23&gt;0,'Personas Enjuiciadas'!O23+'Personas Enjuiciadas'!Q23&gt;0),('Personas Enjuiciadas'!E23+'Personas Enjuiciadas'!J23)/('Personas Enjuiciadas'!O23+'Personas Enjuiciadas'!Q23),"-")</f>
        <v>0.93206521739130432</v>
      </c>
      <c r="H22" s="44"/>
    </row>
    <row r="23" spans="2:8" ht="20.100000000000001" customHeight="1" thickBot="1" x14ac:dyDescent="0.25">
      <c r="B23" s="4" t="s">
        <v>220</v>
      </c>
      <c r="C23" s="41">
        <f>IF('Personas Enjuiciadas'!D24+'Personas Enjuiciadas'!E24+'Personas Enjuiciadas'!I24+'Personas Enjuiciadas'!J24&gt;0,('Personas Enjuiciadas'!D24+'Personas Enjuiciadas'!E24+'Personas Enjuiciadas'!I24+'Personas Enjuiciadas'!J24)/'Personas Enjuiciadas'!M24,"-")</f>
        <v>0.88726790450928383</v>
      </c>
      <c r="D23" s="64">
        <f>IF(AND('Personas Enjuiciadas'!D24+'Personas Enjuiciadas'!I24&gt;0,'Personas Enjuiciadas'!N24+'Personas Enjuiciadas'!P24&gt;0),('Personas Enjuiciadas'!D24+'Personas Enjuiciadas'!I24)/('Personas Enjuiciadas'!N24+'Personas Enjuiciadas'!P24),"-")</f>
        <v>0.8839071257005604</v>
      </c>
      <c r="E23" s="64">
        <f>IF(AND('Personas Enjuiciadas'!E24+'Personas Enjuiciadas'!J24&gt;0,'Personas Enjuiciadas'!O24+'Personas Enjuiciadas'!Q24&gt;0),('Personas Enjuiciadas'!E24+'Personas Enjuiciadas'!J24)/('Personas Enjuiciadas'!O24+'Personas Enjuiciadas'!Q24),"-")</f>
        <v>0.90347490347490345</v>
      </c>
      <c r="H23" s="44"/>
    </row>
    <row r="24" spans="2:8" ht="20.100000000000001" customHeight="1" thickBot="1" x14ac:dyDescent="0.25">
      <c r="B24" s="4" t="s">
        <v>221</v>
      </c>
      <c r="C24" s="41">
        <f>IF('Personas Enjuiciadas'!D25+'Personas Enjuiciadas'!E25+'Personas Enjuiciadas'!I25+'Personas Enjuiciadas'!J25&gt;0,('Personas Enjuiciadas'!D25+'Personas Enjuiciadas'!E25+'Personas Enjuiciadas'!I25+'Personas Enjuiciadas'!J25)/'Personas Enjuiciadas'!M25,"-")</f>
        <v>0.87657920310981541</v>
      </c>
      <c r="D24" s="64">
        <f>IF(AND('Personas Enjuiciadas'!D25+'Personas Enjuiciadas'!I25&gt;0,'Personas Enjuiciadas'!N25+'Personas Enjuiciadas'!P25&gt;0),('Personas Enjuiciadas'!D25+'Personas Enjuiciadas'!I25)/('Personas Enjuiciadas'!N25+'Personas Enjuiciadas'!P25),"-")</f>
        <v>0.85960264900662253</v>
      </c>
      <c r="E24" s="64">
        <f>IF(AND('Personas Enjuiciadas'!E25+'Personas Enjuiciadas'!J25&gt;0,'Personas Enjuiciadas'!O25+'Personas Enjuiciadas'!Q25&gt;0),('Personas Enjuiciadas'!E25+'Personas Enjuiciadas'!J25)/('Personas Enjuiciadas'!O25+'Personas Enjuiciadas'!Q25),"-")</f>
        <v>0.92335766423357668</v>
      </c>
      <c r="H24" s="44"/>
    </row>
    <row r="25" spans="2:8" ht="20.100000000000001" customHeight="1" thickBot="1" x14ac:dyDescent="0.25">
      <c r="B25" s="5" t="s">
        <v>222</v>
      </c>
      <c r="C25" s="41">
        <f>IF('Personas Enjuiciadas'!D26+'Personas Enjuiciadas'!E26+'Personas Enjuiciadas'!I26+'Personas Enjuiciadas'!J26&gt;0,('Personas Enjuiciadas'!D26+'Personas Enjuiciadas'!E26+'Personas Enjuiciadas'!I26+'Personas Enjuiciadas'!J26)/'Personas Enjuiciadas'!M26,"-")</f>
        <v>0.91699604743083007</v>
      </c>
      <c r="D25" s="64">
        <f>IF(AND('Personas Enjuiciadas'!D26+'Personas Enjuiciadas'!I26&gt;0,'Personas Enjuiciadas'!N26+'Personas Enjuiciadas'!P26&gt;0),('Personas Enjuiciadas'!D26+'Personas Enjuiciadas'!I26)/('Personas Enjuiciadas'!N26+'Personas Enjuiciadas'!P26),"-")</f>
        <v>0.90594059405940597</v>
      </c>
      <c r="E25" s="64">
        <f>IF(AND('Personas Enjuiciadas'!E26+'Personas Enjuiciadas'!J26&gt;0,'Personas Enjuiciadas'!O26+'Personas Enjuiciadas'!Q26&gt;0),('Personas Enjuiciadas'!E26+'Personas Enjuiciadas'!J26)/('Personas Enjuiciadas'!O26+'Personas Enjuiciadas'!Q26),"-")</f>
        <v>0.96078431372549022</v>
      </c>
      <c r="H25" s="44"/>
    </row>
    <row r="26" spans="2:8" ht="20.100000000000001" customHeight="1" thickBot="1" x14ac:dyDescent="0.25">
      <c r="B26" s="6" t="s">
        <v>223</v>
      </c>
      <c r="C26" s="41">
        <f>IF('Personas Enjuiciadas'!D27+'Personas Enjuiciadas'!E27+'Personas Enjuiciadas'!I27+'Personas Enjuiciadas'!J27&gt;0,('Personas Enjuiciadas'!D27+'Personas Enjuiciadas'!E27+'Personas Enjuiciadas'!I27+'Personas Enjuiciadas'!J27)/'Personas Enjuiciadas'!M27,"-")</f>
        <v>0.41379310344827586</v>
      </c>
      <c r="D26" s="64">
        <f>IF(AND('Personas Enjuiciadas'!D27+'Personas Enjuiciadas'!I27&gt;0,'Personas Enjuiciadas'!N27+'Personas Enjuiciadas'!P27&gt;0),('Personas Enjuiciadas'!D27+'Personas Enjuiciadas'!I27)/('Personas Enjuiciadas'!N27+'Personas Enjuiciadas'!P27),"-")</f>
        <v>0.39285714285714285</v>
      </c>
      <c r="E26" s="64">
        <f>IF(AND('Personas Enjuiciadas'!E27+'Personas Enjuiciadas'!J27&gt;0,'Personas Enjuiciadas'!O27+'Personas Enjuiciadas'!Q27&gt;0),('Personas Enjuiciadas'!E27+'Personas Enjuiciadas'!J27)/('Personas Enjuiciadas'!O27+'Personas Enjuiciadas'!Q27),"-")</f>
        <v>1</v>
      </c>
      <c r="H26" s="44"/>
    </row>
    <row r="27" spans="2:8" ht="20.100000000000001" customHeight="1" thickBot="1" x14ac:dyDescent="0.25">
      <c r="B27" s="4" t="s">
        <v>224</v>
      </c>
      <c r="C27" s="41">
        <f>IF('Personas Enjuiciadas'!D28+'Personas Enjuiciadas'!E28+'Personas Enjuiciadas'!I28+'Personas Enjuiciadas'!J28&gt;0,('Personas Enjuiciadas'!D28+'Personas Enjuiciadas'!E28+'Personas Enjuiciadas'!I28+'Personas Enjuiciadas'!J28)/'Personas Enjuiciadas'!M28,"-")</f>
        <v>0.96478873239436624</v>
      </c>
      <c r="D27" s="64">
        <f>IF(AND('Personas Enjuiciadas'!D28+'Personas Enjuiciadas'!I28&gt;0,'Personas Enjuiciadas'!N28+'Personas Enjuiciadas'!P28&gt;0),('Personas Enjuiciadas'!D28+'Personas Enjuiciadas'!I28)/('Personas Enjuiciadas'!N28+'Personas Enjuiciadas'!P28),"-")</f>
        <v>0.95454545454545459</v>
      </c>
      <c r="E27" s="64">
        <f>IF(AND('Personas Enjuiciadas'!E28+'Personas Enjuiciadas'!J28&gt;0,'Personas Enjuiciadas'!O28+'Personas Enjuiciadas'!Q28&gt;0),('Personas Enjuiciadas'!E28+'Personas Enjuiciadas'!J28)/('Personas Enjuiciadas'!O28+'Personas Enjuiciadas'!Q28),"-")</f>
        <v>1</v>
      </c>
      <c r="H27" s="44"/>
    </row>
    <row r="28" spans="2:8" ht="20.100000000000001" customHeight="1" thickBot="1" x14ac:dyDescent="0.25">
      <c r="B28" s="4" t="s">
        <v>225</v>
      </c>
      <c r="C28" s="41">
        <f>IF('Personas Enjuiciadas'!D29+'Personas Enjuiciadas'!E29+'Personas Enjuiciadas'!I29+'Personas Enjuiciadas'!J29&gt;0,('Personas Enjuiciadas'!D29+'Personas Enjuiciadas'!E29+'Personas Enjuiciadas'!I29+'Personas Enjuiciadas'!J29)/'Personas Enjuiciadas'!M29,"-")</f>
        <v>0.83529411764705885</v>
      </c>
      <c r="D28" s="64">
        <f>IF(AND('Personas Enjuiciadas'!D29+'Personas Enjuiciadas'!I29&gt;0,'Personas Enjuiciadas'!N29+'Personas Enjuiciadas'!P29&gt;0),('Personas Enjuiciadas'!D29+'Personas Enjuiciadas'!I29)/('Personas Enjuiciadas'!N29+'Personas Enjuiciadas'!P29),"-")</f>
        <v>0.82191780821917804</v>
      </c>
      <c r="E28" s="64">
        <f>IF(AND('Personas Enjuiciadas'!E29+'Personas Enjuiciadas'!J29&gt;0,'Personas Enjuiciadas'!O29+'Personas Enjuiciadas'!Q29&gt;0),('Personas Enjuiciadas'!E29+'Personas Enjuiciadas'!J29)/('Personas Enjuiciadas'!O29+'Personas Enjuiciadas'!Q29),"-")</f>
        <v>0.91666666666666663</v>
      </c>
      <c r="H28" s="44"/>
    </row>
    <row r="29" spans="2:8" ht="20.100000000000001" customHeight="1" thickBot="1" x14ac:dyDescent="0.25">
      <c r="B29" s="4" t="s">
        <v>226</v>
      </c>
      <c r="C29" s="41">
        <f>IF('Personas Enjuiciadas'!D30+'Personas Enjuiciadas'!E30+'Personas Enjuiciadas'!I30+'Personas Enjuiciadas'!J30&gt;0,('Personas Enjuiciadas'!D30+'Personas Enjuiciadas'!E30+'Personas Enjuiciadas'!I30+'Personas Enjuiciadas'!J30)/'Personas Enjuiciadas'!M30,"-")</f>
        <v>0.84782608695652173</v>
      </c>
      <c r="D29" s="64">
        <f>IF(AND('Personas Enjuiciadas'!D30+'Personas Enjuiciadas'!I30&gt;0,'Personas Enjuiciadas'!N30+'Personas Enjuiciadas'!P30&gt;0),('Personas Enjuiciadas'!D30+'Personas Enjuiciadas'!I30)/('Personas Enjuiciadas'!N30+'Personas Enjuiciadas'!P30),"-")</f>
        <v>0.78125</v>
      </c>
      <c r="E29" s="64">
        <f>IF(AND('Personas Enjuiciadas'!E30+'Personas Enjuiciadas'!J30&gt;0,'Personas Enjuiciadas'!O30+'Personas Enjuiciadas'!Q30&gt;0),('Personas Enjuiciadas'!E30+'Personas Enjuiciadas'!J30)/('Personas Enjuiciadas'!O30+'Personas Enjuiciadas'!Q30),"-")</f>
        <v>1</v>
      </c>
      <c r="H29" s="44"/>
    </row>
    <row r="30" spans="2:8" ht="20.100000000000001" customHeight="1" thickBot="1" x14ac:dyDescent="0.25">
      <c r="B30" s="4" t="s">
        <v>227</v>
      </c>
      <c r="C30" s="41">
        <f>IF('Personas Enjuiciadas'!D31+'Personas Enjuiciadas'!E31+'Personas Enjuiciadas'!I31+'Personas Enjuiciadas'!J31&gt;0,('Personas Enjuiciadas'!D31+'Personas Enjuiciadas'!E31+'Personas Enjuiciadas'!I31+'Personas Enjuiciadas'!J31)/'Personas Enjuiciadas'!M31,"-")</f>
        <v>0.66666666666666663</v>
      </c>
      <c r="D30" s="64">
        <f>IF(AND('Personas Enjuiciadas'!D31+'Personas Enjuiciadas'!I31&gt;0,'Personas Enjuiciadas'!N31+'Personas Enjuiciadas'!P31&gt;0),('Personas Enjuiciadas'!D31+'Personas Enjuiciadas'!I31)/('Personas Enjuiciadas'!N31+'Personas Enjuiciadas'!P31),"-")</f>
        <v>0.69333333333333336</v>
      </c>
      <c r="E30" s="64">
        <f>IF(AND('Personas Enjuiciadas'!E31+'Personas Enjuiciadas'!J31&gt;0,'Personas Enjuiciadas'!O31+'Personas Enjuiciadas'!Q31&gt;0),('Personas Enjuiciadas'!E31+'Personas Enjuiciadas'!J31)/('Personas Enjuiciadas'!O31+'Personas Enjuiciadas'!Q31),"-")</f>
        <v>0.44444444444444442</v>
      </c>
      <c r="H30" s="44"/>
    </row>
    <row r="31" spans="2:8" ht="20.100000000000001" customHeight="1" thickBot="1" x14ac:dyDescent="0.25">
      <c r="B31" s="4" t="s">
        <v>228</v>
      </c>
      <c r="C31" s="41">
        <f>IF('Personas Enjuiciadas'!D32+'Personas Enjuiciadas'!E32+'Personas Enjuiciadas'!I32+'Personas Enjuiciadas'!J32&gt;0,('Personas Enjuiciadas'!D32+'Personas Enjuiciadas'!E32+'Personas Enjuiciadas'!I32+'Personas Enjuiciadas'!J32)/'Personas Enjuiciadas'!M32,"-")</f>
        <v>1</v>
      </c>
      <c r="D31" s="64">
        <f>IF(AND('Personas Enjuiciadas'!D32+'Personas Enjuiciadas'!I32&gt;0,'Personas Enjuiciadas'!N32+'Personas Enjuiciadas'!P32&gt;0),('Personas Enjuiciadas'!D32+'Personas Enjuiciadas'!I32)/('Personas Enjuiciadas'!N32+'Personas Enjuiciadas'!P32),"-")</f>
        <v>1</v>
      </c>
      <c r="E31" s="64">
        <f>IF(AND('Personas Enjuiciadas'!E32+'Personas Enjuiciadas'!J32&gt;0,'Personas Enjuiciadas'!O32+'Personas Enjuiciadas'!Q32&gt;0),('Personas Enjuiciadas'!E32+'Personas Enjuiciadas'!J32)/('Personas Enjuiciadas'!O32+'Personas Enjuiciadas'!Q32),"-")</f>
        <v>1</v>
      </c>
      <c r="H31" s="44"/>
    </row>
    <row r="32" spans="2:8" ht="20.100000000000001" customHeight="1" thickBot="1" x14ac:dyDescent="0.25">
      <c r="B32" s="4" t="s">
        <v>229</v>
      </c>
      <c r="C32" s="41">
        <f>IF('Personas Enjuiciadas'!D33+'Personas Enjuiciadas'!E33+'Personas Enjuiciadas'!I33+'Personas Enjuiciadas'!J33&gt;0,('Personas Enjuiciadas'!D33+'Personas Enjuiciadas'!E33+'Personas Enjuiciadas'!I33+'Personas Enjuiciadas'!J33)/'Personas Enjuiciadas'!M33,"-")</f>
        <v>1</v>
      </c>
      <c r="D32" s="64">
        <f>IF(AND('Personas Enjuiciadas'!D33+'Personas Enjuiciadas'!I33&gt;0,'Personas Enjuiciadas'!N33+'Personas Enjuiciadas'!P33&gt;0),('Personas Enjuiciadas'!D33+'Personas Enjuiciadas'!I33)/('Personas Enjuiciadas'!N33+'Personas Enjuiciadas'!P33),"-")</f>
        <v>1</v>
      </c>
      <c r="E32" s="64">
        <f>IF(AND('Personas Enjuiciadas'!E33+'Personas Enjuiciadas'!J33&gt;0,'Personas Enjuiciadas'!O33+'Personas Enjuiciadas'!Q33&gt;0),('Personas Enjuiciadas'!E33+'Personas Enjuiciadas'!J33)/('Personas Enjuiciadas'!O33+'Personas Enjuiciadas'!Q33),"-")</f>
        <v>1</v>
      </c>
      <c r="H32" s="44"/>
    </row>
    <row r="33" spans="2:8" ht="20.100000000000001" customHeight="1" thickBot="1" x14ac:dyDescent="0.25">
      <c r="B33" s="4" t="s">
        <v>230</v>
      </c>
      <c r="C33" s="41">
        <f>IF('Personas Enjuiciadas'!D34+'Personas Enjuiciadas'!E34+'Personas Enjuiciadas'!I34+'Personas Enjuiciadas'!J34&gt;0,('Personas Enjuiciadas'!D34+'Personas Enjuiciadas'!E34+'Personas Enjuiciadas'!I34+'Personas Enjuiciadas'!J34)/'Personas Enjuiciadas'!M34,"-")</f>
        <v>0.51948051948051943</v>
      </c>
      <c r="D33" s="64">
        <f>IF(AND('Personas Enjuiciadas'!D34+'Personas Enjuiciadas'!I34&gt;0,'Personas Enjuiciadas'!N34+'Personas Enjuiciadas'!P34&gt;0),('Personas Enjuiciadas'!D34+'Personas Enjuiciadas'!I34)/('Personas Enjuiciadas'!N34+'Personas Enjuiciadas'!P34),"-")</f>
        <v>0.51948051948051943</v>
      </c>
      <c r="E33" s="64" t="str">
        <f>IF(AND('Personas Enjuiciadas'!E34+'Personas Enjuiciadas'!J34&gt;0,'Personas Enjuiciadas'!O34+'Personas Enjuiciadas'!Q34&gt;0),('Personas Enjuiciadas'!E34+'Personas Enjuiciadas'!J34)/('Personas Enjuiciadas'!O34+'Personas Enjuiciadas'!Q34),"-")</f>
        <v>-</v>
      </c>
      <c r="H33" s="44"/>
    </row>
    <row r="34" spans="2:8" ht="20.100000000000001" customHeight="1" thickBot="1" x14ac:dyDescent="0.25">
      <c r="B34" s="4" t="s">
        <v>231</v>
      </c>
      <c r="C34" s="41">
        <f>IF('Personas Enjuiciadas'!D35+'Personas Enjuiciadas'!E35+'Personas Enjuiciadas'!I35+'Personas Enjuiciadas'!J35&gt;0,('Personas Enjuiciadas'!D35+'Personas Enjuiciadas'!E35+'Personas Enjuiciadas'!I35+'Personas Enjuiciadas'!J35)/'Personas Enjuiciadas'!M35,"-")</f>
        <v>0.70833333333333337</v>
      </c>
      <c r="D34" s="64">
        <f>IF(AND('Personas Enjuiciadas'!D35+'Personas Enjuiciadas'!I35&gt;0,'Personas Enjuiciadas'!N35+'Personas Enjuiciadas'!P35&gt;0),('Personas Enjuiciadas'!D35+'Personas Enjuiciadas'!I35)/('Personas Enjuiciadas'!N35+'Personas Enjuiciadas'!P35),"-")</f>
        <v>0.73913043478260865</v>
      </c>
      <c r="E34" s="64" t="str">
        <f>IF(AND('Personas Enjuiciadas'!E35+'Personas Enjuiciadas'!J35&gt;0,'Personas Enjuiciadas'!O35+'Personas Enjuiciadas'!Q35&gt;0),('Personas Enjuiciadas'!E35+'Personas Enjuiciadas'!J35)/('Personas Enjuiciadas'!O35+'Personas Enjuiciadas'!Q35),"-")</f>
        <v>-</v>
      </c>
      <c r="H34" s="44"/>
    </row>
    <row r="35" spans="2:8" ht="20.100000000000001" customHeight="1" thickBot="1" x14ac:dyDescent="0.25">
      <c r="B35" s="4" t="s">
        <v>232</v>
      </c>
      <c r="C35" s="41">
        <f>IF('Personas Enjuiciadas'!D36+'Personas Enjuiciadas'!E36+'Personas Enjuiciadas'!I36+'Personas Enjuiciadas'!J36&gt;0,('Personas Enjuiciadas'!D36+'Personas Enjuiciadas'!E36+'Personas Enjuiciadas'!I36+'Personas Enjuiciadas'!J36)/'Personas Enjuiciadas'!M36,"-")</f>
        <v>0.80952380952380953</v>
      </c>
      <c r="D35" s="64">
        <f>IF(AND('Personas Enjuiciadas'!D36+'Personas Enjuiciadas'!I36&gt;0,'Personas Enjuiciadas'!N36+'Personas Enjuiciadas'!P36&gt;0),('Personas Enjuiciadas'!D36+'Personas Enjuiciadas'!I36)/('Personas Enjuiciadas'!N36+'Personas Enjuiciadas'!P36),"-")</f>
        <v>0.78</v>
      </c>
      <c r="E35" s="64">
        <f>IF(AND('Personas Enjuiciadas'!E36+'Personas Enjuiciadas'!J36&gt;0,'Personas Enjuiciadas'!O36+'Personas Enjuiciadas'!Q36&gt;0),('Personas Enjuiciadas'!E36+'Personas Enjuiciadas'!J36)/('Personas Enjuiciadas'!O36+'Personas Enjuiciadas'!Q36),"-")</f>
        <v>0.92307692307692313</v>
      </c>
      <c r="H35" s="44"/>
    </row>
    <row r="36" spans="2:8" ht="20.100000000000001" customHeight="1" thickBot="1" x14ac:dyDescent="0.25">
      <c r="B36" s="4" t="s">
        <v>233</v>
      </c>
      <c r="C36" s="41">
        <f>IF('Personas Enjuiciadas'!D37+'Personas Enjuiciadas'!E37+'Personas Enjuiciadas'!I37+'Personas Enjuiciadas'!J37&gt;0,('Personas Enjuiciadas'!D37+'Personas Enjuiciadas'!E37+'Personas Enjuiciadas'!I37+'Personas Enjuiciadas'!J37)/'Personas Enjuiciadas'!M37,"-")</f>
        <v>0.88473520249221183</v>
      </c>
      <c r="D36" s="64">
        <f>IF(AND('Personas Enjuiciadas'!D37+'Personas Enjuiciadas'!I37&gt;0,'Personas Enjuiciadas'!N37+'Personas Enjuiciadas'!P37&gt;0),('Personas Enjuiciadas'!D37+'Personas Enjuiciadas'!I37)/('Personas Enjuiciadas'!N37+'Personas Enjuiciadas'!P37),"-")</f>
        <v>0.86580086580086579</v>
      </c>
      <c r="E36" s="64">
        <f>IF(AND('Personas Enjuiciadas'!E37+'Personas Enjuiciadas'!J37&gt;0,'Personas Enjuiciadas'!O37+'Personas Enjuiciadas'!Q37&gt;0),('Personas Enjuiciadas'!E37+'Personas Enjuiciadas'!J37)/('Personas Enjuiciadas'!O37+'Personas Enjuiciadas'!Q37),"-")</f>
        <v>0.93333333333333335</v>
      </c>
      <c r="H36" s="44"/>
    </row>
    <row r="37" spans="2:8" ht="20.100000000000001" customHeight="1" thickBot="1" x14ac:dyDescent="0.25">
      <c r="B37" s="4" t="s">
        <v>234</v>
      </c>
      <c r="C37" s="41">
        <f>IF('Personas Enjuiciadas'!D38+'Personas Enjuiciadas'!E38+'Personas Enjuiciadas'!I38+'Personas Enjuiciadas'!J38&gt;0,('Personas Enjuiciadas'!D38+'Personas Enjuiciadas'!E38+'Personas Enjuiciadas'!I38+'Personas Enjuiciadas'!J38)/'Personas Enjuiciadas'!M38,"-")</f>
        <v>0.89090909090909087</v>
      </c>
      <c r="D37" s="64">
        <f>IF(AND('Personas Enjuiciadas'!D38+'Personas Enjuiciadas'!I38&gt;0,'Personas Enjuiciadas'!N38+'Personas Enjuiciadas'!P38&gt;0),('Personas Enjuiciadas'!D38+'Personas Enjuiciadas'!I38)/('Personas Enjuiciadas'!N38+'Personas Enjuiciadas'!P38),"-")</f>
        <v>0.875</v>
      </c>
      <c r="E37" s="64">
        <f>IF(AND('Personas Enjuiciadas'!E38+'Personas Enjuiciadas'!J38&gt;0,'Personas Enjuiciadas'!O38+'Personas Enjuiciadas'!Q38&gt;0),('Personas Enjuiciadas'!E38+'Personas Enjuiciadas'!J38)/('Personas Enjuiciadas'!O38+'Personas Enjuiciadas'!Q38),"-")</f>
        <v>0.93333333333333335</v>
      </c>
      <c r="H37" s="44"/>
    </row>
    <row r="38" spans="2:8" ht="20.100000000000001" customHeight="1" thickBot="1" x14ac:dyDescent="0.25">
      <c r="B38" s="4" t="s">
        <v>235</v>
      </c>
      <c r="C38" s="41">
        <f>IF('Personas Enjuiciadas'!D39+'Personas Enjuiciadas'!E39+'Personas Enjuiciadas'!I39+'Personas Enjuiciadas'!J39&gt;0,('Personas Enjuiciadas'!D39+'Personas Enjuiciadas'!E39+'Personas Enjuiciadas'!I39+'Personas Enjuiciadas'!J39)/'Personas Enjuiciadas'!M39,"-")</f>
        <v>0.88976377952755903</v>
      </c>
      <c r="D38" s="64">
        <f>IF(AND('Personas Enjuiciadas'!D39+'Personas Enjuiciadas'!I39&gt;0,'Personas Enjuiciadas'!N39+'Personas Enjuiciadas'!P39&gt;0),('Personas Enjuiciadas'!D39+'Personas Enjuiciadas'!I39)/('Personas Enjuiciadas'!N39+'Personas Enjuiciadas'!P39),"-")</f>
        <v>0.86538461538461542</v>
      </c>
      <c r="E38" s="64">
        <f>IF(AND('Personas Enjuiciadas'!E39+'Personas Enjuiciadas'!J39&gt;0,'Personas Enjuiciadas'!O39+'Personas Enjuiciadas'!Q39&gt;0),('Personas Enjuiciadas'!E39+'Personas Enjuiciadas'!J39)/('Personas Enjuiciadas'!O39+'Personas Enjuiciadas'!Q39),"-")</f>
        <v>1</v>
      </c>
      <c r="H38" s="44"/>
    </row>
    <row r="39" spans="2:8" ht="20.100000000000001" customHeight="1" thickBot="1" x14ac:dyDescent="0.25">
      <c r="B39" s="4" t="s">
        <v>236</v>
      </c>
      <c r="C39" s="41">
        <f>IF('Personas Enjuiciadas'!D40+'Personas Enjuiciadas'!E40+'Personas Enjuiciadas'!I40+'Personas Enjuiciadas'!J40&gt;0,('Personas Enjuiciadas'!D40+'Personas Enjuiciadas'!E40+'Personas Enjuiciadas'!I40+'Personas Enjuiciadas'!J40)/'Personas Enjuiciadas'!M40,"-")</f>
        <v>0.73170731707317072</v>
      </c>
      <c r="D39" s="64">
        <f>IF(AND('Personas Enjuiciadas'!D40+'Personas Enjuiciadas'!I40&gt;0,'Personas Enjuiciadas'!N40+'Personas Enjuiciadas'!P40&gt;0),('Personas Enjuiciadas'!D40+'Personas Enjuiciadas'!I40)/('Personas Enjuiciadas'!N40+'Personas Enjuiciadas'!P40),"-")</f>
        <v>0.71666666666666667</v>
      </c>
      <c r="E39" s="64">
        <f>IF(AND('Personas Enjuiciadas'!E40+'Personas Enjuiciadas'!J40&gt;0,'Personas Enjuiciadas'!O40+'Personas Enjuiciadas'!Q40&gt;0),('Personas Enjuiciadas'!E40+'Personas Enjuiciadas'!J40)/('Personas Enjuiciadas'!O40+'Personas Enjuiciadas'!Q40),"-")</f>
        <v>0.77272727272727271</v>
      </c>
      <c r="H39" s="44"/>
    </row>
    <row r="40" spans="2:8" ht="20.100000000000001" customHeight="1" thickBot="1" x14ac:dyDescent="0.25">
      <c r="B40" s="4" t="s">
        <v>237</v>
      </c>
      <c r="C40" s="41">
        <f>IF('Personas Enjuiciadas'!D41+'Personas Enjuiciadas'!E41+'Personas Enjuiciadas'!I41+'Personas Enjuiciadas'!J41&gt;0,('Personas Enjuiciadas'!D41+'Personas Enjuiciadas'!E41+'Personas Enjuiciadas'!I41+'Personas Enjuiciadas'!J41)/'Personas Enjuiciadas'!M41,"-")</f>
        <v>0.75819672131147542</v>
      </c>
      <c r="D40" s="64">
        <f>IF(AND('Personas Enjuiciadas'!D41+'Personas Enjuiciadas'!I41&gt;0,'Personas Enjuiciadas'!N41+'Personas Enjuiciadas'!P41&gt;0),('Personas Enjuiciadas'!D41+'Personas Enjuiciadas'!I41)/('Personas Enjuiciadas'!N41+'Personas Enjuiciadas'!P41),"-")</f>
        <v>0.73676248108925868</v>
      </c>
      <c r="E40" s="64">
        <f>IF(AND('Personas Enjuiciadas'!E41+'Personas Enjuiciadas'!J41&gt;0,'Personas Enjuiciadas'!O41+'Personas Enjuiciadas'!Q41&gt;0),('Personas Enjuiciadas'!E41+'Personas Enjuiciadas'!J41)/('Personas Enjuiciadas'!O41+'Personas Enjuiciadas'!Q41),"-")</f>
        <v>0.80317460317460321</v>
      </c>
      <c r="H40" s="44"/>
    </row>
    <row r="41" spans="2:8" ht="20.100000000000001" customHeight="1" thickBot="1" x14ac:dyDescent="0.25">
      <c r="B41" s="4" t="s">
        <v>238</v>
      </c>
      <c r="C41" s="41">
        <f>IF('Personas Enjuiciadas'!D42+'Personas Enjuiciadas'!E42+'Personas Enjuiciadas'!I42+'Personas Enjuiciadas'!J42&gt;0,('Personas Enjuiciadas'!D42+'Personas Enjuiciadas'!E42+'Personas Enjuiciadas'!I42+'Personas Enjuiciadas'!J42)/'Personas Enjuiciadas'!M42,"-")</f>
        <v>0.80676328502415462</v>
      </c>
      <c r="D41" s="64">
        <f>IF(AND('Personas Enjuiciadas'!D42+'Personas Enjuiciadas'!I42&gt;0,'Personas Enjuiciadas'!N42+'Personas Enjuiciadas'!P42&gt;0),('Personas Enjuiciadas'!D42+'Personas Enjuiciadas'!I42)/('Personas Enjuiciadas'!N42+'Personas Enjuiciadas'!P42),"-")</f>
        <v>0.76691729323308266</v>
      </c>
      <c r="E41" s="64">
        <f>IF(AND('Personas Enjuiciadas'!E42+'Personas Enjuiciadas'!J42&gt;0,'Personas Enjuiciadas'!O42+'Personas Enjuiciadas'!Q42&gt;0),('Personas Enjuiciadas'!E42+'Personas Enjuiciadas'!J42)/('Personas Enjuiciadas'!O42+'Personas Enjuiciadas'!Q42),"-")</f>
        <v>0.8783783783783784</v>
      </c>
      <c r="H41" s="44"/>
    </row>
    <row r="42" spans="2:8" ht="20.100000000000001" customHeight="1" thickBot="1" x14ac:dyDescent="0.25">
      <c r="B42" s="4" t="s">
        <v>239</v>
      </c>
      <c r="C42" s="41">
        <f>IF('Personas Enjuiciadas'!D43+'Personas Enjuiciadas'!E43+'Personas Enjuiciadas'!I43+'Personas Enjuiciadas'!J43&gt;0,('Personas Enjuiciadas'!D43+'Personas Enjuiciadas'!E43+'Personas Enjuiciadas'!I43+'Personas Enjuiciadas'!J43)/'Personas Enjuiciadas'!M43,"-")</f>
        <v>0.97712418300653592</v>
      </c>
      <c r="D42" s="64">
        <f>IF(AND('Personas Enjuiciadas'!D43+'Personas Enjuiciadas'!I43&gt;0,'Personas Enjuiciadas'!N43+'Personas Enjuiciadas'!P43&gt;0),('Personas Enjuiciadas'!D43+'Personas Enjuiciadas'!I43)/('Personas Enjuiciadas'!N43+'Personas Enjuiciadas'!P43),"-")</f>
        <v>0.97647058823529409</v>
      </c>
      <c r="E42" s="64">
        <f>IF(AND('Personas Enjuiciadas'!E43+'Personas Enjuiciadas'!J43&gt;0,'Personas Enjuiciadas'!O43+'Personas Enjuiciadas'!Q43&gt;0),('Personas Enjuiciadas'!E43+'Personas Enjuiciadas'!J43)/('Personas Enjuiciadas'!O43+'Personas Enjuiciadas'!Q43),"-")</f>
        <v>0.9779411764705882</v>
      </c>
      <c r="H42" s="44"/>
    </row>
    <row r="43" spans="2:8" ht="20.100000000000001" customHeight="1" thickBot="1" x14ac:dyDescent="0.25">
      <c r="B43" s="4" t="s">
        <v>240</v>
      </c>
      <c r="C43" s="41">
        <f>IF('Personas Enjuiciadas'!D44+'Personas Enjuiciadas'!E44+'Personas Enjuiciadas'!I44+'Personas Enjuiciadas'!J44&gt;0,('Personas Enjuiciadas'!D44+'Personas Enjuiciadas'!E44+'Personas Enjuiciadas'!I44+'Personas Enjuiciadas'!J44)/'Personas Enjuiciadas'!M44,"-")</f>
        <v>0.91530054644808745</v>
      </c>
      <c r="D43" s="64">
        <f>IF(AND('Personas Enjuiciadas'!D44+'Personas Enjuiciadas'!I44&gt;0,'Personas Enjuiciadas'!N44+'Personas Enjuiciadas'!P44&gt;0),('Personas Enjuiciadas'!D44+'Personas Enjuiciadas'!I44)/('Personas Enjuiciadas'!N44+'Personas Enjuiciadas'!P44),"-")</f>
        <v>0.9196428571428571</v>
      </c>
      <c r="E43" s="64">
        <f>IF(AND('Personas Enjuiciadas'!E44+'Personas Enjuiciadas'!J44&gt;0,'Personas Enjuiciadas'!O44+'Personas Enjuiciadas'!Q44&gt;0),('Personas Enjuiciadas'!E44+'Personas Enjuiciadas'!J44)/('Personas Enjuiciadas'!O44+'Personas Enjuiciadas'!Q44),"-")</f>
        <v>0.90845070422535212</v>
      </c>
      <c r="H43" s="44"/>
    </row>
    <row r="44" spans="2:8" ht="20.100000000000001" customHeight="1" thickBot="1" x14ac:dyDescent="0.25">
      <c r="B44" s="4" t="s">
        <v>241</v>
      </c>
      <c r="C44" s="41">
        <f>IF('Personas Enjuiciadas'!D45+'Personas Enjuiciadas'!E45+'Personas Enjuiciadas'!I45+'Personas Enjuiciadas'!J45&gt;0,('Personas Enjuiciadas'!D45+'Personas Enjuiciadas'!E45+'Personas Enjuiciadas'!I45+'Personas Enjuiciadas'!J45)/'Personas Enjuiciadas'!M45,"-")</f>
        <v>0.87906588824020016</v>
      </c>
      <c r="D44" s="64">
        <f>IF(AND('Personas Enjuiciadas'!D45+'Personas Enjuiciadas'!I45&gt;0,'Personas Enjuiciadas'!N45+'Personas Enjuiciadas'!P45&gt;0),('Personas Enjuiciadas'!D45+'Personas Enjuiciadas'!I45)/('Personas Enjuiciadas'!N45+'Personas Enjuiciadas'!P45),"-")</f>
        <v>0.84278350515463918</v>
      </c>
      <c r="E44" s="64">
        <f>IF(AND('Personas Enjuiciadas'!E45+'Personas Enjuiciadas'!J45&gt;0,'Personas Enjuiciadas'!O45+'Personas Enjuiciadas'!Q45&gt;0),('Personas Enjuiciadas'!E45+'Personas Enjuiciadas'!J45)/('Personas Enjuiciadas'!O45+'Personas Enjuiciadas'!Q45),"-")</f>
        <v>0.94562647754137119</v>
      </c>
      <c r="H44" s="44"/>
    </row>
    <row r="45" spans="2:8" ht="20.100000000000001" customHeight="1" thickBot="1" x14ac:dyDescent="0.25">
      <c r="B45" s="4" t="s">
        <v>242</v>
      </c>
      <c r="C45" s="41">
        <f>IF('Personas Enjuiciadas'!D46+'Personas Enjuiciadas'!E46+'Personas Enjuiciadas'!I46+'Personas Enjuiciadas'!J46&gt;0,('Personas Enjuiciadas'!D46+'Personas Enjuiciadas'!E46+'Personas Enjuiciadas'!I46+'Personas Enjuiciadas'!J46)/'Personas Enjuiciadas'!M46,"-")</f>
        <v>0.9559228650137741</v>
      </c>
      <c r="D45" s="64">
        <f>IF(AND('Personas Enjuiciadas'!D46+'Personas Enjuiciadas'!I46&gt;0,'Personas Enjuiciadas'!N46+'Personas Enjuiciadas'!P46&gt;0),('Personas Enjuiciadas'!D46+'Personas Enjuiciadas'!I46)/('Personas Enjuiciadas'!N46+'Personas Enjuiciadas'!P46),"-")</f>
        <v>0.93488372093023253</v>
      </c>
      <c r="E45" s="64">
        <f>IF(AND('Personas Enjuiciadas'!E46+'Personas Enjuiciadas'!J46&gt;0,'Personas Enjuiciadas'!O46+'Personas Enjuiciadas'!Q46&gt;0),('Personas Enjuiciadas'!E46+'Personas Enjuiciadas'!J46)/('Personas Enjuiciadas'!O46+'Personas Enjuiciadas'!Q46),"-")</f>
        <v>0.98648648648648651</v>
      </c>
      <c r="H45" s="44"/>
    </row>
    <row r="46" spans="2:8" ht="20.100000000000001" customHeight="1" thickBot="1" x14ac:dyDescent="0.25">
      <c r="B46" s="4" t="s">
        <v>243</v>
      </c>
      <c r="C46" s="41">
        <f>IF('Personas Enjuiciadas'!D47+'Personas Enjuiciadas'!E47+'Personas Enjuiciadas'!I47+'Personas Enjuiciadas'!J47&gt;0,('Personas Enjuiciadas'!D47+'Personas Enjuiciadas'!E47+'Personas Enjuiciadas'!I47+'Personas Enjuiciadas'!J47)/'Personas Enjuiciadas'!M47,"-")</f>
        <v>0.82492401215805466</v>
      </c>
      <c r="D46" s="64">
        <f>IF(AND('Personas Enjuiciadas'!D47+'Personas Enjuiciadas'!I47&gt;0,'Personas Enjuiciadas'!N47+'Personas Enjuiciadas'!P47&gt;0),('Personas Enjuiciadas'!D47+'Personas Enjuiciadas'!I47)/('Personas Enjuiciadas'!N47+'Personas Enjuiciadas'!P47),"-")</f>
        <v>0.80819672131147546</v>
      </c>
      <c r="E46" s="64">
        <f>IF(AND('Personas Enjuiciadas'!E47+'Personas Enjuiciadas'!J47&gt;0,'Personas Enjuiciadas'!O47+'Personas Enjuiciadas'!Q47&gt;0),('Personas Enjuiciadas'!E47+'Personas Enjuiciadas'!J47)/('Personas Enjuiciadas'!O47+'Personas Enjuiciadas'!Q47),"-")</f>
        <v>0.87294117647058822</v>
      </c>
      <c r="H46" s="44"/>
    </row>
    <row r="47" spans="2:8" ht="20.100000000000001" customHeight="1" thickBot="1" x14ac:dyDescent="0.25">
      <c r="B47" s="4" t="s">
        <v>244</v>
      </c>
      <c r="C47" s="41">
        <f>IF('Personas Enjuiciadas'!D48+'Personas Enjuiciadas'!E48+'Personas Enjuiciadas'!I48+'Personas Enjuiciadas'!J48&gt;0,('Personas Enjuiciadas'!D48+'Personas Enjuiciadas'!E48+'Personas Enjuiciadas'!I48+'Personas Enjuiciadas'!J48)/'Personas Enjuiciadas'!M48,"-")</f>
        <v>0.92079207920792083</v>
      </c>
      <c r="D47" s="64">
        <f>IF(AND('Personas Enjuiciadas'!D48+'Personas Enjuiciadas'!I48&gt;0,'Personas Enjuiciadas'!N48+'Personas Enjuiciadas'!P48&gt;0),('Personas Enjuiciadas'!D48+'Personas Enjuiciadas'!I48)/('Personas Enjuiciadas'!N48+'Personas Enjuiciadas'!P48),"-")</f>
        <v>0.91637630662020908</v>
      </c>
      <c r="E47" s="64">
        <f>IF(AND('Personas Enjuiciadas'!E48+'Personas Enjuiciadas'!J48&gt;0,'Personas Enjuiciadas'!O48+'Personas Enjuiciadas'!Q48&gt;0),('Personas Enjuiciadas'!E48+'Personas Enjuiciadas'!J48)/('Personas Enjuiciadas'!O48+'Personas Enjuiciadas'!Q48),"-")</f>
        <v>1</v>
      </c>
      <c r="H47" s="44"/>
    </row>
    <row r="48" spans="2:8" ht="20.100000000000001" customHeight="1" thickBot="1" x14ac:dyDescent="0.25">
      <c r="B48" s="4" t="s">
        <v>245</v>
      </c>
      <c r="C48" s="41">
        <f>IF('Personas Enjuiciadas'!D49+'Personas Enjuiciadas'!E49+'Personas Enjuiciadas'!I49+'Personas Enjuiciadas'!J49&gt;0,('Personas Enjuiciadas'!D49+'Personas Enjuiciadas'!E49+'Personas Enjuiciadas'!I49+'Personas Enjuiciadas'!J49)/'Personas Enjuiciadas'!M49,"-")</f>
        <v>0.90476190476190477</v>
      </c>
      <c r="D48" s="64">
        <f>IF(AND('Personas Enjuiciadas'!D49+'Personas Enjuiciadas'!I49&gt;0,'Personas Enjuiciadas'!N49+'Personas Enjuiciadas'!P49&gt;0),('Personas Enjuiciadas'!D49+'Personas Enjuiciadas'!I49)/('Personas Enjuiciadas'!N49+'Personas Enjuiciadas'!P49),"-")</f>
        <v>0.89830508474576276</v>
      </c>
      <c r="E48" s="64">
        <f>IF(AND('Personas Enjuiciadas'!E49+'Personas Enjuiciadas'!J49&gt;0,'Personas Enjuiciadas'!O49+'Personas Enjuiciadas'!Q49&gt;0),('Personas Enjuiciadas'!E49+'Personas Enjuiciadas'!J49)/('Personas Enjuiciadas'!O49+'Personas Enjuiciadas'!Q49),"-")</f>
        <v>1</v>
      </c>
      <c r="H48" s="44"/>
    </row>
    <row r="49" spans="2:8" ht="20.100000000000001" customHeight="1" thickBot="1" x14ac:dyDescent="0.25">
      <c r="B49" s="4" t="s">
        <v>246</v>
      </c>
      <c r="C49" s="41">
        <f>IF('Personas Enjuiciadas'!D50+'Personas Enjuiciadas'!E50+'Personas Enjuiciadas'!I50+'Personas Enjuiciadas'!J50&gt;0,('Personas Enjuiciadas'!D50+'Personas Enjuiciadas'!E50+'Personas Enjuiciadas'!I50+'Personas Enjuiciadas'!J50)/'Personas Enjuiciadas'!M50,"-")</f>
        <v>0.7911111111111111</v>
      </c>
      <c r="D49" s="64">
        <f>IF(AND('Personas Enjuiciadas'!D50+'Personas Enjuiciadas'!I50&gt;0,'Personas Enjuiciadas'!N50+'Personas Enjuiciadas'!P50&gt;0),('Personas Enjuiciadas'!D50+'Personas Enjuiciadas'!I50)/('Personas Enjuiciadas'!N50+'Personas Enjuiciadas'!P50),"-")</f>
        <v>0.78865979381443296</v>
      </c>
      <c r="E49" s="64">
        <f>IF(AND('Personas Enjuiciadas'!E50+'Personas Enjuiciadas'!J50&gt;0,'Personas Enjuiciadas'!O50+'Personas Enjuiciadas'!Q50&gt;0),('Personas Enjuiciadas'!E50+'Personas Enjuiciadas'!J50)/('Personas Enjuiciadas'!O50+'Personas Enjuiciadas'!Q50),"-")</f>
        <v>0.80645161290322576</v>
      </c>
      <c r="H49" s="44"/>
    </row>
    <row r="50" spans="2:8" ht="20.100000000000001" customHeight="1" thickBot="1" x14ac:dyDescent="0.25">
      <c r="B50" s="4" t="s">
        <v>247</v>
      </c>
      <c r="C50" s="41">
        <f>IF('Personas Enjuiciadas'!D51+'Personas Enjuiciadas'!E51+'Personas Enjuiciadas'!I51+'Personas Enjuiciadas'!J51&gt;0,('Personas Enjuiciadas'!D51+'Personas Enjuiciadas'!E51+'Personas Enjuiciadas'!I51+'Personas Enjuiciadas'!J51)/'Personas Enjuiciadas'!M51,"-")</f>
        <v>0.65853658536585369</v>
      </c>
      <c r="D50" s="64">
        <f>IF(AND('Personas Enjuiciadas'!D51+'Personas Enjuiciadas'!I51&gt;0,'Personas Enjuiciadas'!N51+'Personas Enjuiciadas'!P51&gt;0),('Personas Enjuiciadas'!D51+'Personas Enjuiciadas'!I51)/('Personas Enjuiciadas'!N51+'Personas Enjuiciadas'!P51),"-")</f>
        <v>0.63888888888888884</v>
      </c>
      <c r="E50" s="64">
        <f>IF(AND('Personas Enjuiciadas'!E51+'Personas Enjuiciadas'!J51&gt;0,'Personas Enjuiciadas'!O51+'Personas Enjuiciadas'!Q51&gt;0),('Personas Enjuiciadas'!E51+'Personas Enjuiciadas'!J51)/('Personas Enjuiciadas'!O51+'Personas Enjuiciadas'!Q51),"-")</f>
        <v>0.8</v>
      </c>
      <c r="H50" s="44"/>
    </row>
    <row r="51" spans="2:8" ht="20.100000000000001" customHeight="1" thickBot="1" x14ac:dyDescent="0.25">
      <c r="B51" s="4" t="s">
        <v>248</v>
      </c>
      <c r="C51" s="41">
        <f>IF('Personas Enjuiciadas'!D52+'Personas Enjuiciadas'!E52+'Personas Enjuiciadas'!I52+'Personas Enjuiciadas'!J52&gt;0,('Personas Enjuiciadas'!D52+'Personas Enjuiciadas'!E52+'Personas Enjuiciadas'!I52+'Personas Enjuiciadas'!J52)/'Personas Enjuiciadas'!M52,"-")</f>
        <v>0.8303571428571429</v>
      </c>
      <c r="D51" s="64">
        <f>IF(AND('Personas Enjuiciadas'!D52+'Personas Enjuiciadas'!I52&gt;0,'Personas Enjuiciadas'!N52+'Personas Enjuiciadas'!P52&gt;0),('Personas Enjuiciadas'!D52+'Personas Enjuiciadas'!I52)/('Personas Enjuiciadas'!N52+'Personas Enjuiciadas'!P52),"-")</f>
        <v>0.81395348837209303</v>
      </c>
      <c r="E51" s="64">
        <f>IF(AND('Personas Enjuiciadas'!E52+'Personas Enjuiciadas'!J52&gt;0,'Personas Enjuiciadas'!O52+'Personas Enjuiciadas'!Q52&gt;0),('Personas Enjuiciadas'!E52+'Personas Enjuiciadas'!J52)/('Personas Enjuiciadas'!O52+'Personas Enjuiciadas'!Q52),"-")</f>
        <v>0.88461538461538458</v>
      </c>
      <c r="H51" s="44"/>
    </row>
    <row r="52" spans="2:8" ht="20.100000000000001" customHeight="1" thickBot="1" x14ac:dyDescent="0.25">
      <c r="B52" s="4" t="s">
        <v>249</v>
      </c>
      <c r="C52" s="41">
        <f>IF('Personas Enjuiciadas'!D53+'Personas Enjuiciadas'!E53+'Personas Enjuiciadas'!I53+'Personas Enjuiciadas'!J53&gt;0,('Personas Enjuiciadas'!D53+'Personas Enjuiciadas'!E53+'Personas Enjuiciadas'!I53+'Personas Enjuiciadas'!J53)/'Personas Enjuiciadas'!M53,"-")</f>
        <v>0.93946731234866832</v>
      </c>
      <c r="D52" s="64">
        <f>IF(AND('Personas Enjuiciadas'!D53+'Personas Enjuiciadas'!I53&gt;0,'Personas Enjuiciadas'!N53+'Personas Enjuiciadas'!P53&gt;0),('Personas Enjuiciadas'!D53+'Personas Enjuiciadas'!I53)/('Personas Enjuiciadas'!N53+'Personas Enjuiciadas'!P53),"-")</f>
        <v>0.92749244712990941</v>
      </c>
      <c r="E52" s="64">
        <f>IF(AND('Personas Enjuiciadas'!E53+'Personas Enjuiciadas'!J53&gt;0,'Personas Enjuiciadas'!O53+'Personas Enjuiciadas'!Q53&gt;0),('Personas Enjuiciadas'!E53+'Personas Enjuiciadas'!J53)/('Personas Enjuiciadas'!O53+'Personas Enjuiciadas'!Q53),"-")</f>
        <v>0.98780487804878048</v>
      </c>
      <c r="H52" s="44"/>
    </row>
    <row r="53" spans="2:8" ht="20.100000000000001" customHeight="1" thickBot="1" x14ac:dyDescent="0.25">
      <c r="B53" s="4" t="s">
        <v>250</v>
      </c>
      <c r="C53" s="41">
        <f>IF('Personas Enjuiciadas'!D54+'Personas Enjuiciadas'!E54+'Personas Enjuiciadas'!I54+'Personas Enjuiciadas'!J54&gt;0,('Personas Enjuiciadas'!D54+'Personas Enjuiciadas'!E54+'Personas Enjuiciadas'!I54+'Personas Enjuiciadas'!J54)/'Personas Enjuiciadas'!M54,"-")</f>
        <v>0.73775933609958511</v>
      </c>
      <c r="D53" s="64">
        <f>IF(AND('Personas Enjuiciadas'!D54+'Personas Enjuiciadas'!I54&gt;0,'Personas Enjuiciadas'!N54+'Personas Enjuiciadas'!P54&gt;0),('Personas Enjuiciadas'!D54+'Personas Enjuiciadas'!I54)/('Personas Enjuiciadas'!N54+'Personas Enjuiciadas'!P54),"-")</f>
        <v>0.7155499367888748</v>
      </c>
      <c r="E53" s="64">
        <f>IF(AND('Personas Enjuiciadas'!E54+'Personas Enjuiciadas'!J54&gt;0,'Personas Enjuiciadas'!O54+'Personas Enjuiciadas'!Q54&gt;0),('Personas Enjuiciadas'!E54+'Personas Enjuiciadas'!J54)/('Personas Enjuiciadas'!O54+'Personas Enjuiciadas'!Q54),"-")</f>
        <v>0.78019323671497587</v>
      </c>
      <c r="H53" s="44"/>
    </row>
    <row r="54" spans="2:8" ht="20.100000000000001" customHeight="1" thickBot="1" x14ac:dyDescent="0.25">
      <c r="B54" s="4" t="s">
        <v>251</v>
      </c>
      <c r="C54" s="41">
        <f>IF('Personas Enjuiciadas'!D55+'Personas Enjuiciadas'!E55+'Personas Enjuiciadas'!I55+'Personas Enjuiciadas'!J55&gt;0,('Personas Enjuiciadas'!D55+'Personas Enjuiciadas'!E55+'Personas Enjuiciadas'!I55+'Personas Enjuiciadas'!J55)/'Personas Enjuiciadas'!M55,"-")</f>
        <v>0.95785123966942154</v>
      </c>
      <c r="D54" s="64">
        <f>IF(AND('Personas Enjuiciadas'!D55+'Personas Enjuiciadas'!I55&gt;0,'Personas Enjuiciadas'!N55+'Personas Enjuiciadas'!P55&gt;0),('Personas Enjuiciadas'!D55+'Personas Enjuiciadas'!I55)/('Personas Enjuiciadas'!N55+'Personas Enjuiciadas'!P55),"-")</f>
        <v>0.94839609483960952</v>
      </c>
      <c r="E54" s="64">
        <f>IF(AND('Personas Enjuiciadas'!E55+'Personas Enjuiciadas'!J55&gt;0,'Personas Enjuiciadas'!O55+'Personas Enjuiciadas'!Q55&gt;0),('Personas Enjuiciadas'!E55+'Personas Enjuiciadas'!J55)/('Personas Enjuiciadas'!O55+'Personas Enjuiciadas'!Q55),"-")</f>
        <v>0.97160243407707914</v>
      </c>
      <c r="H54" s="44"/>
    </row>
    <row r="55" spans="2:8" ht="20.100000000000001" customHeight="1" thickBot="1" x14ac:dyDescent="0.25">
      <c r="B55" s="4" t="s">
        <v>252</v>
      </c>
      <c r="C55" s="41">
        <f>IF('Personas Enjuiciadas'!D56+'Personas Enjuiciadas'!E56+'Personas Enjuiciadas'!I56+'Personas Enjuiciadas'!J56&gt;0,('Personas Enjuiciadas'!D56+'Personas Enjuiciadas'!E56+'Personas Enjuiciadas'!I56+'Personas Enjuiciadas'!J56)/'Personas Enjuiciadas'!M56,"-")</f>
        <v>0.89949748743718594</v>
      </c>
      <c r="D55" s="64">
        <f>IF(AND('Personas Enjuiciadas'!D56+'Personas Enjuiciadas'!I56&gt;0,'Personas Enjuiciadas'!N56+'Personas Enjuiciadas'!P56&gt;0),('Personas Enjuiciadas'!D56+'Personas Enjuiciadas'!I56)/('Personas Enjuiciadas'!N56+'Personas Enjuiciadas'!P56),"-")</f>
        <v>0.85964912280701755</v>
      </c>
      <c r="E55" s="64">
        <f>IF(AND('Personas Enjuiciadas'!E56+'Personas Enjuiciadas'!J56&gt;0,'Personas Enjuiciadas'!O56+'Personas Enjuiciadas'!Q56&gt;0),('Personas Enjuiciadas'!E56+'Personas Enjuiciadas'!J56)/('Personas Enjuiciadas'!O56+'Personas Enjuiciadas'!Q56),"-")</f>
        <v>0.95294117647058818</v>
      </c>
      <c r="H55" s="44"/>
    </row>
    <row r="56" spans="2:8" ht="20.100000000000001" customHeight="1" thickBot="1" x14ac:dyDescent="0.25">
      <c r="B56" s="4" t="s">
        <v>253</v>
      </c>
      <c r="C56" s="41">
        <f>IF('Personas Enjuiciadas'!D57+'Personas Enjuiciadas'!E57+'Personas Enjuiciadas'!I57+'Personas Enjuiciadas'!J57&gt;0,('Personas Enjuiciadas'!D57+'Personas Enjuiciadas'!E57+'Personas Enjuiciadas'!I57+'Personas Enjuiciadas'!J57)/'Personas Enjuiciadas'!M57,"-")</f>
        <v>0.8393782383419689</v>
      </c>
      <c r="D56" s="64">
        <f>IF(AND('Personas Enjuiciadas'!D57+'Personas Enjuiciadas'!I57&gt;0,'Personas Enjuiciadas'!N57+'Personas Enjuiciadas'!P57&gt;0),('Personas Enjuiciadas'!D57+'Personas Enjuiciadas'!I57)/('Personas Enjuiciadas'!N57+'Personas Enjuiciadas'!P57),"-")</f>
        <v>0.80833333333333335</v>
      </c>
      <c r="E56" s="64">
        <f>IF(AND('Personas Enjuiciadas'!E57+'Personas Enjuiciadas'!J57&gt;0,'Personas Enjuiciadas'!O57+'Personas Enjuiciadas'!Q57&gt;0),('Personas Enjuiciadas'!E57+'Personas Enjuiciadas'!J57)/('Personas Enjuiciadas'!O57+'Personas Enjuiciadas'!Q57),"-")</f>
        <v>0.8904109589041096</v>
      </c>
      <c r="H56" s="44"/>
    </row>
    <row r="57" spans="2:8" ht="20.100000000000001" customHeight="1" thickBot="1" x14ac:dyDescent="0.25">
      <c r="B57" s="4" t="s">
        <v>254</v>
      </c>
      <c r="C57" s="41">
        <f>IF('Personas Enjuiciadas'!D58+'Personas Enjuiciadas'!E58+'Personas Enjuiciadas'!I58+'Personas Enjuiciadas'!J58&gt;0,('Personas Enjuiciadas'!D58+'Personas Enjuiciadas'!E58+'Personas Enjuiciadas'!I58+'Personas Enjuiciadas'!J58)/'Personas Enjuiciadas'!M58,"-")</f>
        <v>0.96240601503759393</v>
      </c>
      <c r="D57" s="64">
        <f>IF(AND('Personas Enjuiciadas'!D58+'Personas Enjuiciadas'!I58&gt;0,'Personas Enjuiciadas'!N58+'Personas Enjuiciadas'!P58&gt;0),('Personas Enjuiciadas'!D58+'Personas Enjuiciadas'!I58)/('Personas Enjuiciadas'!N58+'Personas Enjuiciadas'!P58),"-")</f>
        <v>0.94285714285714284</v>
      </c>
      <c r="E57" s="64">
        <f>IF(AND('Personas Enjuiciadas'!E58+'Personas Enjuiciadas'!J58&gt;0,'Personas Enjuiciadas'!O58+'Personas Enjuiciadas'!Q58&gt;0),('Personas Enjuiciadas'!E58+'Personas Enjuiciadas'!J58)/('Personas Enjuiciadas'!O58+'Personas Enjuiciadas'!Q58),"-")</f>
        <v>1</v>
      </c>
      <c r="H57" s="44"/>
    </row>
    <row r="58" spans="2:8" ht="20.100000000000001" customHeight="1" thickBot="1" x14ac:dyDescent="0.25">
      <c r="B58" s="4" t="s">
        <v>255</v>
      </c>
      <c r="C58" s="41">
        <f>IF('Personas Enjuiciadas'!D59+'Personas Enjuiciadas'!E59+'Personas Enjuiciadas'!I59+'Personas Enjuiciadas'!J59&gt;0,('Personas Enjuiciadas'!D59+'Personas Enjuiciadas'!E59+'Personas Enjuiciadas'!I59+'Personas Enjuiciadas'!J59)/'Personas Enjuiciadas'!M59,"-")</f>
        <v>0.93821138211382116</v>
      </c>
      <c r="D58" s="64">
        <f>IF(AND('Personas Enjuiciadas'!D59+'Personas Enjuiciadas'!I59&gt;0,'Personas Enjuiciadas'!N59+'Personas Enjuiciadas'!P59&gt;0),('Personas Enjuiciadas'!D59+'Personas Enjuiciadas'!I59)/('Personas Enjuiciadas'!N59+'Personas Enjuiciadas'!P59),"-")</f>
        <v>0.93363844393592677</v>
      </c>
      <c r="E58" s="64">
        <f>IF(AND('Personas Enjuiciadas'!E59+'Personas Enjuiciadas'!J59&gt;0,'Personas Enjuiciadas'!O59+'Personas Enjuiciadas'!Q59&gt;0),('Personas Enjuiciadas'!E59+'Personas Enjuiciadas'!J59)/('Personas Enjuiciadas'!O59+'Personas Enjuiciadas'!Q59),"-")</f>
        <v>0.949438202247191</v>
      </c>
      <c r="H58" s="44"/>
    </row>
    <row r="59" spans="2:8" ht="20.100000000000001" customHeight="1" thickBot="1" x14ac:dyDescent="0.25">
      <c r="B59" s="4" t="s">
        <v>256</v>
      </c>
      <c r="C59" s="45">
        <f>IF('Personas Enjuiciadas'!D60+'Personas Enjuiciadas'!E60+'Personas Enjuiciadas'!I60+'Personas Enjuiciadas'!J60&gt;0,('Personas Enjuiciadas'!D60+'Personas Enjuiciadas'!E60+'Personas Enjuiciadas'!I60+'Personas Enjuiciadas'!J60)/'Personas Enjuiciadas'!M60,"-")</f>
        <v>0.9662921348314607</v>
      </c>
      <c r="D59" s="64">
        <f>IF(AND('Personas Enjuiciadas'!D60+'Personas Enjuiciadas'!I60&gt;0,'Personas Enjuiciadas'!N60+'Personas Enjuiciadas'!P60&gt;0),('Personas Enjuiciadas'!D60+'Personas Enjuiciadas'!I60)/('Personas Enjuiciadas'!N60+'Personas Enjuiciadas'!P60),"-")</f>
        <v>0.97272727272727277</v>
      </c>
      <c r="E59" s="64">
        <f>IF(AND('Personas Enjuiciadas'!E60+'Personas Enjuiciadas'!J60&gt;0,'Personas Enjuiciadas'!O60+'Personas Enjuiciadas'!Q60&gt;0),('Personas Enjuiciadas'!E60+'Personas Enjuiciadas'!J60)/('Personas Enjuiciadas'!O60+'Personas Enjuiciadas'!Q60),"-")</f>
        <v>0.95588235294117652</v>
      </c>
      <c r="H59" s="44"/>
    </row>
    <row r="60" spans="2:8" ht="20.100000000000001" customHeight="1" thickBot="1" x14ac:dyDescent="0.25">
      <c r="B60" s="7" t="s">
        <v>22</v>
      </c>
      <c r="C60" s="37">
        <f>IF('Personas Enjuiciadas'!D61+'Personas Enjuiciadas'!E61+'Personas Enjuiciadas'!I61+'Personas Enjuiciadas'!J61&gt;0,('Personas Enjuiciadas'!D61+'Personas Enjuiciadas'!E61+'Personas Enjuiciadas'!I61+'Personas Enjuiciadas'!J61)/'Personas Enjuiciadas'!M61,"-")</f>
        <v>0.85893387378045905</v>
      </c>
      <c r="D60" s="37">
        <f>IF(AND('Personas Enjuiciadas'!D61+'Personas Enjuiciadas'!I61&gt;0,'Personas Enjuiciadas'!N61+'Personas Enjuiciadas'!P61&gt;0),('Personas Enjuiciadas'!D61+'Personas Enjuiciadas'!I61)/('Personas Enjuiciadas'!N61+'Personas Enjuiciadas'!P61),"-")</f>
        <v>0.84108253703584945</v>
      </c>
      <c r="E60" s="37">
        <f>IF(AND('Personas Enjuiciadas'!E61+'Personas Enjuiciadas'!J61&gt;0,'Personas Enjuiciadas'!O61+'Personas Enjuiciadas'!Q61&gt;0),('Personas Enjuiciadas'!E61+'Personas Enjuiciadas'!J61)/('Personas Enjuiciadas'!O61+'Personas Enjuiciadas'!Q61),"-")</f>
        <v>0.90842816500711232</v>
      </c>
      <c r="H60" s="44"/>
    </row>
  </sheetData>
  <pageMargins left="0.7" right="0.7" top="0.75" bottom="0.75" header="0.3" footer="0.3"/>
  <pageSetup paperSize="9"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K61"/>
  <sheetViews>
    <sheetView workbookViewId="0"/>
  </sheetViews>
  <sheetFormatPr baseColWidth="10" defaultRowHeight="12.75" x14ac:dyDescent="0.2"/>
  <cols>
    <col min="1" max="1" width="8.625" customWidth="1"/>
    <col min="2" max="2" width="28.625" customWidth="1"/>
    <col min="3" max="11" width="15" customWidth="1"/>
    <col min="19" max="19" width="12.125" customWidth="1"/>
  </cols>
  <sheetData>
    <row r="9" spans="2:11" ht="41.25" customHeight="1" x14ac:dyDescent="0.2">
      <c r="B9" s="10"/>
      <c r="C9" s="93" t="s">
        <v>120</v>
      </c>
      <c r="D9" s="94"/>
      <c r="E9" s="94"/>
      <c r="F9" s="94"/>
      <c r="G9" s="95"/>
      <c r="H9" s="93" t="s">
        <v>128</v>
      </c>
      <c r="I9" s="94"/>
      <c r="J9" s="94"/>
      <c r="K9" s="94"/>
    </row>
    <row r="10" spans="2:11" ht="41.25" customHeight="1" thickBot="1" x14ac:dyDescent="0.25">
      <c r="B10" s="26"/>
      <c r="C10" s="24" t="s">
        <v>129</v>
      </c>
      <c r="D10" s="24" t="s">
        <v>130</v>
      </c>
      <c r="E10" s="24" t="s">
        <v>131</v>
      </c>
      <c r="F10" s="24" t="s">
        <v>132</v>
      </c>
      <c r="G10" s="24" t="s">
        <v>36</v>
      </c>
      <c r="H10" s="24" t="s">
        <v>129</v>
      </c>
      <c r="I10" s="24" t="s">
        <v>130</v>
      </c>
      <c r="J10" s="24" t="s">
        <v>131</v>
      </c>
      <c r="K10" s="24" t="s">
        <v>132</v>
      </c>
    </row>
    <row r="11" spans="2:11" ht="20.100000000000001" customHeight="1" thickBot="1" x14ac:dyDescent="0.25">
      <c r="B11" s="3" t="s">
        <v>207</v>
      </c>
      <c r="C11" s="20">
        <v>303</v>
      </c>
      <c r="D11" s="20">
        <v>126</v>
      </c>
      <c r="E11" s="20">
        <v>428</v>
      </c>
      <c r="F11" s="20">
        <v>521</v>
      </c>
      <c r="G11" s="20">
        <v>1378</v>
      </c>
      <c r="H11" s="69">
        <f>C11/$G11</f>
        <v>0.21988388969521044</v>
      </c>
      <c r="I11" s="69">
        <f t="shared" ref="I11:K11" si="0">D11/$G11</f>
        <v>9.1436865021770689E-2</v>
      </c>
      <c r="J11" s="69">
        <f t="shared" si="0"/>
        <v>0.31059506531204645</v>
      </c>
      <c r="K11" s="69">
        <f t="shared" si="0"/>
        <v>0.37808417997097243</v>
      </c>
    </row>
    <row r="12" spans="2:11" ht="20.100000000000001" customHeight="1" thickBot="1" x14ac:dyDescent="0.25">
      <c r="B12" s="4" t="s">
        <v>208</v>
      </c>
      <c r="C12" s="20">
        <v>347</v>
      </c>
      <c r="D12" s="20">
        <v>169</v>
      </c>
      <c r="E12" s="20">
        <v>327</v>
      </c>
      <c r="F12" s="20">
        <v>566</v>
      </c>
      <c r="G12" s="20">
        <v>1409</v>
      </c>
      <c r="H12" s="69">
        <f t="shared" ref="H12:H61" si="1">C12/$G12</f>
        <v>0.24627395315826828</v>
      </c>
      <c r="I12" s="69">
        <f t="shared" ref="I12:I60" si="2">D12/$G12</f>
        <v>0.11994322214336409</v>
      </c>
      <c r="J12" s="69">
        <f t="shared" ref="J12:J60" si="3">E12/$G12</f>
        <v>0.23207948899929029</v>
      </c>
      <c r="K12" s="69">
        <f t="shared" ref="K12:K60" si="4">F12/$G12</f>
        <v>0.40170333569907735</v>
      </c>
    </row>
    <row r="13" spans="2:11" ht="20.100000000000001" customHeight="1" thickBot="1" x14ac:dyDescent="0.25">
      <c r="B13" s="4" t="s">
        <v>209</v>
      </c>
      <c r="C13" s="20">
        <v>92</v>
      </c>
      <c r="D13" s="20">
        <v>52</v>
      </c>
      <c r="E13" s="20">
        <v>97</v>
      </c>
      <c r="F13" s="20">
        <v>165</v>
      </c>
      <c r="G13" s="20">
        <v>406</v>
      </c>
      <c r="H13" s="69">
        <f t="shared" si="1"/>
        <v>0.22660098522167488</v>
      </c>
      <c r="I13" s="69">
        <f t="shared" si="2"/>
        <v>0.12807881773399016</v>
      </c>
      <c r="J13" s="69">
        <f t="shared" si="3"/>
        <v>0.23891625615763548</v>
      </c>
      <c r="K13" s="69">
        <f t="shared" si="4"/>
        <v>0.40640394088669951</v>
      </c>
    </row>
    <row r="14" spans="2:11" ht="20.100000000000001" customHeight="1" thickBot="1" x14ac:dyDescent="0.25">
      <c r="B14" s="4" t="s">
        <v>210</v>
      </c>
      <c r="C14" s="20">
        <v>215</v>
      </c>
      <c r="D14" s="20">
        <v>107</v>
      </c>
      <c r="E14" s="20">
        <v>355</v>
      </c>
      <c r="F14" s="20">
        <v>369</v>
      </c>
      <c r="G14" s="20">
        <v>1046</v>
      </c>
      <c r="H14" s="69">
        <f t="shared" si="1"/>
        <v>0.20554493307839389</v>
      </c>
      <c r="I14" s="69">
        <f t="shared" si="2"/>
        <v>0.1022944550669216</v>
      </c>
      <c r="J14" s="69">
        <f t="shared" si="3"/>
        <v>0.33938814531548755</v>
      </c>
      <c r="K14" s="69">
        <f t="shared" si="4"/>
        <v>0.35277246653919692</v>
      </c>
    </row>
    <row r="15" spans="2:11" ht="20.100000000000001" customHeight="1" thickBot="1" x14ac:dyDescent="0.25">
      <c r="B15" s="4" t="s">
        <v>211</v>
      </c>
      <c r="C15" s="20">
        <v>182</v>
      </c>
      <c r="D15" s="20">
        <v>104</v>
      </c>
      <c r="E15" s="20">
        <v>196</v>
      </c>
      <c r="F15" s="20">
        <v>263</v>
      </c>
      <c r="G15" s="20">
        <v>745</v>
      </c>
      <c r="H15" s="69">
        <f t="shared" si="1"/>
        <v>0.24429530201342281</v>
      </c>
      <c r="I15" s="69">
        <f t="shared" si="2"/>
        <v>0.1395973154362416</v>
      </c>
      <c r="J15" s="69">
        <f t="shared" si="3"/>
        <v>0.26308724832214764</v>
      </c>
      <c r="K15" s="69">
        <f t="shared" si="4"/>
        <v>0.3530201342281879</v>
      </c>
    </row>
    <row r="16" spans="2:11" ht="20.100000000000001" customHeight="1" thickBot="1" x14ac:dyDescent="0.25">
      <c r="B16" s="4" t="s">
        <v>212</v>
      </c>
      <c r="C16" s="20">
        <v>144</v>
      </c>
      <c r="D16" s="20">
        <v>115</v>
      </c>
      <c r="E16" s="20">
        <v>94</v>
      </c>
      <c r="F16" s="20">
        <v>151</v>
      </c>
      <c r="G16" s="20">
        <v>504</v>
      </c>
      <c r="H16" s="69">
        <f t="shared" si="1"/>
        <v>0.2857142857142857</v>
      </c>
      <c r="I16" s="69">
        <f t="shared" si="2"/>
        <v>0.22817460317460317</v>
      </c>
      <c r="J16" s="69">
        <f t="shared" si="3"/>
        <v>0.18650793650793651</v>
      </c>
      <c r="K16" s="69">
        <f t="shared" si="4"/>
        <v>0.29960317460317459</v>
      </c>
    </row>
    <row r="17" spans="2:11" ht="20.100000000000001" customHeight="1" thickBot="1" x14ac:dyDescent="0.25">
      <c r="B17" s="4" t="s">
        <v>213</v>
      </c>
      <c r="C17" s="20">
        <v>284</v>
      </c>
      <c r="D17" s="20">
        <v>240</v>
      </c>
      <c r="E17" s="20">
        <v>384</v>
      </c>
      <c r="F17" s="20">
        <v>514</v>
      </c>
      <c r="G17" s="20">
        <v>1422</v>
      </c>
      <c r="H17" s="69">
        <f t="shared" si="1"/>
        <v>0.19971870604781997</v>
      </c>
      <c r="I17" s="69">
        <f t="shared" si="2"/>
        <v>0.16877637130801687</v>
      </c>
      <c r="J17" s="69">
        <f t="shared" si="3"/>
        <v>0.27004219409282698</v>
      </c>
      <c r="K17" s="69">
        <f t="shared" si="4"/>
        <v>0.36146272855133615</v>
      </c>
    </row>
    <row r="18" spans="2:11" ht="20.100000000000001" customHeight="1" thickBot="1" x14ac:dyDescent="0.25">
      <c r="B18" s="4" t="s">
        <v>214</v>
      </c>
      <c r="C18" s="20">
        <v>333</v>
      </c>
      <c r="D18" s="20">
        <v>232</v>
      </c>
      <c r="E18" s="20">
        <v>495</v>
      </c>
      <c r="F18" s="20">
        <v>793</v>
      </c>
      <c r="G18" s="20">
        <v>1853</v>
      </c>
      <c r="H18" s="69">
        <f t="shared" si="1"/>
        <v>0.17970858067997841</v>
      </c>
      <c r="I18" s="69">
        <f t="shared" si="2"/>
        <v>0.12520237452779276</v>
      </c>
      <c r="J18" s="69">
        <f t="shared" si="3"/>
        <v>0.2671343766864544</v>
      </c>
      <c r="K18" s="69">
        <f t="shared" si="4"/>
        <v>0.42795466810577443</v>
      </c>
    </row>
    <row r="19" spans="2:11" ht="20.100000000000001" customHeight="1" thickBot="1" x14ac:dyDescent="0.25">
      <c r="B19" s="4" t="s">
        <v>215</v>
      </c>
      <c r="C19" s="20">
        <v>38</v>
      </c>
      <c r="D19" s="20">
        <v>20</v>
      </c>
      <c r="E19" s="20">
        <v>41</v>
      </c>
      <c r="F19" s="20">
        <v>51</v>
      </c>
      <c r="G19" s="20">
        <v>150</v>
      </c>
      <c r="H19" s="69">
        <f t="shared" si="1"/>
        <v>0.25333333333333335</v>
      </c>
      <c r="I19" s="69">
        <f t="shared" si="2"/>
        <v>0.13333333333333333</v>
      </c>
      <c r="J19" s="69">
        <f t="shared" si="3"/>
        <v>0.27333333333333332</v>
      </c>
      <c r="K19" s="69">
        <f t="shared" si="4"/>
        <v>0.34</v>
      </c>
    </row>
    <row r="20" spans="2:11" ht="20.100000000000001" customHeight="1" thickBot="1" x14ac:dyDescent="0.25">
      <c r="B20" s="4" t="s">
        <v>216</v>
      </c>
      <c r="C20" s="20">
        <v>21</v>
      </c>
      <c r="D20" s="20">
        <v>5</v>
      </c>
      <c r="E20" s="20">
        <v>22</v>
      </c>
      <c r="F20" s="20">
        <v>10</v>
      </c>
      <c r="G20" s="20">
        <v>58</v>
      </c>
      <c r="H20" s="69">
        <f t="shared" si="1"/>
        <v>0.36206896551724138</v>
      </c>
      <c r="I20" s="69">
        <f t="shared" si="2"/>
        <v>8.6206896551724144E-2</v>
      </c>
      <c r="J20" s="69">
        <f t="shared" si="3"/>
        <v>0.37931034482758619</v>
      </c>
      <c r="K20" s="69">
        <f t="shared" si="4"/>
        <v>0.17241379310344829</v>
      </c>
    </row>
    <row r="21" spans="2:11" ht="20.100000000000001" customHeight="1" thickBot="1" x14ac:dyDescent="0.25">
      <c r="B21" s="4" t="s">
        <v>217</v>
      </c>
      <c r="C21" s="20">
        <v>110</v>
      </c>
      <c r="D21" s="20">
        <v>39</v>
      </c>
      <c r="E21" s="20">
        <v>176</v>
      </c>
      <c r="F21" s="20">
        <v>182</v>
      </c>
      <c r="G21" s="20">
        <v>507</v>
      </c>
      <c r="H21" s="69">
        <f t="shared" si="1"/>
        <v>0.21696252465483234</v>
      </c>
      <c r="I21" s="69">
        <f t="shared" si="2"/>
        <v>7.6923076923076927E-2</v>
      </c>
      <c r="J21" s="69">
        <f t="shared" si="3"/>
        <v>0.34714003944773175</v>
      </c>
      <c r="K21" s="69">
        <f t="shared" si="4"/>
        <v>0.35897435897435898</v>
      </c>
    </row>
    <row r="22" spans="2:11" ht="20.100000000000001" customHeight="1" thickBot="1" x14ac:dyDescent="0.25">
      <c r="B22" s="4" t="s">
        <v>218</v>
      </c>
      <c r="C22" s="20">
        <v>208</v>
      </c>
      <c r="D22" s="20">
        <v>150</v>
      </c>
      <c r="E22" s="20">
        <v>244</v>
      </c>
      <c r="F22" s="20">
        <v>245</v>
      </c>
      <c r="G22" s="20">
        <v>847</v>
      </c>
      <c r="H22" s="69">
        <f t="shared" si="1"/>
        <v>0.24557260920897284</v>
      </c>
      <c r="I22" s="69">
        <f t="shared" si="2"/>
        <v>0.17709563164108619</v>
      </c>
      <c r="J22" s="69">
        <f t="shared" si="3"/>
        <v>0.28807556080283353</v>
      </c>
      <c r="K22" s="69">
        <f t="shared" si="4"/>
        <v>0.28925619834710742</v>
      </c>
    </row>
    <row r="23" spans="2:11" ht="20.100000000000001" customHeight="1" thickBot="1" x14ac:dyDescent="0.25">
      <c r="B23" s="4" t="s">
        <v>219</v>
      </c>
      <c r="C23" s="20">
        <v>189</v>
      </c>
      <c r="D23" s="20">
        <v>151</v>
      </c>
      <c r="E23" s="20">
        <v>261</v>
      </c>
      <c r="F23" s="20">
        <v>381</v>
      </c>
      <c r="G23" s="20">
        <v>982</v>
      </c>
      <c r="H23" s="69">
        <f t="shared" si="1"/>
        <v>0.1924643584521385</v>
      </c>
      <c r="I23" s="69">
        <f t="shared" si="2"/>
        <v>0.15376782077393075</v>
      </c>
      <c r="J23" s="69">
        <f t="shared" si="3"/>
        <v>0.26578411405295316</v>
      </c>
      <c r="K23" s="69">
        <f t="shared" si="4"/>
        <v>0.38798370672097759</v>
      </c>
    </row>
    <row r="24" spans="2:11" ht="20.100000000000001" customHeight="1" thickBot="1" x14ac:dyDescent="0.25">
      <c r="B24" s="4" t="s">
        <v>220</v>
      </c>
      <c r="C24" s="20">
        <v>89</v>
      </c>
      <c r="D24" s="20">
        <v>28</v>
      </c>
      <c r="E24" s="20">
        <v>285</v>
      </c>
      <c r="F24" s="20">
        <v>384</v>
      </c>
      <c r="G24" s="20">
        <v>786</v>
      </c>
      <c r="H24" s="69">
        <f t="shared" si="1"/>
        <v>0.11323155216284987</v>
      </c>
      <c r="I24" s="69">
        <f t="shared" si="2"/>
        <v>3.5623409669211195E-2</v>
      </c>
      <c r="J24" s="69">
        <f t="shared" si="3"/>
        <v>0.36259541984732824</v>
      </c>
      <c r="K24" s="69">
        <f t="shared" si="4"/>
        <v>0.48854961832061067</v>
      </c>
    </row>
    <row r="25" spans="2:11" ht="20.100000000000001" customHeight="1" thickBot="1" x14ac:dyDescent="0.25">
      <c r="B25" s="4" t="s">
        <v>221</v>
      </c>
      <c r="C25" s="20">
        <v>171</v>
      </c>
      <c r="D25" s="20">
        <v>122</v>
      </c>
      <c r="E25" s="20">
        <v>406</v>
      </c>
      <c r="F25" s="20">
        <v>714</v>
      </c>
      <c r="G25" s="20">
        <v>1413</v>
      </c>
      <c r="H25" s="69">
        <f t="shared" si="1"/>
        <v>0.12101910828025478</v>
      </c>
      <c r="I25" s="69">
        <f t="shared" si="2"/>
        <v>8.634111818825195E-2</v>
      </c>
      <c r="J25" s="69">
        <f t="shared" si="3"/>
        <v>0.28733191790516632</v>
      </c>
      <c r="K25" s="69">
        <f t="shared" si="4"/>
        <v>0.50530785562632696</v>
      </c>
    </row>
    <row r="26" spans="2:11" ht="20.100000000000001" customHeight="1" thickBot="1" x14ac:dyDescent="0.25">
      <c r="B26" s="5" t="s">
        <v>222</v>
      </c>
      <c r="C26" s="20">
        <v>78</v>
      </c>
      <c r="D26" s="20">
        <v>57</v>
      </c>
      <c r="E26" s="20">
        <v>104</v>
      </c>
      <c r="F26" s="20">
        <v>113</v>
      </c>
      <c r="G26" s="20">
        <v>352</v>
      </c>
      <c r="H26" s="69">
        <f t="shared" si="1"/>
        <v>0.22159090909090909</v>
      </c>
      <c r="I26" s="69">
        <f t="shared" si="2"/>
        <v>0.16193181818181818</v>
      </c>
      <c r="J26" s="69">
        <f t="shared" si="3"/>
        <v>0.29545454545454547</v>
      </c>
      <c r="K26" s="69">
        <f t="shared" si="4"/>
        <v>0.32102272727272729</v>
      </c>
    </row>
    <row r="27" spans="2:11" ht="20.100000000000001" customHeight="1" thickBot="1" x14ac:dyDescent="0.25">
      <c r="B27" s="6" t="s">
        <v>223</v>
      </c>
      <c r="C27" s="20">
        <v>23</v>
      </c>
      <c r="D27" s="20">
        <v>8</v>
      </c>
      <c r="E27" s="20">
        <v>31</v>
      </c>
      <c r="F27" s="20">
        <v>36</v>
      </c>
      <c r="G27" s="20">
        <v>98</v>
      </c>
      <c r="H27" s="69">
        <f t="shared" si="1"/>
        <v>0.23469387755102042</v>
      </c>
      <c r="I27" s="69">
        <f t="shared" si="2"/>
        <v>8.1632653061224483E-2</v>
      </c>
      <c r="J27" s="69">
        <f t="shared" si="3"/>
        <v>0.31632653061224492</v>
      </c>
      <c r="K27" s="69">
        <f t="shared" si="4"/>
        <v>0.36734693877551022</v>
      </c>
    </row>
    <row r="28" spans="2:11" ht="20.100000000000001" customHeight="1" thickBot="1" x14ac:dyDescent="0.25">
      <c r="B28" s="4" t="s">
        <v>224</v>
      </c>
      <c r="C28" s="20">
        <v>43</v>
      </c>
      <c r="D28" s="20">
        <v>12</v>
      </c>
      <c r="E28" s="20">
        <v>83</v>
      </c>
      <c r="F28" s="20">
        <v>99</v>
      </c>
      <c r="G28" s="20">
        <v>237</v>
      </c>
      <c r="H28" s="69">
        <f t="shared" si="1"/>
        <v>0.18143459915611815</v>
      </c>
      <c r="I28" s="69">
        <f t="shared" si="2"/>
        <v>5.0632911392405063E-2</v>
      </c>
      <c r="J28" s="69">
        <f t="shared" si="3"/>
        <v>0.35021097046413502</v>
      </c>
      <c r="K28" s="69">
        <f t="shared" si="4"/>
        <v>0.41772151898734178</v>
      </c>
    </row>
    <row r="29" spans="2:11" ht="20.100000000000001" customHeight="1" thickBot="1" x14ac:dyDescent="0.25">
      <c r="B29" s="4" t="s">
        <v>225</v>
      </c>
      <c r="C29" s="20">
        <v>57</v>
      </c>
      <c r="D29" s="20">
        <v>46</v>
      </c>
      <c r="E29" s="20">
        <v>80</v>
      </c>
      <c r="F29" s="20">
        <v>79</v>
      </c>
      <c r="G29" s="20">
        <v>262</v>
      </c>
      <c r="H29" s="69">
        <f t="shared" si="1"/>
        <v>0.21755725190839695</v>
      </c>
      <c r="I29" s="69">
        <f t="shared" si="2"/>
        <v>0.17557251908396945</v>
      </c>
      <c r="J29" s="69">
        <f t="shared" si="3"/>
        <v>0.30534351145038169</v>
      </c>
      <c r="K29" s="69">
        <f t="shared" si="4"/>
        <v>0.30152671755725191</v>
      </c>
    </row>
    <row r="30" spans="2:11" ht="20.100000000000001" customHeight="1" thickBot="1" x14ac:dyDescent="0.25">
      <c r="B30" s="4" t="s">
        <v>226</v>
      </c>
      <c r="C30" s="20">
        <v>6</v>
      </c>
      <c r="D30" s="20">
        <v>7</v>
      </c>
      <c r="E30" s="20">
        <v>28</v>
      </c>
      <c r="F30" s="20">
        <v>29</v>
      </c>
      <c r="G30" s="20">
        <v>70</v>
      </c>
      <c r="H30" s="69">
        <f t="shared" si="1"/>
        <v>8.5714285714285715E-2</v>
      </c>
      <c r="I30" s="69">
        <f t="shared" si="2"/>
        <v>0.1</v>
      </c>
      <c r="J30" s="69">
        <f t="shared" si="3"/>
        <v>0.4</v>
      </c>
      <c r="K30" s="69">
        <f t="shared" si="4"/>
        <v>0.41428571428571431</v>
      </c>
    </row>
    <row r="31" spans="2:11" ht="20.100000000000001" customHeight="1" thickBot="1" x14ac:dyDescent="0.25">
      <c r="B31" s="4" t="s">
        <v>227</v>
      </c>
      <c r="C31" s="20">
        <v>30</v>
      </c>
      <c r="D31" s="20">
        <v>18</v>
      </c>
      <c r="E31" s="20">
        <v>29</v>
      </c>
      <c r="F31" s="20">
        <v>59</v>
      </c>
      <c r="G31" s="20">
        <v>136</v>
      </c>
      <c r="H31" s="69">
        <f t="shared" si="1"/>
        <v>0.22058823529411764</v>
      </c>
      <c r="I31" s="69">
        <f t="shared" si="2"/>
        <v>0.13235294117647059</v>
      </c>
      <c r="J31" s="69">
        <f t="shared" si="3"/>
        <v>0.21323529411764705</v>
      </c>
      <c r="K31" s="69">
        <f t="shared" si="4"/>
        <v>0.43382352941176472</v>
      </c>
    </row>
    <row r="32" spans="2:11" ht="20.100000000000001" customHeight="1" thickBot="1" x14ac:dyDescent="0.25">
      <c r="B32" s="4" t="s">
        <v>228</v>
      </c>
      <c r="C32" s="20">
        <v>15</v>
      </c>
      <c r="D32" s="20">
        <v>5</v>
      </c>
      <c r="E32" s="20">
        <v>23</v>
      </c>
      <c r="F32" s="20">
        <v>15</v>
      </c>
      <c r="G32" s="20">
        <v>58</v>
      </c>
      <c r="H32" s="69">
        <f t="shared" si="1"/>
        <v>0.25862068965517243</v>
      </c>
      <c r="I32" s="69">
        <f t="shared" si="2"/>
        <v>8.6206896551724144E-2</v>
      </c>
      <c r="J32" s="69">
        <f t="shared" si="3"/>
        <v>0.39655172413793105</v>
      </c>
      <c r="K32" s="69">
        <f t="shared" si="4"/>
        <v>0.25862068965517243</v>
      </c>
    </row>
    <row r="33" spans="2:11" ht="20.100000000000001" customHeight="1" thickBot="1" x14ac:dyDescent="0.25">
      <c r="B33" s="4" t="s">
        <v>229</v>
      </c>
      <c r="C33" s="20">
        <v>11</v>
      </c>
      <c r="D33" s="20">
        <v>5</v>
      </c>
      <c r="E33" s="20">
        <v>29</v>
      </c>
      <c r="F33" s="20">
        <v>28</v>
      </c>
      <c r="G33" s="20">
        <v>73</v>
      </c>
      <c r="H33" s="69">
        <f t="shared" si="1"/>
        <v>0.15068493150684931</v>
      </c>
      <c r="I33" s="69">
        <f t="shared" si="2"/>
        <v>6.8493150684931503E-2</v>
      </c>
      <c r="J33" s="69">
        <f t="shared" si="3"/>
        <v>0.39726027397260272</v>
      </c>
      <c r="K33" s="69">
        <f t="shared" si="4"/>
        <v>0.38356164383561642</v>
      </c>
    </row>
    <row r="34" spans="2:11" ht="20.100000000000001" customHeight="1" thickBot="1" x14ac:dyDescent="0.25">
      <c r="B34" s="4" t="s">
        <v>230</v>
      </c>
      <c r="C34" s="20">
        <v>65</v>
      </c>
      <c r="D34" s="20">
        <v>93</v>
      </c>
      <c r="E34" s="20">
        <v>99</v>
      </c>
      <c r="F34" s="20">
        <v>153</v>
      </c>
      <c r="G34" s="20">
        <v>410</v>
      </c>
      <c r="H34" s="69">
        <f t="shared" si="1"/>
        <v>0.15853658536585366</v>
      </c>
      <c r="I34" s="69">
        <f t="shared" si="2"/>
        <v>0.22682926829268293</v>
      </c>
      <c r="J34" s="69">
        <f t="shared" si="3"/>
        <v>0.24146341463414633</v>
      </c>
      <c r="K34" s="69">
        <f t="shared" si="4"/>
        <v>0.37317073170731707</v>
      </c>
    </row>
    <row r="35" spans="2:11" ht="20.100000000000001" customHeight="1" thickBot="1" x14ac:dyDescent="0.25">
      <c r="B35" s="4" t="s">
        <v>231</v>
      </c>
      <c r="C35" s="20">
        <v>15</v>
      </c>
      <c r="D35" s="20">
        <v>21</v>
      </c>
      <c r="E35" s="20">
        <v>33</v>
      </c>
      <c r="F35" s="20">
        <v>74</v>
      </c>
      <c r="G35" s="20">
        <v>143</v>
      </c>
      <c r="H35" s="69">
        <f t="shared" si="1"/>
        <v>0.1048951048951049</v>
      </c>
      <c r="I35" s="69">
        <f t="shared" si="2"/>
        <v>0.14685314685314685</v>
      </c>
      <c r="J35" s="69">
        <f t="shared" si="3"/>
        <v>0.23076923076923078</v>
      </c>
      <c r="K35" s="69">
        <f t="shared" si="4"/>
        <v>0.5174825174825175</v>
      </c>
    </row>
    <row r="36" spans="2:11" ht="20.100000000000001" customHeight="1" thickBot="1" x14ac:dyDescent="0.25">
      <c r="B36" s="4" t="s">
        <v>232</v>
      </c>
      <c r="C36" s="20">
        <v>72</v>
      </c>
      <c r="D36" s="20">
        <v>73</v>
      </c>
      <c r="E36" s="20">
        <v>95</v>
      </c>
      <c r="F36" s="20">
        <v>104</v>
      </c>
      <c r="G36" s="20">
        <v>344</v>
      </c>
      <c r="H36" s="69">
        <f t="shared" si="1"/>
        <v>0.20930232558139536</v>
      </c>
      <c r="I36" s="69">
        <f t="shared" si="2"/>
        <v>0.21220930232558138</v>
      </c>
      <c r="J36" s="69">
        <f t="shared" si="3"/>
        <v>0.27616279069767441</v>
      </c>
      <c r="K36" s="69">
        <f t="shared" si="4"/>
        <v>0.30232558139534882</v>
      </c>
    </row>
    <row r="37" spans="2:11" ht="20.100000000000001" customHeight="1" thickBot="1" x14ac:dyDescent="0.25">
      <c r="B37" s="4" t="s">
        <v>233</v>
      </c>
      <c r="C37" s="20">
        <v>96</v>
      </c>
      <c r="D37" s="20">
        <v>45</v>
      </c>
      <c r="E37" s="20">
        <v>156</v>
      </c>
      <c r="F37" s="20">
        <v>138</v>
      </c>
      <c r="G37" s="20">
        <v>435</v>
      </c>
      <c r="H37" s="69">
        <f t="shared" si="1"/>
        <v>0.22068965517241379</v>
      </c>
      <c r="I37" s="69">
        <f t="shared" si="2"/>
        <v>0.10344827586206896</v>
      </c>
      <c r="J37" s="69">
        <f t="shared" si="3"/>
        <v>0.35862068965517241</v>
      </c>
      <c r="K37" s="69">
        <f t="shared" si="4"/>
        <v>0.31724137931034485</v>
      </c>
    </row>
    <row r="38" spans="2:11" ht="20.100000000000001" customHeight="1" thickBot="1" x14ac:dyDescent="0.25">
      <c r="B38" s="4" t="s">
        <v>234</v>
      </c>
      <c r="C38" s="20">
        <v>43</v>
      </c>
      <c r="D38" s="20">
        <v>27</v>
      </c>
      <c r="E38" s="20">
        <v>50</v>
      </c>
      <c r="F38" s="20">
        <v>46</v>
      </c>
      <c r="G38" s="20">
        <v>166</v>
      </c>
      <c r="H38" s="69">
        <f t="shared" si="1"/>
        <v>0.25903614457831325</v>
      </c>
      <c r="I38" s="69">
        <f t="shared" si="2"/>
        <v>0.16265060240963855</v>
      </c>
      <c r="J38" s="69">
        <f t="shared" si="3"/>
        <v>0.30120481927710846</v>
      </c>
      <c r="K38" s="69">
        <f t="shared" si="4"/>
        <v>0.27710843373493976</v>
      </c>
    </row>
    <row r="39" spans="2:11" ht="20.100000000000001" customHeight="1" thickBot="1" x14ac:dyDescent="0.25">
      <c r="B39" s="4" t="s">
        <v>235</v>
      </c>
      <c r="C39" s="20">
        <v>53</v>
      </c>
      <c r="D39" s="20">
        <v>27</v>
      </c>
      <c r="E39" s="20">
        <v>85</v>
      </c>
      <c r="F39" s="20">
        <v>59</v>
      </c>
      <c r="G39" s="20">
        <v>224</v>
      </c>
      <c r="H39" s="69">
        <f t="shared" si="1"/>
        <v>0.23660714285714285</v>
      </c>
      <c r="I39" s="69">
        <f t="shared" si="2"/>
        <v>0.12053571428571429</v>
      </c>
      <c r="J39" s="69">
        <f t="shared" si="3"/>
        <v>0.3794642857142857</v>
      </c>
      <c r="K39" s="69">
        <f t="shared" si="4"/>
        <v>0.26339285714285715</v>
      </c>
    </row>
    <row r="40" spans="2:11" ht="20.100000000000001" customHeight="1" thickBot="1" x14ac:dyDescent="0.25">
      <c r="B40" s="4" t="s">
        <v>236</v>
      </c>
      <c r="C40" s="20">
        <v>154</v>
      </c>
      <c r="D40" s="20">
        <v>55</v>
      </c>
      <c r="E40" s="20">
        <v>174</v>
      </c>
      <c r="F40" s="20">
        <v>219</v>
      </c>
      <c r="G40" s="20">
        <v>602</v>
      </c>
      <c r="H40" s="69">
        <f t="shared" si="1"/>
        <v>0.2558139534883721</v>
      </c>
      <c r="I40" s="69">
        <f t="shared" si="2"/>
        <v>9.1362126245847178E-2</v>
      </c>
      <c r="J40" s="69">
        <f t="shared" si="3"/>
        <v>0.28903654485049834</v>
      </c>
      <c r="K40" s="69">
        <f t="shared" si="4"/>
        <v>0.36378737541528239</v>
      </c>
    </row>
    <row r="41" spans="2:11" ht="20.100000000000001" customHeight="1" thickBot="1" x14ac:dyDescent="0.25">
      <c r="B41" s="4" t="s">
        <v>237</v>
      </c>
      <c r="C41" s="20">
        <v>800</v>
      </c>
      <c r="D41" s="20">
        <v>457</v>
      </c>
      <c r="E41" s="20">
        <v>1140</v>
      </c>
      <c r="F41" s="20">
        <v>1290</v>
      </c>
      <c r="G41" s="20">
        <v>3687</v>
      </c>
      <c r="H41" s="69">
        <f t="shared" si="1"/>
        <v>0.21697857336588011</v>
      </c>
      <c r="I41" s="69">
        <f t="shared" si="2"/>
        <v>0.12394901003525902</v>
      </c>
      <c r="J41" s="69">
        <f t="shared" si="3"/>
        <v>0.30919446704637915</v>
      </c>
      <c r="K41" s="69">
        <f t="shared" si="4"/>
        <v>0.34987794955248169</v>
      </c>
    </row>
    <row r="42" spans="2:11" ht="20.100000000000001" customHeight="1" thickBot="1" x14ac:dyDescent="0.25">
      <c r="B42" s="4" t="s">
        <v>238</v>
      </c>
      <c r="C42" s="20">
        <v>102</v>
      </c>
      <c r="D42" s="20">
        <v>53</v>
      </c>
      <c r="E42" s="20">
        <v>136</v>
      </c>
      <c r="F42" s="20">
        <v>170</v>
      </c>
      <c r="G42" s="20">
        <v>461</v>
      </c>
      <c r="H42" s="69">
        <f t="shared" si="1"/>
        <v>0.22125813449023862</v>
      </c>
      <c r="I42" s="69">
        <f t="shared" si="2"/>
        <v>0.11496746203904555</v>
      </c>
      <c r="J42" s="69">
        <f t="shared" si="3"/>
        <v>0.29501084598698479</v>
      </c>
      <c r="K42" s="69">
        <f t="shared" si="4"/>
        <v>0.36876355748373102</v>
      </c>
    </row>
    <row r="43" spans="2:11" ht="20.100000000000001" customHeight="1" thickBot="1" x14ac:dyDescent="0.25">
      <c r="B43" s="4" t="s">
        <v>239</v>
      </c>
      <c r="C43" s="20">
        <v>49</v>
      </c>
      <c r="D43" s="20">
        <v>52</v>
      </c>
      <c r="E43" s="20">
        <v>51</v>
      </c>
      <c r="F43" s="20">
        <v>144</v>
      </c>
      <c r="G43" s="20">
        <v>296</v>
      </c>
      <c r="H43" s="69">
        <f t="shared" si="1"/>
        <v>0.16554054054054054</v>
      </c>
      <c r="I43" s="69">
        <f t="shared" si="2"/>
        <v>0.17567567567567569</v>
      </c>
      <c r="J43" s="69">
        <f t="shared" si="3"/>
        <v>0.17229729729729729</v>
      </c>
      <c r="K43" s="69">
        <f t="shared" si="4"/>
        <v>0.48648648648648651</v>
      </c>
    </row>
    <row r="44" spans="2:11" ht="20.100000000000001" customHeight="1" thickBot="1" x14ac:dyDescent="0.25">
      <c r="B44" s="4" t="s">
        <v>240</v>
      </c>
      <c r="C44" s="20">
        <v>141</v>
      </c>
      <c r="D44" s="20">
        <v>117</v>
      </c>
      <c r="E44" s="20">
        <v>251</v>
      </c>
      <c r="F44" s="20">
        <v>299</v>
      </c>
      <c r="G44" s="20">
        <v>808</v>
      </c>
      <c r="H44" s="69">
        <f t="shared" si="1"/>
        <v>0.17450495049504949</v>
      </c>
      <c r="I44" s="69">
        <f t="shared" si="2"/>
        <v>0.14480198019801979</v>
      </c>
      <c r="J44" s="69">
        <f t="shared" si="3"/>
        <v>0.31064356435643564</v>
      </c>
      <c r="K44" s="69">
        <f t="shared" si="4"/>
        <v>0.37004950495049505</v>
      </c>
    </row>
    <row r="45" spans="2:11" ht="20.100000000000001" customHeight="1" thickBot="1" x14ac:dyDescent="0.25">
      <c r="B45" s="4" t="s">
        <v>241</v>
      </c>
      <c r="C45" s="20">
        <v>417</v>
      </c>
      <c r="D45" s="20">
        <v>284</v>
      </c>
      <c r="E45" s="20">
        <v>593</v>
      </c>
      <c r="F45" s="20">
        <v>757</v>
      </c>
      <c r="G45" s="20">
        <v>2051</v>
      </c>
      <c r="H45" s="69">
        <f t="shared" si="1"/>
        <v>0.20331545587518285</v>
      </c>
      <c r="I45" s="69">
        <f t="shared" si="2"/>
        <v>0.13846903949293027</v>
      </c>
      <c r="J45" s="69">
        <f t="shared" si="3"/>
        <v>0.28912725499756214</v>
      </c>
      <c r="K45" s="69">
        <f t="shared" si="4"/>
        <v>0.36908824963432474</v>
      </c>
    </row>
    <row r="46" spans="2:11" ht="20.100000000000001" customHeight="1" thickBot="1" x14ac:dyDescent="0.25">
      <c r="B46" s="4" t="s">
        <v>242</v>
      </c>
      <c r="C46" s="20">
        <v>84</v>
      </c>
      <c r="D46" s="20">
        <v>47</v>
      </c>
      <c r="E46" s="20">
        <v>144</v>
      </c>
      <c r="F46" s="20">
        <v>226</v>
      </c>
      <c r="G46" s="20">
        <v>501</v>
      </c>
      <c r="H46" s="69">
        <f t="shared" si="1"/>
        <v>0.16766467065868262</v>
      </c>
      <c r="I46" s="69">
        <f t="shared" si="2"/>
        <v>9.3812375249500993E-2</v>
      </c>
      <c r="J46" s="69">
        <f t="shared" si="3"/>
        <v>0.28742514970059879</v>
      </c>
      <c r="K46" s="69">
        <f t="shared" si="4"/>
        <v>0.45109780439121755</v>
      </c>
    </row>
    <row r="47" spans="2:11" ht="20.100000000000001" customHeight="1" thickBot="1" x14ac:dyDescent="0.25">
      <c r="B47" s="4" t="s">
        <v>243</v>
      </c>
      <c r="C47" s="20">
        <v>388</v>
      </c>
      <c r="D47" s="20">
        <v>255</v>
      </c>
      <c r="E47" s="20">
        <v>829</v>
      </c>
      <c r="F47" s="20">
        <v>1045</v>
      </c>
      <c r="G47" s="20">
        <v>2517</v>
      </c>
      <c r="H47" s="69">
        <f t="shared" si="1"/>
        <v>0.15415176797775129</v>
      </c>
      <c r="I47" s="69">
        <f t="shared" si="2"/>
        <v>0.10131108462455304</v>
      </c>
      <c r="J47" s="69">
        <f t="shared" si="3"/>
        <v>0.32936034962256655</v>
      </c>
      <c r="K47" s="69">
        <f t="shared" si="4"/>
        <v>0.41517679777512911</v>
      </c>
    </row>
    <row r="48" spans="2:11" ht="20.100000000000001" customHeight="1" thickBot="1" x14ac:dyDescent="0.25">
      <c r="B48" s="4" t="s">
        <v>244</v>
      </c>
      <c r="C48" s="20">
        <v>130</v>
      </c>
      <c r="D48" s="20">
        <v>69</v>
      </c>
      <c r="E48" s="20">
        <v>138</v>
      </c>
      <c r="F48" s="20">
        <v>200</v>
      </c>
      <c r="G48" s="20">
        <v>537</v>
      </c>
      <c r="H48" s="69">
        <f t="shared" si="1"/>
        <v>0.24208566108007448</v>
      </c>
      <c r="I48" s="69">
        <f t="shared" si="2"/>
        <v>0.12849162011173185</v>
      </c>
      <c r="J48" s="69">
        <f t="shared" si="3"/>
        <v>0.25698324022346369</v>
      </c>
      <c r="K48" s="69">
        <f t="shared" si="4"/>
        <v>0.37243947858472998</v>
      </c>
    </row>
    <row r="49" spans="2:11" ht="20.100000000000001" customHeight="1" thickBot="1" x14ac:dyDescent="0.25">
      <c r="B49" s="4" t="s">
        <v>245</v>
      </c>
      <c r="C49" s="20">
        <v>56</v>
      </c>
      <c r="D49" s="20">
        <v>34</v>
      </c>
      <c r="E49" s="20">
        <v>113</v>
      </c>
      <c r="F49" s="20">
        <v>94</v>
      </c>
      <c r="G49" s="20">
        <v>297</v>
      </c>
      <c r="H49" s="69">
        <f t="shared" si="1"/>
        <v>0.18855218855218855</v>
      </c>
      <c r="I49" s="69">
        <f t="shared" si="2"/>
        <v>0.11447811447811448</v>
      </c>
      <c r="J49" s="69">
        <f t="shared" si="3"/>
        <v>0.38047138047138046</v>
      </c>
      <c r="K49" s="69">
        <f t="shared" si="4"/>
        <v>0.3164983164983165</v>
      </c>
    </row>
    <row r="50" spans="2:11" ht="20.100000000000001" customHeight="1" thickBot="1" x14ac:dyDescent="0.25">
      <c r="B50" s="4" t="s">
        <v>246</v>
      </c>
      <c r="C50" s="20">
        <v>202</v>
      </c>
      <c r="D50" s="20">
        <v>69</v>
      </c>
      <c r="E50" s="20">
        <v>215</v>
      </c>
      <c r="F50" s="20">
        <v>281</v>
      </c>
      <c r="G50" s="20">
        <v>767</v>
      </c>
      <c r="H50" s="69">
        <f t="shared" si="1"/>
        <v>0.26336375488917863</v>
      </c>
      <c r="I50" s="69">
        <f t="shared" si="2"/>
        <v>8.9960886571056067E-2</v>
      </c>
      <c r="J50" s="69">
        <f t="shared" si="3"/>
        <v>0.28031290743155152</v>
      </c>
      <c r="K50" s="69">
        <f t="shared" si="4"/>
        <v>0.3663624511082138</v>
      </c>
    </row>
    <row r="51" spans="2:11" ht="20.100000000000001" customHeight="1" thickBot="1" x14ac:dyDescent="0.25">
      <c r="B51" s="4" t="s">
        <v>247</v>
      </c>
      <c r="C51" s="20">
        <v>53</v>
      </c>
      <c r="D51" s="20">
        <v>24</v>
      </c>
      <c r="E51" s="20">
        <v>69</v>
      </c>
      <c r="F51" s="20">
        <v>50</v>
      </c>
      <c r="G51" s="20">
        <v>196</v>
      </c>
      <c r="H51" s="69">
        <f t="shared" si="1"/>
        <v>0.27040816326530615</v>
      </c>
      <c r="I51" s="69">
        <f t="shared" si="2"/>
        <v>0.12244897959183673</v>
      </c>
      <c r="J51" s="69">
        <f t="shared" si="3"/>
        <v>0.35204081632653061</v>
      </c>
      <c r="K51" s="69">
        <f t="shared" si="4"/>
        <v>0.25510204081632654</v>
      </c>
    </row>
    <row r="52" spans="2:11" ht="20.100000000000001" customHeight="1" thickBot="1" x14ac:dyDescent="0.25">
      <c r="B52" s="4" t="s">
        <v>248</v>
      </c>
      <c r="C52" s="20">
        <v>145</v>
      </c>
      <c r="D52" s="20">
        <v>108</v>
      </c>
      <c r="E52" s="20">
        <v>115</v>
      </c>
      <c r="F52" s="20">
        <v>165</v>
      </c>
      <c r="G52" s="20">
        <v>533</v>
      </c>
      <c r="H52" s="69">
        <f t="shared" si="1"/>
        <v>0.27204502814258913</v>
      </c>
      <c r="I52" s="69">
        <f t="shared" si="2"/>
        <v>0.20262664165103189</v>
      </c>
      <c r="J52" s="69">
        <f t="shared" si="3"/>
        <v>0.21575984990619138</v>
      </c>
      <c r="K52" s="69">
        <f t="shared" si="4"/>
        <v>0.30956848030018763</v>
      </c>
    </row>
    <row r="53" spans="2:11" ht="20.100000000000001" customHeight="1" thickBot="1" x14ac:dyDescent="0.25">
      <c r="B53" s="4" t="s">
        <v>249</v>
      </c>
      <c r="C53" s="20">
        <v>119</v>
      </c>
      <c r="D53" s="20">
        <v>113</v>
      </c>
      <c r="E53" s="20">
        <v>125</v>
      </c>
      <c r="F53" s="20">
        <v>168</v>
      </c>
      <c r="G53" s="20">
        <v>525</v>
      </c>
      <c r="H53" s="69">
        <f t="shared" si="1"/>
        <v>0.22666666666666666</v>
      </c>
      <c r="I53" s="69">
        <f t="shared" si="2"/>
        <v>0.21523809523809523</v>
      </c>
      <c r="J53" s="69">
        <f t="shared" si="3"/>
        <v>0.23809523809523808</v>
      </c>
      <c r="K53" s="69">
        <f t="shared" si="4"/>
        <v>0.32</v>
      </c>
    </row>
    <row r="54" spans="2:11" ht="20.100000000000001" customHeight="1" thickBot="1" x14ac:dyDescent="0.25">
      <c r="B54" s="4" t="s">
        <v>250</v>
      </c>
      <c r="C54" s="20">
        <v>1069</v>
      </c>
      <c r="D54" s="20">
        <v>519</v>
      </c>
      <c r="E54" s="20">
        <v>2014</v>
      </c>
      <c r="F54" s="20">
        <v>2216</v>
      </c>
      <c r="G54" s="20">
        <v>5818</v>
      </c>
      <c r="H54" s="69">
        <f t="shared" si="1"/>
        <v>0.18374011687865247</v>
      </c>
      <c r="I54" s="69">
        <f t="shared" si="2"/>
        <v>8.9205912684771405E-2</v>
      </c>
      <c r="J54" s="69">
        <f t="shared" si="3"/>
        <v>0.34616706772086625</v>
      </c>
      <c r="K54" s="69">
        <f t="shared" si="4"/>
        <v>0.38088690271570985</v>
      </c>
    </row>
    <row r="55" spans="2:11" ht="20.100000000000001" customHeight="1" thickBot="1" x14ac:dyDescent="0.25">
      <c r="B55" s="4" t="s">
        <v>251</v>
      </c>
      <c r="C55" s="20">
        <v>339</v>
      </c>
      <c r="D55" s="20">
        <v>154</v>
      </c>
      <c r="E55" s="20">
        <v>608</v>
      </c>
      <c r="F55" s="20">
        <v>547</v>
      </c>
      <c r="G55" s="20">
        <v>1648</v>
      </c>
      <c r="H55" s="69">
        <f t="shared" si="1"/>
        <v>0.20570388349514562</v>
      </c>
      <c r="I55" s="69">
        <f t="shared" si="2"/>
        <v>9.3446601941747573E-2</v>
      </c>
      <c r="J55" s="69">
        <f t="shared" si="3"/>
        <v>0.36893203883495146</v>
      </c>
      <c r="K55" s="69">
        <f t="shared" si="4"/>
        <v>0.33191747572815533</v>
      </c>
    </row>
    <row r="56" spans="2:11" ht="20.100000000000001" customHeight="1" thickBot="1" x14ac:dyDescent="0.25">
      <c r="B56" s="4" t="s">
        <v>252</v>
      </c>
      <c r="C56" s="20">
        <v>48</v>
      </c>
      <c r="D56" s="20">
        <v>19</v>
      </c>
      <c r="E56" s="20">
        <v>138</v>
      </c>
      <c r="F56" s="20">
        <v>163</v>
      </c>
      <c r="G56" s="20">
        <v>368</v>
      </c>
      <c r="H56" s="69">
        <f t="shared" si="1"/>
        <v>0.13043478260869565</v>
      </c>
      <c r="I56" s="69">
        <f t="shared" si="2"/>
        <v>5.1630434782608696E-2</v>
      </c>
      <c r="J56" s="69">
        <f t="shared" si="3"/>
        <v>0.375</v>
      </c>
      <c r="K56" s="69">
        <f t="shared" si="4"/>
        <v>0.44293478260869568</v>
      </c>
    </row>
    <row r="57" spans="2:11" ht="20.100000000000001" customHeight="1" thickBot="1" x14ac:dyDescent="0.25">
      <c r="B57" s="4" t="s">
        <v>253</v>
      </c>
      <c r="C57" s="20">
        <v>28</v>
      </c>
      <c r="D57" s="20">
        <v>17</v>
      </c>
      <c r="E57" s="20">
        <v>45</v>
      </c>
      <c r="F57" s="20">
        <v>57</v>
      </c>
      <c r="G57" s="20">
        <v>147</v>
      </c>
      <c r="H57" s="69">
        <f t="shared" si="1"/>
        <v>0.19047619047619047</v>
      </c>
      <c r="I57" s="69">
        <f t="shared" si="2"/>
        <v>0.11564625850340136</v>
      </c>
      <c r="J57" s="69">
        <f t="shared" si="3"/>
        <v>0.30612244897959184</v>
      </c>
      <c r="K57" s="69">
        <f t="shared" si="4"/>
        <v>0.38775510204081631</v>
      </c>
    </row>
    <row r="58" spans="2:11" ht="20.100000000000001" customHeight="1" thickBot="1" x14ac:dyDescent="0.25">
      <c r="B58" s="4" t="s">
        <v>254</v>
      </c>
      <c r="C58" s="20">
        <v>67</v>
      </c>
      <c r="D58" s="20">
        <v>35</v>
      </c>
      <c r="E58" s="20">
        <v>79</v>
      </c>
      <c r="F58" s="20">
        <v>104</v>
      </c>
      <c r="G58" s="20">
        <v>285</v>
      </c>
      <c r="H58" s="69">
        <f t="shared" si="1"/>
        <v>0.23508771929824562</v>
      </c>
      <c r="I58" s="69">
        <f t="shared" si="2"/>
        <v>0.12280701754385964</v>
      </c>
      <c r="J58" s="69">
        <f t="shared" si="3"/>
        <v>0.27719298245614032</v>
      </c>
      <c r="K58" s="69">
        <f t="shared" si="4"/>
        <v>0.36491228070175441</v>
      </c>
    </row>
    <row r="59" spans="2:11" ht="20.100000000000001" customHeight="1" thickBot="1" x14ac:dyDescent="0.25">
      <c r="B59" s="4" t="s">
        <v>255</v>
      </c>
      <c r="C59" s="20">
        <v>69</v>
      </c>
      <c r="D59" s="20">
        <v>53</v>
      </c>
      <c r="E59" s="20">
        <v>62</v>
      </c>
      <c r="F59" s="20">
        <v>127</v>
      </c>
      <c r="G59" s="20">
        <v>311</v>
      </c>
      <c r="H59" s="69">
        <f t="shared" si="1"/>
        <v>0.22186495176848875</v>
      </c>
      <c r="I59" s="69">
        <f t="shared" si="2"/>
        <v>0.17041800643086816</v>
      </c>
      <c r="J59" s="69">
        <f t="shared" si="3"/>
        <v>0.19935691318327975</v>
      </c>
      <c r="K59" s="69">
        <f t="shared" si="4"/>
        <v>0.40836012861736337</v>
      </c>
    </row>
    <row r="60" spans="2:11" ht="20.100000000000001" customHeight="1" thickBot="1" x14ac:dyDescent="0.25">
      <c r="B60" s="4" t="s">
        <v>256</v>
      </c>
      <c r="C60" s="31">
        <v>65</v>
      </c>
      <c r="D60" s="31">
        <v>30</v>
      </c>
      <c r="E60" s="31">
        <v>91</v>
      </c>
      <c r="F60" s="31">
        <v>121</v>
      </c>
      <c r="G60" s="31">
        <v>307</v>
      </c>
      <c r="H60" s="70">
        <f t="shared" si="1"/>
        <v>0.21172638436482086</v>
      </c>
      <c r="I60" s="70">
        <f t="shared" si="2"/>
        <v>9.7719869706840393E-2</v>
      </c>
      <c r="J60" s="70">
        <f t="shared" si="3"/>
        <v>0.29641693811074921</v>
      </c>
      <c r="K60" s="70">
        <f t="shared" si="4"/>
        <v>0.39413680781758959</v>
      </c>
    </row>
    <row r="61" spans="2:11" ht="20.100000000000001" customHeight="1" thickBot="1" x14ac:dyDescent="0.25">
      <c r="B61" s="7" t="s">
        <v>22</v>
      </c>
      <c r="C61" s="9">
        <v>7858</v>
      </c>
      <c r="D61" s="9">
        <v>4668</v>
      </c>
      <c r="E61" s="9">
        <v>11866</v>
      </c>
      <c r="F61" s="9">
        <v>14784</v>
      </c>
      <c r="G61" s="9">
        <v>39176</v>
      </c>
      <c r="H61" s="71">
        <f t="shared" si="1"/>
        <v>0.20058198897284052</v>
      </c>
      <c r="I61" s="71">
        <f>D61/$G61</f>
        <v>0.11915458443945273</v>
      </c>
      <c r="J61" s="71">
        <f>E61/$G61</f>
        <v>0.30288952419848886</v>
      </c>
      <c r="K61" s="71">
        <f>F61/$G61</f>
        <v>0.37737390238921786</v>
      </c>
    </row>
  </sheetData>
  <mergeCells count="2">
    <mergeCell ref="C9:G9"/>
    <mergeCell ref="H9:K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AP61"/>
  <sheetViews>
    <sheetView workbookViewId="0"/>
  </sheetViews>
  <sheetFormatPr baseColWidth="10" defaultRowHeight="12.75" x14ac:dyDescent="0.2"/>
  <cols>
    <col min="1" max="1" width="8.625" customWidth="1"/>
    <col min="2" max="2" width="28.625" customWidth="1"/>
    <col min="3" max="3" width="15" customWidth="1"/>
    <col min="4" max="4" width="13.75" bestFit="1" customWidth="1"/>
    <col min="5" max="5" width="12.25" bestFit="1" customWidth="1"/>
    <col min="6" max="6" width="11.25" bestFit="1" customWidth="1"/>
    <col min="7" max="7" width="14.875" bestFit="1" customWidth="1"/>
    <col min="8" max="8" width="15" customWidth="1"/>
    <col min="9" max="9" width="13.75" bestFit="1" customWidth="1"/>
    <col min="10" max="10" width="12.25" bestFit="1" customWidth="1"/>
    <col min="11" max="11" width="11.25" bestFit="1" customWidth="1"/>
    <col min="12" max="12" width="14.875" bestFit="1" customWidth="1"/>
    <col min="13" max="13" width="15" customWidth="1"/>
    <col min="14" max="14" width="13.75" bestFit="1" customWidth="1"/>
    <col min="15" max="15" width="12.25" bestFit="1" customWidth="1"/>
    <col min="16" max="16" width="11.25" bestFit="1" customWidth="1"/>
    <col min="17" max="17" width="14.875" bestFit="1" customWidth="1"/>
    <col min="18" max="18" width="15" customWidth="1"/>
    <col min="19" max="19" width="13.75" bestFit="1" customWidth="1"/>
    <col min="20" max="20" width="12.25" bestFit="1" customWidth="1"/>
    <col min="21" max="21" width="11.25" bestFit="1" customWidth="1"/>
    <col min="22" max="22" width="14.875" bestFit="1" customWidth="1"/>
    <col min="23" max="23" width="15" customWidth="1"/>
    <col min="24" max="24" width="13.75" bestFit="1" customWidth="1"/>
    <col min="25" max="25" width="12.25" bestFit="1" customWidth="1"/>
    <col min="26" max="26" width="11.25" bestFit="1" customWidth="1"/>
    <col min="27" max="27" width="14.875" bestFit="1" customWidth="1"/>
    <col min="28" max="28" width="15" customWidth="1"/>
    <col min="29" max="29" width="13.75" bestFit="1" customWidth="1"/>
    <col min="30" max="30" width="12.25" bestFit="1" customWidth="1"/>
    <col min="31" max="31" width="11.25" bestFit="1" customWidth="1"/>
    <col min="32" max="32" width="14.875" bestFit="1" customWidth="1"/>
    <col min="33" max="33" width="15" customWidth="1"/>
    <col min="34" max="34" width="13.75" bestFit="1" customWidth="1"/>
    <col min="35" max="35" width="12.25" bestFit="1" customWidth="1"/>
    <col min="36" max="36" width="11.25" bestFit="1" customWidth="1"/>
    <col min="37" max="37" width="14.875" bestFit="1" customWidth="1"/>
    <col min="38" max="38" width="15" customWidth="1"/>
    <col min="39" max="39" width="13.75" bestFit="1" customWidth="1"/>
    <col min="40" max="40" width="12.25" bestFit="1" customWidth="1"/>
    <col min="41" max="41" width="11.25" bestFit="1" customWidth="1"/>
    <col min="42" max="42" width="14.875" bestFit="1" customWidth="1"/>
  </cols>
  <sheetData>
    <row r="9" spans="2:42" ht="44.25" customHeight="1" thickBot="1" x14ac:dyDescent="0.25">
      <c r="C9" s="75" t="s">
        <v>23</v>
      </c>
      <c r="D9" s="75"/>
      <c r="E9" s="75"/>
      <c r="F9" s="75"/>
      <c r="G9" s="76"/>
      <c r="H9" s="75" t="s">
        <v>24</v>
      </c>
      <c r="I9" s="75"/>
      <c r="J9" s="75"/>
      <c r="K9" s="75"/>
      <c r="L9" s="76"/>
      <c r="M9" s="75" t="s">
        <v>25</v>
      </c>
      <c r="N9" s="75"/>
      <c r="O9" s="75"/>
      <c r="P9" s="75"/>
      <c r="Q9" s="76"/>
      <c r="R9" s="75" t="s">
        <v>26</v>
      </c>
      <c r="S9" s="75"/>
      <c r="T9" s="75"/>
      <c r="U9" s="75"/>
      <c r="V9" s="76"/>
      <c r="W9" s="75" t="s">
        <v>27</v>
      </c>
      <c r="X9" s="75"/>
      <c r="Y9" s="75"/>
      <c r="Z9" s="75"/>
      <c r="AA9" s="76"/>
      <c r="AB9" s="75" t="s">
        <v>28</v>
      </c>
      <c r="AC9" s="75"/>
      <c r="AD9" s="75"/>
      <c r="AE9" s="75"/>
      <c r="AF9" s="76"/>
      <c r="AG9" s="75" t="s">
        <v>29</v>
      </c>
      <c r="AH9" s="75"/>
      <c r="AI9" s="75"/>
      <c r="AJ9" s="75"/>
      <c r="AK9" s="76"/>
      <c r="AL9" s="75" t="s">
        <v>30</v>
      </c>
      <c r="AM9" s="75"/>
      <c r="AN9" s="75"/>
      <c r="AO9" s="75"/>
      <c r="AP9" s="76"/>
    </row>
    <row r="10" spans="2:42" ht="63.75" customHeight="1" thickBot="1" x14ac:dyDescent="0.25">
      <c r="C10" s="8" t="s">
        <v>31</v>
      </c>
      <c r="D10" s="8" t="s">
        <v>32</v>
      </c>
      <c r="E10" s="8" t="s">
        <v>33</v>
      </c>
      <c r="F10" s="8" t="s">
        <v>34</v>
      </c>
      <c r="G10" s="8" t="s">
        <v>35</v>
      </c>
      <c r="H10" s="8" t="s">
        <v>31</v>
      </c>
      <c r="I10" s="8" t="s">
        <v>32</v>
      </c>
      <c r="J10" s="8" t="s">
        <v>33</v>
      </c>
      <c r="K10" s="8" t="s">
        <v>34</v>
      </c>
      <c r="L10" s="8" t="s">
        <v>35</v>
      </c>
      <c r="M10" s="8" t="s">
        <v>31</v>
      </c>
      <c r="N10" s="8" t="s">
        <v>32</v>
      </c>
      <c r="O10" s="8" t="s">
        <v>33</v>
      </c>
      <c r="P10" s="8" t="s">
        <v>34</v>
      </c>
      <c r="Q10" s="8" t="s">
        <v>35</v>
      </c>
      <c r="R10" s="8" t="s">
        <v>31</v>
      </c>
      <c r="S10" s="8" t="s">
        <v>32</v>
      </c>
      <c r="T10" s="8" t="s">
        <v>33</v>
      </c>
      <c r="U10" s="8" t="s">
        <v>34</v>
      </c>
      <c r="V10" s="8" t="s">
        <v>35</v>
      </c>
      <c r="W10" s="8" t="s">
        <v>31</v>
      </c>
      <c r="X10" s="8" t="s">
        <v>32</v>
      </c>
      <c r="Y10" s="8" t="s">
        <v>33</v>
      </c>
      <c r="Z10" s="8" t="s">
        <v>34</v>
      </c>
      <c r="AA10" s="8" t="s">
        <v>35</v>
      </c>
      <c r="AB10" s="8" t="s">
        <v>31</v>
      </c>
      <c r="AC10" s="8" t="s">
        <v>32</v>
      </c>
      <c r="AD10" s="8" t="s">
        <v>33</v>
      </c>
      <c r="AE10" s="8" t="s">
        <v>34</v>
      </c>
      <c r="AF10" s="8" t="s">
        <v>35</v>
      </c>
      <c r="AG10" s="8" t="s">
        <v>31</v>
      </c>
      <c r="AH10" s="8" t="s">
        <v>32</v>
      </c>
      <c r="AI10" s="8" t="s">
        <v>33</v>
      </c>
      <c r="AJ10" s="8" t="s">
        <v>34</v>
      </c>
      <c r="AK10" s="8" t="s">
        <v>35</v>
      </c>
      <c r="AL10" s="8" t="s">
        <v>31</v>
      </c>
      <c r="AM10" s="8" t="s">
        <v>32</v>
      </c>
      <c r="AN10" s="8" t="s">
        <v>33</v>
      </c>
      <c r="AO10" s="8" t="s">
        <v>34</v>
      </c>
      <c r="AP10" s="8" t="s">
        <v>35</v>
      </c>
    </row>
    <row r="11" spans="2:42" ht="20.100000000000001" customHeight="1" thickBot="1" x14ac:dyDescent="0.25">
      <c r="B11" s="3" t="s">
        <v>207</v>
      </c>
      <c r="C11" s="19">
        <v>5515</v>
      </c>
      <c r="D11" s="20">
        <v>306</v>
      </c>
      <c r="E11" s="20">
        <v>27</v>
      </c>
      <c r="F11" s="20">
        <v>5787</v>
      </c>
      <c r="G11" s="20">
        <v>553</v>
      </c>
      <c r="H11" s="20">
        <v>1514</v>
      </c>
      <c r="I11" s="20">
        <v>187</v>
      </c>
      <c r="J11" s="20">
        <v>0</v>
      </c>
      <c r="K11" s="20">
        <v>1698</v>
      </c>
      <c r="L11" s="20">
        <v>3</v>
      </c>
      <c r="M11" s="20">
        <v>6</v>
      </c>
      <c r="N11" s="20">
        <v>0</v>
      </c>
      <c r="O11" s="20">
        <v>1</v>
      </c>
      <c r="P11" s="20">
        <v>7</v>
      </c>
      <c r="Q11" s="20">
        <v>1</v>
      </c>
      <c r="R11" s="20">
        <v>2895</v>
      </c>
      <c r="S11" s="19">
        <v>114</v>
      </c>
      <c r="T11" s="20">
        <v>15</v>
      </c>
      <c r="U11" s="20">
        <v>2943</v>
      </c>
      <c r="V11" s="20">
        <v>376</v>
      </c>
      <c r="W11" s="20">
        <v>1008</v>
      </c>
      <c r="X11" s="20">
        <v>4</v>
      </c>
      <c r="Y11" s="20">
        <v>11</v>
      </c>
      <c r="Z11" s="20">
        <v>1049</v>
      </c>
      <c r="AA11" s="20">
        <v>164</v>
      </c>
      <c r="AB11" s="20">
        <v>91</v>
      </c>
      <c r="AC11" s="20">
        <v>1</v>
      </c>
      <c r="AD11" s="20">
        <v>0</v>
      </c>
      <c r="AE11" s="20">
        <v>88</v>
      </c>
      <c r="AF11" s="20">
        <v>9</v>
      </c>
      <c r="AG11" s="20">
        <v>0</v>
      </c>
      <c r="AH11" s="20">
        <v>0</v>
      </c>
      <c r="AI11" s="19">
        <v>0</v>
      </c>
      <c r="AJ11" s="20">
        <v>0</v>
      </c>
      <c r="AK11" s="20">
        <v>0</v>
      </c>
      <c r="AL11" s="20">
        <v>1</v>
      </c>
      <c r="AM11" s="20">
        <v>0</v>
      </c>
      <c r="AN11" s="20">
        <v>0</v>
      </c>
      <c r="AO11" s="20">
        <v>2</v>
      </c>
      <c r="AP11" s="20">
        <v>0</v>
      </c>
    </row>
    <row r="12" spans="2:42" ht="20.100000000000001" customHeight="1" thickBot="1" x14ac:dyDescent="0.25">
      <c r="B12" s="4" t="s">
        <v>208</v>
      </c>
      <c r="C12" s="20">
        <v>5510</v>
      </c>
      <c r="D12" s="20">
        <v>566</v>
      </c>
      <c r="E12" s="20">
        <v>36</v>
      </c>
      <c r="F12" s="20">
        <v>6276</v>
      </c>
      <c r="G12" s="20">
        <v>1185</v>
      </c>
      <c r="H12" s="20">
        <v>1844</v>
      </c>
      <c r="I12" s="20">
        <v>160</v>
      </c>
      <c r="J12" s="20">
        <v>0</v>
      </c>
      <c r="K12" s="20">
        <v>2012</v>
      </c>
      <c r="L12" s="20">
        <v>4</v>
      </c>
      <c r="M12" s="20">
        <v>20</v>
      </c>
      <c r="N12" s="20">
        <v>1</v>
      </c>
      <c r="O12" s="20">
        <v>0</v>
      </c>
      <c r="P12" s="20">
        <v>17</v>
      </c>
      <c r="Q12" s="20">
        <v>24</v>
      </c>
      <c r="R12" s="20">
        <v>2192</v>
      </c>
      <c r="S12" s="20">
        <v>382</v>
      </c>
      <c r="T12" s="20">
        <v>24</v>
      </c>
      <c r="U12" s="20">
        <v>2585</v>
      </c>
      <c r="V12" s="20">
        <v>692</v>
      </c>
      <c r="W12" s="20">
        <v>1178</v>
      </c>
      <c r="X12" s="20">
        <v>7</v>
      </c>
      <c r="Y12" s="20">
        <v>12</v>
      </c>
      <c r="Z12" s="20">
        <v>1327</v>
      </c>
      <c r="AA12" s="20">
        <v>427</v>
      </c>
      <c r="AB12" s="20">
        <v>273</v>
      </c>
      <c r="AC12" s="20">
        <v>16</v>
      </c>
      <c r="AD12" s="20">
        <v>0</v>
      </c>
      <c r="AE12" s="20">
        <v>333</v>
      </c>
      <c r="AF12" s="20">
        <v>35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3</v>
      </c>
      <c r="AM12" s="20">
        <v>0</v>
      </c>
      <c r="AN12" s="20">
        <v>0</v>
      </c>
      <c r="AO12" s="20">
        <v>2</v>
      </c>
      <c r="AP12" s="20">
        <v>3</v>
      </c>
    </row>
    <row r="13" spans="2:42" ht="20.100000000000001" customHeight="1" thickBot="1" x14ac:dyDescent="0.25">
      <c r="B13" s="4" t="s">
        <v>209</v>
      </c>
      <c r="C13" s="20">
        <v>2114</v>
      </c>
      <c r="D13" s="20">
        <v>556</v>
      </c>
      <c r="E13" s="20">
        <v>11</v>
      </c>
      <c r="F13" s="20">
        <v>2592</v>
      </c>
      <c r="G13" s="20">
        <v>431</v>
      </c>
      <c r="H13" s="20">
        <v>813</v>
      </c>
      <c r="I13" s="20">
        <v>140</v>
      </c>
      <c r="J13" s="20">
        <v>0</v>
      </c>
      <c r="K13" s="20">
        <v>959</v>
      </c>
      <c r="L13" s="20">
        <v>4</v>
      </c>
      <c r="M13" s="20">
        <v>3</v>
      </c>
      <c r="N13" s="20">
        <v>0</v>
      </c>
      <c r="O13" s="20">
        <v>0</v>
      </c>
      <c r="P13" s="20">
        <v>2</v>
      </c>
      <c r="Q13" s="20">
        <v>1</v>
      </c>
      <c r="R13" s="20">
        <v>667</v>
      </c>
      <c r="S13" s="20">
        <v>416</v>
      </c>
      <c r="T13" s="20">
        <v>10</v>
      </c>
      <c r="U13" s="20">
        <v>1027</v>
      </c>
      <c r="V13" s="20">
        <v>277</v>
      </c>
      <c r="W13" s="20">
        <v>538</v>
      </c>
      <c r="X13" s="20">
        <v>0</v>
      </c>
      <c r="Y13" s="20">
        <v>0</v>
      </c>
      <c r="Z13" s="20">
        <v>517</v>
      </c>
      <c r="AA13" s="20">
        <v>130</v>
      </c>
      <c r="AB13" s="20">
        <v>93</v>
      </c>
      <c r="AC13" s="20">
        <v>0</v>
      </c>
      <c r="AD13" s="20">
        <v>1</v>
      </c>
      <c r="AE13" s="20">
        <v>87</v>
      </c>
      <c r="AF13" s="20">
        <v>19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</row>
    <row r="14" spans="2:42" ht="20.100000000000001" customHeight="1" thickBot="1" x14ac:dyDescent="0.25">
      <c r="B14" s="4" t="s">
        <v>210</v>
      </c>
      <c r="C14" s="20">
        <v>3592</v>
      </c>
      <c r="D14" s="20">
        <v>516</v>
      </c>
      <c r="E14" s="20">
        <v>15</v>
      </c>
      <c r="F14" s="20">
        <v>4113</v>
      </c>
      <c r="G14" s="20">
        <v>582</v>
      </c>
      <c r="H14" s="20">
        <v>1105</v>
      </c>
      <c r="I14" s="20">
        <v>155</v>
      </c>
      <c r="J14" s="20">
        <v>3</v>
      </c>
      <c r="K14" s="20">
        <v>1265</v>
      </c>
      <c r="L14" s="20">
        <v>1</v>
      </c>
      <c r="M14" s="20">
        <v>5</v>
      </c>
      <c r="N14" s="20">
        <v>0</v>
      </c>
      <c r="O14" s="20">
        <v>0</v>
      </c>
      <c r="P14" s="20">
        <v>5</v>
      </c>
      <c r="Q14" s="20">
        <v>2</v>
      </c>
      <c r="R14" s="20">
        <v>1615</v>
      </c>
      <c r="S14" s="20">
        <v>353</v>
      </c>
      <c r="T14" s="20">
        <v>11</v>
      </c>
      <c r="U14" s="20">
        <v>1966</v>
      </c>
      <c r="V14" s="20">
        <v>387</v>
      </c>
      <c r="W14" s="20">
        <v>525</v>
      </c>
      <c r="X14" s="20">
        <v>0</v>
      </c>
      <c r="Y14" s="20">
        <v>0</v>
      </c>
      <c r="Z14" s="20">
        <v>524</v>
      </c>
      <c r="AA14" s="20">
        <v>170</v>
      </c>
      <c r="AB14" s="20">
        <v>340</v>
      </c>
      <c r="AC14" s="20">
        <v>8</v>
      </c>
      <c r="AD14" s="20">
        <v>1</v>
      </c>
      <c r="AE14" s="20">
        <v>351</v>
      </c>
      <c r="AF14" s="20">
        <v>20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2</v>
      </c>
      <c r="AM14" s="20">
        <v>0</v>
      </c>
      <c r="AN14" s="20">
        <v>0</v>
      </c>
      <c r="AO14" s="20">
        <v>2</v>
      </c>
      <c r="AP14" s="20">
        <v>2</v>
      </c>
    </row>
    <row r="15" spans="2:42" ht="20.100000000000001" customHeight="1" thickBot="1" x14ac:dyDescent="0.25">
      <c r="B15" s="4" t="s">
        <v>211</v>
      </c>
      <c r="C15" s="20">
        <v>2354</v>
      </c>
      <c r="D15" s="20">
        <v>314</v>
      </c>
      <c r="E15" s="20">
        <v>4</v>
      </c>
      <c r="F15" s="20">
        <v>3028</v>
      </c>
      <c r="G15" s="20">
        <v>574</v>
      </c>
      <c r="H15" s="20">
        <v>836</v>
      </c>
      <c r="I15" s="20">
        <v>69</v>
      </c>
      <c r="J15" s="20">
        <v>0</v>
      </c>
      <c r="K15" s="20">
        <v>903</v>
      </c>
      <c r="L15" s="20">
        <v>2</v>
      </c>
      <c r="M15" s="20">
        <v>1</v>
      </c>
      <c r="N15" s="20">
        <v>0</v>
      </c>
      <c r="O15" s="20">
        <v>0</v>
      </c>
      <c r="P15" s="20">
        <v>2</v>
      </c>
      <c r="Q15" s="20">
        <v>2</v>
      </c>
      <c r="R15" s="20">
        <v>1125</v>
      </c>
      <c r="S15" s="20">
        <v>238</v>
      </c>
      <c r="T15" s="20">
        <v>3</v>
      </c>
      <c r="U15" s="20">
        <v>1647</v>
      </c>
      <c r="V15" s="20">
        <v>418</v>
      </c>
      <c r="W15" s="20">
        <v>279</v>
      </c>
      <c r="X15" s="20">
        <v>0</v>
      </c>
      <c r="Y15" s="20">
        <v>1</v>
      </c>
      <c r="Z15" s="20">
        <v>296</v>
      </c>
      <c r="AA15" s="20">
        <v>141</v>
      </c>
      <c r="AB15" s="20">
        <v>113</v>
      </c>
      <c r="AC15" s="20">
        <v>7</v>
      </c>
      <c r="AD15" s="20">
        <v>0</v>
      </c>
      <c r="AE15" s="20">
        <v>180</v>
      </c>
      <c r="AF15" s="20">
        <v>11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</row>
    <row r="16" spans="2:42" ht="20.100000000000001" customHeight="1" thickBot="1" x14ac:dyDescent="0.25">
      <c r="B16" s="4" t="s">
        <v>212</v>
      </c>
      <c r="C16" s="20">
        <v>2212</v>
      </c>
      <c r="D16" s="20">
        <v>271</v>
      </c>
      <c r="E16" s="20">
        <v>16</v>
      </c>
      <c r="F16" s="20">
        <v>2644</v>
      </c>
      <c r="G16" s="20">
        <v>387</v>
      </c>
      <c r="H16" s="20">
        <v>458</v>
      </c>
      <c r="I16" s="20">
        <v>23</v>
      </c>
      <c r="J16" s="20">
        <v>0</v>
      </c>
      <c r="K16" s="20">
        <v>480</v>
      </c>
      <c r="L16" s="20">
        <v>7</v>
      </c>
      <c r="M16" s="20">
        <v>4</v>
      </c>
      <c r="N16" s="20">
        <v>0</v>
      </c>
      <c r="O16" s="20">
        <v>0</v>
      </c>
      <c r="P16" s="20">
        <v>2</v>
      </c>
      <c r="Q16" s="20">
        <v>2</v>
      </c>
      <c r="R16" s="20">
        <v>1292</v>
      </c>
      <c r="S16" s="20">
        <v>247</v>
      </c>
      <c r="T16" s="20">
        <v>13</v>
      </c>
      <c r="U16" s="20">
        <v>1650</v>
      </c>
      <c r="V16" s="20">
        <v>247</v>
      </c>
      <c r="W16" s="20">
        <v>355</v>
      </c>
      <c r="X16" s="20">
        <v>0</v>
      </c>
      <c r="Y16" s="20">
        <v>1</v>
      </c>
      <c r="Z16" s="20">
        <v>394</v>
      </c>
      <c r="AA16" s="20">
        <v>115</v>
      </c>
      <c r="AB16" s="20">
        <v>103</v>
      </c>
      <c r="AC16" s="20">
        <v>1</v>
      </c>
      <c r="AD16" s="20">
        <v>2</v>
      </c>
      <c r="AE16" s="20">
        <v>118</v>
      </c>
      <c r="AF16" s="20">
        <v>16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</row>
    <row r="17" spans="2:42" ht="20.100000000000001" customHeight="1" thickBot="1" x14ac:dyDescent="0.25">
      <c r="B17" s="4" t="s">
        <v>213</v>
      </c>
      <c r="C17" s="20">
        <v>8226</v>
      </c>
      <c r="D17" s="20">
        <v>2600</v>
      </c>
      <c r="E17" s="20">
        <v>28</v>
      </c>
      <c r="F17" s="20">
        <v>10887</v>
      </c>
      <c r="G17" s="20">
        <v>1538</v>
      </c>
      <c r="H17" s="20">
        <v>2522</v>
      </c>
      <c r="I17" s="20">
        <v>784</v>
      </c>
      <c r="J17" s="20">
        <v>1</v>
      </c>
      <c r="K17" s="20">
        <v>3305</v>
      </c>
      <c r="L17" s="20">
        <v>15</v>
      </c>
      <c r="M17" s="20">
        <v>10</v>
      </c>
      <c r="N17" s="20">
        <v>0</v>
      </c>
      <c r="O17" s="20">
        <v>0</v>
      </c>
      <c r="P17" s="20">
        <v>3</v>
      </c>
      <c r="Q17" s="20">
        <v>9</v>
      </c>
      <c r="R17" s="20">
        <v>3825</v>
      </c>
      <c r="S17" s="20">
        <v>1775</v>
      </c>
      <c r="T17" s="20">
        <v>20</v>
      </c>
      <c r="U17" s="20">
        <v>5659</v>
      </c>
      <c r="V17" s="20">
        <v>859</v>
      </c>
      <c r="W17" s="20">
        <v>1407</v>
      </c>
      <c r="X17" s="20">
        <v>0</v>
      </c>
      <c r="Y17" s="20">
        <v>4</v>
      </c>
      <c r="Z17" s="20">
        <v>1393</v>
      </c>
      <c r="AA17" s="20">
        <v>588</v>
      </c>
      <c r="AB17" s="20">
        <v>462</v>
      </c>
      <c r="AC17" s="20">
        <v>40</v>
      </c>
      <c r="AD17" s="20">
        <v>3</v>
      </c>
      <c r="AE17" s="20">
        <v>526</v>
      </c>
      <c r="AF17" s="20">
        <v>64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1</v>
      </c>
      <c r="AN17" s="20">
        <v>0</v>
      </c>
      <c r="AO17" s="20">
        <v>1</v>
      </c>
      <c r="AP17" s="20">
        <v>3</v>
      </c>
    </row>
    <row r="18" spans="2:42" ht="20.100000000000001" customHeight="1" thickBot="1" x14ac:dyDescent="0.25">
      <c r="B18" s="4" t="s">
        <v>214</v>
      </c>
      <c r="C18" s="20">
        <v>7808</v>
      </c>
      <c r="D18" s="20">
        <v>1659</v>
      </c>
      <c r="E18" s="20">
        <v>21</v>
      </c>
      <c r="F18" s="20">
        <v>9586</v>
      </c>
      <c r="G18" s="20">
        <v>1578</v>
      </c>
      <c r="H18" s="20">
        <v>1762</v>
      </c>
      <c r="I18" s="20">
        <v>10</v>
      </c>
      <c r="J18" s="20">
        <v>0</v>
      </c>
      <c r="K18" s="20">
        <v>1776</v>
      </c>
      <c r="L18" s="20">
        <v>7</v>
      </c>
      <c r="M18" s="20">
        <v>6</v>
      </c>
      <c r="N18" s="20">
        <v>0</v>
      </c>
      <c r="O18" s="20">
        <v>0</v>
      </c>
      <c r="P18" s="20">
        <v>8</v>
      </c>
      <c r="Q18" s="20">
        <v>3</v>
      </c>
      <c r="R18" s="20">
        <v>4311</v>
      </c>
      <c r="S18" s="20">
        <v>1649</v>
      </c>
      <c r="T18" s="20">
        <v>11</v>
      </c>
      <c r="U18" s="20">
        <v>5993</v>
      </c>
      <c r="V18" s="20">
        <v>1030</v>
      </c>
      <c r="W18" s="20">
        <v>1235</v>
      </c>
      <c r="X18" s="20">
        <v>0</v>
      </c>
      <c r="Y18" s="20">
        <v>8</v>
      </c>
      <c r="Z18" s="20">
        <v>1320</v>
      </c>
      <c r="AA18" s="20">
        <v>433</v>
      </c>
      <c r="AB18" s="20">
        <v>494</v>
      </c>
      <c r="AC18" s="20">
        <v>0</v>
      </c>
      <c r="AD18" s="20">
        <v>2</v>
      </c>
      <c r="AE18" s="20">
        <v>489</v>
      </c>
      <c r="AF18" s="20">
        <v>104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1</v>
      </c>
    </row>
    <row r="19" spans="2:42" ht="20.100000000000001" customHeight="1" thickBot="1" x14ac:dyDescent="0.25">
      <c r="B19" s="4" t="s">
        <v>215</v>
      </c>
      <c r="C19" s="20">
        <v>527</v>
      </c>
      <c r="D19" s="20">
        <v>14</v>
      </c>
      <c r="E19" s="20">
        <v>1</v>
      </c>
      <c r="F19" s="20">
        <v>508</v>
      </c>
      <c r="G19" s="20">
        <v>111</v>
      </c>
      <c r="H19" s="20">
        <v>155</v>
      </c>
      <c r="I19" s="20">
        <v>6</v>
      </c>
      <c r="J19" s="20">
        <v>0</v>
      </c>
      <c r="K19" s="20">
        <v>164</v>
      </c>
      <c r="L19" s="20">
        <v>0</v>
      </c>
      <c r="M19" s="20">
        <v>2</v>
      </c>
      <c r="N19" s="20">
        <v>0</v>
      </c>
      <c r="O19" s="20">
        <v>0</v>
      </c>
      <c r="P19" s="20">
        <v>2</v>
      </c>
      <c r="Q19" s="20">
        <v>0</v>
      </c>
      <c r="R19" s="20">
        <v>277</v>
      </c>
      <c r="S19" s="20">
        <v>4</v>
      </c>
      <c r="T19" s="20">
        <v>1</v>
      </c>
      <c r="U19" s="20">
        <v>237</v>
      </c>
      <c r="V19" s="20">
        <v>90</v>
      </c>
      <c r="W19" s="20">
        <v>77</v>
      </c>
      <c r="X19" s="20">
        <v>4</v>
      </c>
      <c r="Y19" s="20">
        <v>0</v>
      </c>
      <c r="Z19" s="20">
        <v>93</v>
      </c>
      <c r="AA19" s="20">
        <v>17</v>
      </c>
      <c r="AB19" s="20">
        <v>16</v>
      </c>
      <c r="AC19" s="20">
        <v>0</v>
      </c>
      <c r="AD19" s="20">
        <v>0</v>
      </c>
      <c r="AE19" s="20">
        <v>12</v>
      </c>
      <c r="AF19" s="20">
        <v>4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</row>
    <row r="20" spans="2:42" ht="20.100000000000001" customHeight="1" thickBot="1" x14ac:dyDescent="0.25">
      <c r="B20" s="4" t="s">
        <v>216</v>
      </c>
      <c r="C20" s="20">
        <v>293</v>
      </c>
      <c r="D20" s="20">
        <v>2</v>
      </c>
      <c r="E20" s="20">
        <v>0</v>
      </c>
      <c r="F20" s="20">
        <v>286</v>
      </c>
      <c r="G20" s="20">
        <v>33</v>
      </c>
      <c r="H20" s="20">
        <v>135</v>
      </c>
      <c r="I20" s="20">
        <v>0</v>
      </c>
      <c r="J20" s="20">
        <v>0</v>
      </c>
      <c r="K20" s="20">
        <v>135</v>
      </c>
      <c r="L20" s="20">
        <v>0</v>
      </c>
      <c r="M20" s="20">
        <v>1</v>
      </c>
      <c r="N20" s="20">
        <v>0</v>
      </c>
      <c r="O20" s="20">
        <v>0</v>
      </c>
      <c r="P20" s="20">
        <v>2</v>
      </c>
      <c r="Q20" s="20">
        <v>1</v>
      </c>
      <c r="R20" s="20">
        <v>105</v>
      </c>
      <c r="S20" s="20">
        <v>2</v>
      </c>
      <c r="T20" s="20">
        <v>0</v>
      </c>
      <c r="U20" s="20">
        <v>101</v>
      </c>
      <c r="V20" s="20">
        <v>25</v>
      </c>
      <c r="W20" s="20">
        <v>44</v>
      </c>
      <c r="X20" s="20">
        <v>0</v>
      </c>
      <c r="Y20" s="20">
        <v>0</v>
      </c>
      <c r="Z20" s="20">
        <v>40</v>
      </c>
      <c r="AA20" s="20">
        <v>7</v>
      </c>
      <c r="AB20" s="20">
        <v>8</v>
      </c>
      <c r="AC20" s="20">
        <v>0</v>
      </c>
      <c r="AD20" s="20">
        <v>0</v>
      </c>
      <c r="AE20" s="20">
        <v>8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</row>
    <row r="21" spans="2:42" ht="20.100000000000001" customHeight="1" thickBot="1" x14ac:dyDescent="0.25">
      <c r="B21" s="4" t="s">
        <v>217</v>
      </c>
      <c r="C21" s="20">
        <v>3154</v>
      </c>
      <c r="D21" s="20">
        <v>1404</v>
      </c>
      <c r="E21" s="20">
        <v>51</v>
      </c>
      <c r="F21" s="20">
        <v>4809</v>
      </c>
      <c r="G21" s="20">
        <v>687</v>
      </c>
      <c r="H21" s="20">
        <v>918</v>
      </c>
      <c r="I21" s="20">
        <v>417</v>
      </c>
      <c r="J21" s="20">
        <v>0</v>
      </c>
      <c r="K21" s="20">
        <v>1338</v>
      </c>
      <c r="L21" s="20">
        <v>2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1316</v>
      </c>
      <c r="S21" s="20">
        <v>979</v>
      </c>
      <c r="T21" s="20">
        <v>49</v>
      </c>
      <c r="U21" s="20">
        <v>2477</v>
      </c>
      <c r="V21" s="20">
        <v>487</v>
      </c>
      <c r="W21" s="20">
        <v>697</v>
      </c>
      <c r="X21" s="20">
        <v>0</v>
      </c>
      <c r="Y21" s="20">
        <v>0</v>
      </c>
      <c r="Z21" s="20">
        <v>767</v>
      </c>
      <c r="AA21" s="20">
        <v>157</v>
      </c>
      <c r="AB21" s="20">
        <v>222</v>
      </c>
      <c r="AC21" s="20">
        <v>8</v>
      </c>
      <c r="AD21" s="20">
        <v>2</v>
      </c>
      <c r="AE21" s="20">
        <v>226</v>
      </c>
      <c r="AF21" s="20">
        <v>40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1</v>
      </c>
      <c r="AM21" s="20">
        <v>0</v>
      </c>
      <c r="AN21" s="20">
        <v>0</v>
      </c>
      <c r="AO21" s="20">
        <v>1</v>
      </c>
      <c r="AP21" s="20">
        <v>1</v>
      </c>
    </row>
    <row r="22" spans="2:42" ht="20.100000000000001" customHeight="1" thickBot="1" x14ac:dyDescent="0.25">
      <c r="B22" s="4" t="s">
        <v>218</v>
      </c>
      <c r="C22" s="20">
        <v>3517</v>
      </c>
      <c r="D22" s="20">
        <v>216</v>
      </c>
      <c r="E22" s="20">
        <v>18</v>
      </c>
      <c r="F22" s="20">
        <v>3845</v>
      </c>
      <c r="G22" s="20">
        <v>607</v>
      </c>
      <c r="H22" s="20">
        <v>968</v>
      </c>
      <c r="I22" s="20">
        <v>62</v>
      </c>
      <c r="J22" s="20">
        <v>1</v>
      </c>
      <c r="K22" s="20">
        <v>1030</v>
      </c>
      <c r="L22" s="20">
        <v>3</v>
      </c>
      <c r="M22" s="20">
        <v>8</v>
      </c>
      <c r="N22" s="20">
        <v>0</v>
      </c>
      <c r="O22" s="20">
        <v>0</v>
      </c>
      <c r="P22" s="20">
        <v>7</v>
      </c>
      <c r="Q22" s="20">
        <v>6</v>
      </c>
      <c r="R22" s="20">
        <v>1770</v>
      </c>
      <c r="S22" s="20">
        <v>154</v>
      </c>
      <c r="T22" s="20">
        <v>8</v>
      </c>
      <c r="U22" s="20">
        <v>2005</v>
      </c>
      <c r="V22" s="20">
        <v>408</v>
      </c>
      <c r="W22" s="20">
        <v>649</v>
      </c>
      <c r="X22" s="20">
        <v>0</v>
      </c>
      <c r="Y22" s="20">
        <v>7</v>
      </c>
      <c r="Z22" s="20">
        <v>681</v>
      </c>
      <c r="AA22" s="20">
        <v>167</v>
      </c>
      <c r="AB22" s="20">
        <v>122</v>
      </c>
      <c r="AC22" s="20">
        <v>0</v>
      </c>
      <c r="AD22" s="20">
        <v>2</v>
      </c>
      <c r="AE22" s="20">
        <v>121</v>
      </c>
      <c r="AF22" s="20">
        <v>23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1</v>
      </c>
      <c r="AP22" s="20">
        <v>0</v>
      </c>
    </row>
    <row r="23" spans="2:42" ht="20.100000000000001" customHeight="1" thickBot="1" x14ac:dyDescent="0.25">
      <c r="B23" s="4" t="s">
        <v>219</v>
      </c>
      <c r="C23" s="20">
        <v>4887</v>
      </c>
      <c r="D23" s="20">
        <v>2488</v>
      </c>
      <c r="E23" s="20">
        <v>7</v>
      </c>
      <c r="F23" s="20">
        <v>6912</v>
      </c>
      <c r="G23" s="20">
        <v>1436</v>
      </c>
      <c r="H23" s="20">
        <v>2184</v>
      </c>
      <c r="I23" s="20">
        <v>194</v>
      </c>
      <c r="J23" s="20">
        <v>0</v>
      </c>
      <c r="K23" s="20">
        <v>2342</v>
      </c>
      <c r="L23" s="20">
        <v>41</v>
      </c>
      <c r="M23" s="20">
        <v>7</v>
      </c>
      <c r="N23" s="20">
        <v>1</v>
      </c>
      <c r="O23" s="20">
        <v>2</v>
      </c>
      <c r="P23" s="20">
        <v>9</v>
      </c>
      <c r="Q23" s="20">
        <v>9</v>
      </c>
      <c r="R23" s="20">
        <v>1631</v>
      </c>
      <c r="S23" s="20">
        <v>2279</v>
      </c>
      <c r="T23" s="20">
        <v>5</v>
      </c>
      <c r="U23" s="20">
        <v>3551</v>
      </c>
      <c r="V23" s="20">
        <v>1011</v>
      </c>
      <c r="W23" s="20">
        <v>877</v>
      </c>
      <c r="X23" s="20">
        <v>0</v>
      </c>
      <c r="Y23" s="20">
        <v>0</v>
      </c>
      <c r="Z23" s="20">
        <v>812</v>
      </c>
      <c r="AA23" s="20">
        <v>360</v>
      </c>
      <c r="AB23" s="20">
        <v>186</v>
      </c>
      <c r="AC23" s="20">
        <v>14</v>
      </c>
      <c r="AD23" s="20">
        <v>0</v>
      </c>
      <c r="AE23" s="20">
        <v>196</v>
      </c>
      <c r="AF23" s="20">
        <v>13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2</v>
      </c>
      <c r="AM23" s="20">
        <v>0</v>
      </c>
      <c r="AN23" s="20">
        <v>0</v>
      </c>
      <c r="AO23" s="20">
        <v>2</v>
      </c>
      <c r="AP23" s="20">
        <v>2</v>
      </c>
    </row>
    <row r="24" spans="2:42" ht="20.100000000000001" customHeight="1" thickBot="1" x14ac:dyDescent="0.25">
      <c r="B24" s="4" t="s">
        <v>220</v>
      </c>
      <c r="C24" s="20">
        <v>3762</v>
      </c>
      <c r="D24" s="20">
        <v>1602</v>
      </c>
      <c r="E24" s="20">
        <v>35</v>
      </c>
      <c r="F24" s="20">
        <v>5343</v>
      </c>
      <c r="G24" s="20">
        <v>574</v>
      </c>
      <c r="H24" s="20">
        <v>1701</v>
      </c>
      <c r="I24" s="20">
        <v>354</v>
      </c>
      <c r="J24" s="20">
        <v>1</v>
      </c>
      <c r="K24" s="20">
        <v>2057</v>
      </c>
      <c r="L24" s="20">
        <v>5</v>
      </c>
      <c r="M24" s="20">
        <v>2</v>
      </c>
      <c r="N24" s="20">
        <v>0</v>
      </c>
      <c r="O24" s="20">
        <v>0</v>
      </c>
      <c r="P24" s="20">
        <v>3</v>
      </c>
      <c r="Q24" s="20">
        <v>1</v>
      </c>
      <c r="R24" s="20">
        <v>1254</v>
      </c>
      <c r="S24" s="20">
        <v>1188</v>
      </c>
      <c r="T24" s="20">
        <v>33</v>
      </c>
      <c r="U24" s="20">
        <v>2411</v>
      </c>
      <c r="V24" s="20">
        <v>368</v>
      </c>
      <c r="W24" s="20">
        <v>314</v>
      </c>
      <c r="X24" s="20">
        <v>0</v>
      </c>
      <c r="Y24" s="20">
        <v>0</v>
      </c>
      <c r="Z24" s="20">
        <v>313</v>
      </c>
      <c r="AA24" s="20">
        <v>160</v>
      </c>
      <c r="AB24" s="20">
        <v>491</v>
      </c>
      <c r="AC24" s="20">
        <v>60</v>
      </c>
      <c r="AD24" s="20">
        <v>1</v>
      </c>
      <c r="AE24" s="20">
        <v>559</v>
      </c>
      <c r="AF24" s="20">
        <v>39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1</v>
      </c>
    </row>
    <row r="25" spans="2:42" ht="20.100000000000001" customHeight="1" thickBot="1" x14ac:dyDescent="0.25">
      <c r="B25" s="4" t="s">
        <v>221</v>
      </c>
      <c r="C25" s="20">
        <v>4080</v>
      </c>
      <c r="D25" s="20">
        <v>612</v>
      </c>
      <c r="E25" s="20">
        <v>80</v>
      </c>
      <c r="F25" s="20">
        <v>4915</v>
      </c>
      <c r="G25" s="20">
        <v>404</v>
      </c>
      <c r="H25" s="20">
        <v>2035</v>
      </c>
      <c r="I25" s="20">
        <v>390</v>
      </c>
      <c r="J25" s="20">
        <v>60</v>
      </c>
      <c r="K25" s="20">
        <v>2481</v>
      </c>
      <c r="L25" s="20">
        <v>18</v>
      </c>
      <c r="M25" s="20">
        <v>7</v>
      </c>
      <c r="N25" s="20">
        <v>0</v>
      </c>
      <c r="O25" s="20">
        <v>0</v>
      </c>
      <c r="P25" s="20">
        <v>8</v>
      </c>
      <c r="Q25" s="20">
        <v>3</v>
      </c>
      <c r="R25" s="20">
        <v>1280</v>
      </c>
      <c r="S25" s="20">
        <v>205</v>
      </c>
      <c r="T25" s="20">
        <v>15</v>
      </c>
      <c r="U25" s="20">
        <v>1608</v>
      </c>
      <c r="V25" s="20">
        <v>204</v>
      </c>
      <c r="W25" s="20">
        <v>485</v>
      </c>
      <c r="X25" s="20">
        <v>3</v>
      </c>
      <c r="Y25" s="20">
        <v>1</v>
      </c>
      <c r="Z25" s="20">
        <v>518</v>
      </c>
      <c r="AA25" s="20">
        <v>146</v>
      </c>
      <c r="AB25" s="20">
        <v>270</v>
      </c>
      <c r="AC25" s="20">
        <v>14</v>
      </c>
      <c r="AD25" s="20">
        <v>4</v>
      </c>
      <c r="AE25" s="20">
        <v>298</v>
      </c>
      <c r="AF25" s="20">
        <v>31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3</v>
      </c>
      <c r="AM25" s="20">
        <v>0</v>
      </c>
      <c r="AN25" s="20">
        <v>0</v>
      </c>
      <c r="AO25" s="20">
        <v>2</v>
      </c>
      <c r="AP25" s="20">
        <v>2</v>
      </c>
    </row>
    <row r="26" spans="2:42" ht="20.100000000000001" customHeight="1" thickBot="1" x14ac:dyDescent="0.25">
      <c r="B26" s="5" t="s">
        <v>222</v>
      </c>
      <c r="C26" s="31">
        <v>2313</v>
      </c>
      <c r="D26" s="31">
        <v>193</v>
      </c>
      <c r="E26" s="31">
        <v>49</v>
      </c>
      <c r="F26" s="31">
        <v>2573</v>
      </c>
      <c r="G26" s="31">
        <v>209</v>
      </c>
      <c r="H26" s="31">
        <v>653</v>
      </c>
      <c r="I26" s="31">
        <v>144</v>
      </c>
      <c r="J26" s="31">
        <v>14</v>
      </c>
      <c r="K26" s="31">
        <v>816</v>
      </c>
      <c r="L26" s="31">
        <v>2</v>
      </c>
      <c r="M26" s="31">
        <v>5</v>
      </c>
      <c r="N26" s="31">
        <v>0</v>
      </c>
      <c r="O26" s="31">
        <v>1</v>
      </c>
      <c r="P26" s="31">
        <v>6</v>
      </c>
      <c r="Q26" s="31">
        <v>1</v>
      </c>
      <c r="R26" s="31">
        <v>1223</v>
      </c>
      <c r="S26" s="31">
        <v>48</v>
      </c>
      <c r="T26" s="31">
        <v>13</v>
      </c>
      <c r="U26" s="31">
        <v>1287</v>
      </c>
      <c r="V26" s="31">
        <v>137</v>
      </c>
      <c r="W26" s="31">
        <v>357</v>
      </c>
      <c r="X26" s="31">
        <v>0</v>
      </c>
      <c r="Y26" s="31">
        <v>16</v>
      </c>
      <c r="Z26" s="31">
        <v>378</v>
      </c>
      <c r="AA26" s="31">
        <v>61</v>
      </c>
      <c r="AB26" s="31">
        <v>74</v>
      </c>
      <c r="AC26" s="31">
        <v>1</v>
      </c>
      <c r="AD26" s="31">
        <v>5</v>
      </c>
      <c r="AE26" s="31">
        <v>85</v>
      </c>
      <c r="AF26" s="31">
        <v>8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1</v>
      </c>
      <c r="AM26" s="31">
        <v>0</v>
      </c>
      <c r="AN26" s="31">
        <v>0</v>
      </c>
      <c r="AO26" s="31">
        <v>1</v>
      </c>
      <c r="AP26" s="31">
        <v>0</v>
      </c>
    </row>
    <row r="27" spans="2:42" ht="20.100000000000001" customHeight="1" thickBot="1" x14ac:dyDescent="0.25">
      <c r="B27" s="6" t="s">
        <v>223</v>
      </c>
      <c r="C27" s="33">
        <v>391</v>
      </c>
      <c r="D27" s="33">
        <v>51</v>
      </c>
      <c r="E27" s="33">
        <v>0</v>
      </c>
      <c r="F27" s="33">
        <v>394</v>
      </c>
      <c r="G27" s="33">
        <v>148</v>
      </c>
      <c r="H27" s="33">
        <v>10</v>
      </c>
      <c r="I27" s="33">
        <v>0</v>
      </c>
      <c r="J27" s="33">
        <v>0</v>
      </c>
      <c r="K27" s="33">
        <v>8</v>
      </c>
      <c r="L27" s="33">
        <v>2</v>
      </c>
      <c r="M27" s="33">
        <v>1</v>
      </c>
      <c r="N27" s="33">
        <v>0</v>
      </c>
      <c r="O27" s="33">
        <v>0</v>
      </c>
      <c r="P27" s="33">
        <v>1</v>
      </c>
      <c r="Q27" s="33">
        <v>0</v>
      </c>
      <c r="R27" s="33">
        <v>286</v>
      </c>
      <c r="S27" s="33">
        <v>40</v>
      </c>
      <c r="T27" s="33">
        <v>0</v>
      </c>
      <c r="U27" s="33">
        <v>297</v>
      </c>
      <c r="V27" s="33">
        <v>91</v>
      </c>
      <c r="W27" s="33">
        <v>64</v>
      </c>
      <c r="X27" s="33">
        <v>10</v>
      </c>
      <c r="Y27" s="33">
        <v>0</v>
      </c>
      <c r="Z27" s="33">
        <v>60</v>
      </c>
      <c r="AA27" s="33">
        <v>47</v>
      </c>
      <c r="AB27" s="33">
        <v>30</v>
      </c>
      <c r="AC27" s="33">
        <v>1</v>
      </c>
      <c r="AD27" s="33">
        <v>0</v>
      </c>
      <c r="AE27" s="33">
        <v>27</v>
      </c>
      <c r="AF27" s="33">
        <v>8</v>
      </c>
      <c r="AG27" s="33">
        <v>0</v>
      </c>
      <c r="AH27" s="33">
        <v>0</v>
      </c>
      <c r="AI27" s="33">
        <v>0</v>
      </c>
      <c r="AJ27" s="33">
        <v>0</v>
      </c>
      <c r="AK27" s="33">
        <v>0</v>
      </c>
      <c r="AL27" s="33">
        <v>0</v>
      </c>
      <c r="AM27" s="33">
        <v>0</v>
      </c>
      <c r="AN27" s="33">
        <v>0</v>
      </c>
      <c r="AO27" s="33">
        <v>1</v>
      </c>
      <c r="AP27" s="33">
        <v>0</v>
      </c>
    </row>
    <row r="28" spans="2:42" ht="20.100000000000001" customHeight="1" thickBot="1" x14ac:dyDescent="0.25">
      <c r="B28" s="4" t="s">
        <v>224</v>
      </c>
      <c r="C28" s="33">
        <v>980</v>
      </c>
      <c r="D28" s="33">
        <v>5</v>
      </c>
      <c r="E28" s="33">
        <v>2</v>
      </c>
      <c r="F28" s="33">
        <v>985</v>
      </c>
      <c r="G28" s="33">
        <v>183</v>
      </c>
      <c r="H28" s="33">
        <v>410</v>
      </c>
      <c r="I28" s="33">
        <v>0</v>
      </c>
      <c r="J28" s="33">
        <v>0</v>
      </c>
      <c r="K28" s="33">
        <v>423</v>
      </c>
      <c r="L28" s="33">
        <v>8</v>
      </c>
      <c r="M28" s="33">
        <v>2</v>
      </c>
      <c r="N28" s="33">
        <v>0</v>
      </c>
      <c r="O28" s="33">
        <v>0</v>
      </c>
      <c r="P28" s="33">
        <v>3</v>
      </c>
      <c r="Q28" s="33">
        <v>1</v>
      </c>
      <c r="R28" s="33">
        <v>378</v>
      </c>
      <c r="S28" s="33">
        <v>5</v>
      </c>
      <c r="T28" s="33">
        <v>1</v>
      </c>
      <c r="U28" s="33">
        <v>375</v>
      </c>
      <c r="V28" s="33">
        <v>88</v>
      </c>
      <c r="W28" s="33">
        <v>177</v>
      </c>
      <c r="X28" s="33">
        <v>0</v>
      </c>
      <c r="Y28" s="33">
        <v>1</v>
      </c>
      <c r="Z28" s="33">
        <v>170</v>
      </c>
      <c r="AA28" s="33">
        <v>85</v>
      </c>
      <c r="AB28" s="33">
        <v>12</v>
      </c>
      <c r="AC28" s="33">
        <v>0</v>
      </c>
      <c r="AD28" s="33">
        <v>0</v>
      </c>
      <c r="AE28" s="33">
        <v>13</v>
      </c>
      <c r="AF28" s="33">
        <v>0</v>
      </c>
      <c r="AG28" s="33">
        <v>0</v>
      </c>
      <c r="AH28" s="33">
        <v>0</v>
      </c>
      <c r="AI28" s="33">
        <v>0</v>
      </c>
      <c r="AJ28" s="33">
        <v>0</v>
      </c>
      <c r="AK28" s="33">
        <v>0</v>
      </c>
      <c r="AL28" s="33">
        <v>1</v>
      </c>
      <c r="AM28" s="33">
        <v>0</v>
      </c>
      <c r="AN28" s="33">
        <v>0</v>
      </c>
      <c r="AO28" s="33">
        <v>1</v>
      </c>
      <c r="AP28" s="33">
        <v>1</v>
      </c>
    </row>
    <row r="29" spans="2:42" ht="20.100000000000001" customHeight="1" thickBot="1" x14ac:dyDescent="0.25">
      <c r="B29" s="4" t="s">
        <v>225</v>
      </c>
      <c r="C29" s="32">
        <v>1258</v>
      </c>
      <c r="D29" s="32">
        <v>72</v>
      </c>
      <c r="E29" s="32">
        <v>9</v>
      </c>
      <c r="F29" s="32">
        <v>1315</v>
      </c>
      <c r="G29" s="32">
        <v>223</v>
      </c>
      <c r="H29" s="32">
        <v>431</v>
      </c>
      <c r="I29" s="32">
        <v>19</v>
      </c>
      <c r="J29" s="32">
        <v>0</v>
      </c>
      <c r="K29" s="32">
        <v>443</v>
      </c>
      <c r="L29" s="32">
        <v>9</v>
      </c>
      <c r="M29" s="32">
        <v>2</v>
      </c>
      <c r="N29" s="32">
        <v>0</v>
      </c>
      <c r="O29" s="32">
        <v>0</v>
      </c>
      <c r="P29" s="32">
        <v>1</v>
      </c>
      <c r="Q29" s="32">
        <v>2</v>
      </c>
      <c r="R29" s="32">
        <v>543</v>
      </c>
      <c r="S29" s="32">
        <v>53</v>
      </c>
      <c r="T29" s="32">
        <v>4</v>
      </c>
      <c r="U29" s="32">
        <v>594</v>
      </c>
      <c r="V29" s="32">
        <v>93</v>
      </c>
      <c r="W29" s="32">
        <v>218</v>
      </c>
      <c r="X29" s="32">
        <v>0</v>
      </c>
      <c r="Y29" s="32">
        <v>5</v>
      </c>
      <c r="Z29" s="32">
        <v>210</v>
      </c>
      <c r="AA29" s="32">
        <v>111</v>
      </c>
      <c r="AB29" s="32">
        <v>64</v>
      </c>
      <c r="AC29" s="32">
        <v>0</v>
      </c>
      <c r="AD29" s="32">
        <v>0</v>
      </c>
      <c r="AE29" s="32">
        <v>67</v>
      </c>
      <c r="AF29" s="32">
        <v>8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</row>
    <row r="30" spans="2:42" ht="20.100000000000001" customHeight="1" thickBot="1" x14ac:dyDescent="0.25">
      <c r="B30" s="4" t="s">
        <v>226</v>
      </c>
      <c r="C30" s="20">
        <v>366</v>
      </c>
      <c r="D30" s="20">
        <v>9</v>
      </c>
      <c r="E30" s="20">
        <v>0</v>
      </c>
      <c r="F30" s="20">
        <v>391</v>
      </c>
      <c r="G30" s="20">
        <v>133</v>
      </c>
      <c r="H30" s="20">
        <v>48</v>
      </c>
      <c r="I30" s="20">
        <v>0</v>
      </c>
      <c r="J30" s="20">
        <v>0</v>
      </c>
      <c r="K30" s="20">
        <v>46</v>
      </c>
      <c r="L30" s="20">
        <v>3</v>
      </c>
      <c r="M30" s="20">
        <v>2</v>
      </c>
      <c r="N30" s="20">
        <v>0</v>
      </c>
      <c r="O30" s="20">
        <v>0</v>
      </c>
      <c r="P30" s="20">
        <v>2</v>
      </c>
      <c r="Q30" s="20">
        <v>0</v>
      </c>
      <c r="R30" s="20">
        <v>225</v>
      </c>
      <c r="S30" s="20">
        <v>9</v>
      </c>
      <c r="T30" s="20">
        <v>0</v>
      </c>
      <c r="U30" s="20">
        <v>269</v>
      </c>
      <c r="V30" s="20">
        <v>74</v>
      </c>
      <c r="W30" s="20">
        <v>61</v>
      </c>
      <c r="X30" s="20">
        <v>0</v>
      </c>
      <c r="Y30" s="20">
        <v>0</v>
      </c>
      <c r="Z30" s="20">
        <v>45</v>
      </c>
      <c r="AA30" s="20">
        <v>55</v>
      </c>
      <c r="AB30" s="20">
        <v>30</v>
      </c>
      <c r="AC30" s="20">
        <v>0</v>
      </c>
      <c r="AD30" s="20">
        <v>0</v>
      </c>
      <c r="AE30" s="20">
        <v>29</v>
      </c>
      <c r="AF30" s="20">
        <v>1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</row>
    <row r="31" spans="2:42" ht="20.100000000000001" customHeight="1" thickBot="1" x14ac:dyDescent="0.25">
      <c r="B31" s="4" t="s">
        <v>227</v>
      </c>
      <c r="C31" s="20">
        <v>769</v>
      </c>
      <c r="D31" s="20">
        <v>7</v>
      </c>
      <c r="E31" s="20">
        <v>0</v>
      </c>
      <c r="F31" s="20">
        <v>801</v>
      </c>
      <c r="G31" s="20">
        <v>117</v>
      </c>
      <c r="H31" s="20">
        <v>89</v>
      </c>
      <c r="I31" s="20">
        <v>0</v>
      </c>
      <c r="J31" s="20">
        <v>0</v>
      </c>
      <c r="K31" s="20">
        <v>89</v>
      </c>
      <c r="L31" s="20">
        <v>0</v>
      </c>
      <c r="M31" s="20">
        <v>0</v>
      </c>
      <c r="N31" s="20">
        <v>0</v>
      </c>
      <c r="O31" s="20">
        <v>0</v>
      </c>
      <c r="P31" s="20">
        <v>1</v>
      </c>
      <c r="Q31" s="20">
        <v>0</v>
      </c>
      <c r="R31" s="20">
        <v>473</v>
      </c>
      <c r="S31" s="20">
        <v>7</v>
      </c>
      <c r="T31" s="20">
        <v>0</v>
      </c>
      <c r="U31" s="20">
        <v>492</v>
      </c>
      <c r="V31" s="20">
        <v>69</v>
      </c>
      <c r="W31" s="20">
        <v>144</v>
      </c>
      <c r="X31" s="20">
        <v>0</v>
      </c>
      <c r="Y31" s="20">
        <v>0</v>
      </c>
      <c r="Z31" s="20">
        <v>153</v>
      </c>
      <c r="AA31" s="20">
        <v>44</v>
      </c>
      <c r="AB31" s="20">
        <v>63</v>
      </c>
      <c r="AC31" s="20">
        <v>0</v>
      </c>
      <c r="AD31" s="20">
        <v>0</v>
      </c>
      <c r="AE31" s="20">
        <v>66</v>
      </c>
      <c r="AF31" s="20">
        <v>4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  <c r="AO31" s="20">
        <v>0</v>
      </c>
      <c r="AP31" s="20">
        <v>0</v>
      </c>
    </row>
    <row r="32" spans="2:42" ht="20.100000000000001" customHeight="1" thickBot="1" x14ac:dyDescent="0.25">
      <c r="B32" s="4" t="s">
        <v>228</v>
      </c>
      <c r="C32" s="20">
        <v>458</v>
      </c>
      <c r="D32" s="20">
        <v>34</v>
      </c>
      <c r="E32" s="20">
        <v>1</v>
      </c>
      <c r="F32" s="20">
        <v>500</v>
      </c>
      <c r="G32" s="20">
        <v>217</v>
      </c>
      <c r="H32" s="20">
        <v>133</v>
      </c>
      <c r="I32" s="20">
        <v>34</v>
      </c>
      <c r="J32" s="20">
        <v>0</v>
      </c>
      <c r="K32" s="20">
        <v>160</v>
      </c>
      <c r="L32" s="20">
        <v>18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184</v>
      </c>
      <c r="S32" s="20">
        <v>0</v>
      </c>
      <c r="T32" s="20">
        <v>1</v>
      </c>
      <c r="U32" s="20">
        <v>191</v>
      </c>
      <c r="V32" s="20">
        <v>110</v>
      </c>
      <c r="W32" s="20">
        <v>140</v>
      </c>
      <c r="X32" s="20">
        <v>0</v>
      </c>
      <c r="Y32" s="20">
        <v>0</v>
      </c>
      <c r="Z32" s="20">
        <v>148</v>
      </c>
      <c r="AA32" s="20">
        <v>89</v>
      </c>
      <c r="AB32" s="20">
        <v>1</v>
      </c>
      <c r="AC32" s="20">
        <v>0</v>
      </c>
      <c r="AD32" s="20">
        <v>0</v>
      </c>
      <c r="AE32" s="20">
        <v>1</v>
      </c>
      <c r="AF32" s="20">
        <v>0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  <c r="AO32" s="20">
        <v>0</v>
      </c>
      <c r="AP32" s="20">
        <v>0</v>
      </c>
    </row>
    <row r="33" spans="2:42" ht="20.100000000000001" customHeight="1" thickBot="1" x14ac:dyDescent="0.25">
      <c r="B33" s="4" t="s">
        <v>229</v>
      </c>
      <c r="C33" s="20">
        <v>197</v>
      </c>
      <c r="D33" s="20">
        <v>0</v>
      </c>
      <c r="E33" s="20">
        <v>0</v>
      </c>
      <c r="F33" s="20">
        <v>195</v>
      </c>
      <c r="G33" s="20">
        <v>40</v>
      </c>
      <c r="H33" s="20">
        <v>90</v>
      </c>
      <c r="I33" s="20">
        <v>0</v>
      </c>
      <c r="J33" s="20">
        <v>0</v>
      </c>
      <c r="K33" s="20">
        <v>90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57</v>
      </c>
      <c r="S33" s="20">
        <v>0</v>
      </c>
      <c r="T33" s="20">
        <v>0</v>
      </c>
      <c r="U33" s="20">
        <v>47</v>
      </c>
      <c r="V33" s="20">
        <v>28</v>
      </c>
      <c r="W33" s="20">
        <v>48</v>
      </c>
      <c r="X33" s="20">
        <v>0</v>
      </c>
      <c r="Y33" s="20">
        <v>0</v>
      </c>
      <c r="Z33" s="20">
        <v>55</v>
      </c>
      <c r="AA33" s="20">
        <v>11</v>
      </c>
      <c r="AB33" s="20">
        <v>2</v>
      </c>
      <c r="AC33" s="20">
        <v>0</v>
      </c>
      <c r="AD33" s="20">
        <v>0</v>
      </c>
      <c r="AE33" s="20">
        <v>3</v>
      </c>
      <c r="AF33" s="20">
        <v>1</v>
      </c>
      <c r="AG33" s="20">
        <v>0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</row>
    <row r="34" spans="2:42" ht="20.100000000000001" customHeight="1" thickBot="1" x14ac:dyDescent="0.25">
      <c r="B34" s="4" t="s">
        <v>230</v>
      </c>
      <c r="C34" s="20">
        <v>1709</v>
      </c>
      <c r="D34" s="20">
        <v>0</v>
      </c>
      <c r="E34" s="20">
        <v>0</v>
      </c>
      <c r="F34" s="20">
        <v>1699</v>
      </c>
      <c r="G34" s="20">
        <v>135</v>
      </c>
      <c r="H34" s="20">
        <v>553</v>
      </c>
      <c r="I34" s="20">
        <v>0</v>
      </c>
      <c r="J34" s="20">
        <v>0</v>
      </c>
      <c r="K34" s="20">
        <v>553</v>
      </c>
      <c r="L34" s="20">
        <v>0</v>
      </c>
      <c r="M34" s="20">
        <v>4</v>
      </c>
      <c r="N34" s="20">
        <v>0</v>
      </c>
      <c r="O34" s="20">
        <v>0</v>
      </c>
      <c r="P34" s="20">
        <v>4</v>
      </c>
      <c r="Q34" s="20">
        <v>1</v>
      </c>
      <c r="R34" s="20">
        <v>742</v>
      </c>
      <c r="S34" s="20">
        <v>0</v>
      </c>
      <c r="T34" s="20">
        <v>0</v>
      </c>
      <c r="U34" s="20">
        <v>729</v>
      </c>
      <c r="V34" s="20">
        <v>92</v>
      </c>
      <c r="W34" s="20">
        <v>347</v>
      </c>
      <c r="X34" s="20">
        <v>0</v>
      </c>
      <c r="Y34" s="20">
        <v>0</v>
      </c>
      <c r="Z34" s="20">
        <v>349</v>
      </c>
      <c r="AA34" s="20">
        <v>32</v>
      </c>
      <c r="AB34" s="20">
        <v>63</v>
      </c>
      <c r="AC34" s="20">
        <v>0</v>
      </c>
      <c r="AD34" s="20">
        <v>0</v>
      </c>
      <c r="AE34" s="20">
        <v>64</v>
      </c>
      <c r="AF34" s="20">
        <v>10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</row>
    <row r="35" spans="2:42" ht="20.100000000000001" customHeight="1" thickBot="1" x14ac:dyDescent="0.25">
      <c r="B35" s="4" t="s">
        <v>231</v>
      </c>
      <c r="C35" s="20">
        <v>438</v>
      </c>
      <c r="D35" s="20">
        <v>3</v>
      </c>
      <c r="E35" s="20">
        <v>0</v>
      </c>
      <c r="F35" s="20">
        <v>439</v>
      </c>
      <c r="G35" s="20">
        <v>93</v>
      </c>
      <c r="H35" s="20">
        <v>29</v>
      </c>
      <c r="I35" s="20">
        <v>0</v>
      </c>
      <c r="J35" s="20">
        <v>0</v>
      </c>
      <c r="K35" s="20">
        <v>27</v>
      </c>
      <c r="L35" s="20">
        <v>2</v>
      </c>
      <c r="M35" s="20">
        <v>0</v>
      </c>
      <c r="N35" s="20">
        <v>0</v>
      </c>
      <c r="O35" s="20">
        <v>0</v>
      </c>
      <c r="P35" s="20">
        <v>0</v>
      </c>
      <c r="Q35" s="20">
        <v>1</v>
      </c>
      <c r="R35" s="20">
        <v>286</v>
      </c>
      <c r="S35" s="20">
        <v>3</v>
      </c>
      <c r="T35" s="20">
        <v>0</v>
      </c>
      <c r="U35" s="20">
        <v>288</v>
      </c>
      <c r="V35" s="20">
        <v>42</v>
      </c>
      <c r="W35" s="20">
        <v>109</v>
      </c>
      <c r="X35" s="20">
        <v>0</v>
      </c>
      <c r="Y35" s="20">
        <v>0</v>
      </c>
      <c r="Z35" s="20">
        <v>105</v>
      </c>
      <c r="AA35" s="20">
        <v>47</v>
      </c>
      <c r="AB35" s="20">
        <v>14</v>
      </c>
      <c r="AC35" s="20">
        <v>0</v>
      </c>
      <c r="AD35" s="20">
        <v>0</v>
      </c>
      <c r="AE35" s="20">
        <v>19</v>
      </c>
      <c r="AF35" s="20">
        <v>1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</row>
    <row r="36" spans="2:42" ht="20.100000000000001" customHeight="1" thickBot="1" x14ac:dyDescent="0.25">
      <c r="B36" s="4" t="s">
        <v>232</v>
      </c>
      <c r="C36" s="20">
        <v>1066</v>
      </c>
      <c r="D36" s="20">
        <v>134</v>
      </c>
      <c r="E36" s="20">
        <v>3</v>
      </c>
      <c r="F36" s="20">
        <v>1165</v>
      </c>
      <c r="G36" s="20">
        <v>219</v>
      </c>
      <c r="H36" s="20">
        <v>347</v>
      </c>
      <c r="I36" s="20">
        <v>88</v>
      </c>
      <c r="J36" s="20">
        <v>0</v>
      </c>
      <c r="K36" s="20">
        <v>428</v>
      </c>
      <c r="L36" s="20">
        <v>10</v>
      </c>
      <c r="M36" s="20">
        <v>1</v>
      </c>
      <c r="N36" s="20">
        <v>0</v>
      </c>
      <c r="O36" s="20">
        <v>0</v>
      </c>
      <c r="P36" s="20">
        <v>2</v>
      </c>
      <c r="Q36" s="20">
        <v>2</v>
      </c>
      <c r="R36" s="20">
        <v>373</v>
      </c>
      <c r="S36" s="20">
        <v>46</v>
      </c>
      <c r="T36" s="20">
        <v>3</v>
      </c>
      <c r="U36" s="20">
        <v>396</v>
      </c>
      <c r="V36" s="20">
        <v>145</v>
      </c>
      <c r="W36" s="20">
        <v>307</v>
      </c>
      <c r="X36" s="20">
        <v>0</v>
      </c>
      <c r="Y36" s="20">
        <v>0</v>
      </c>
      <c r="Z36" s="20">
        <v>299</v>
      </c>
      <c r="AA36" s="20">
        <v>54</v>
      </c>
      <c r="AB36" s="20">
        <v>38</v>
      </c>
      <c r="AC36" s="20">
        <v>0</v>
      </c>
      <c r="AD36" s="20">
        <v>0</v>
      </c>
      <c r="AE36" s="20">
        <v>40</v>
      </c>
      <c r="AF36" s="20">
        <v>8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</row>
    <row r="37" spans="2:42" ht="20.100000000000001" customHeight="1" thickBot="1" x14ac:dyDescent="0.25">
      <c r="B37" s="4" t="s">
        <v>233</v>
      </c>
      <c r="C37" s="20">
        <v>1913</v>
      </c>
      <c r="D37" s="20">
        <v>86</v>
      </c>
      <c r="E37" s="20">
        <v>2</v>
      </c>
      <c r="F37" s="20">
        <v>1898</v>
      </c>
      <c r="G37" s="20">
        <v>486</v>
      </c>
      <c r="H37" s="20">
        <v>650</v>
      </c>
      <c r="I37" s="20">
        <v>52</v>
      </c>
      <c r="J37" s="20">
        <v>0</v>
      </c>
      <c r="K37" s="20">
        <v>708</v>
      </c>
      <c r="L37" s="20">
        <v>0</v>
      </c>
      <c r="M37" s="20">
        <v>2</v>
      </c>
      <c r="N37" s="20">
        <v>0</v>
      </c>
      <c r="O37" s="20">
        <v>0</v>
      </c>
      <c r="P37" s="20">
        <v>1</v>
      </c>
      <c r="Q37" s="20">
        <v>2</v>
      </c>
      <c r="R37" s="20">
        <v>926</v>
      </c>
      <c r="S37" s="20">
        <v>34</v>
      </c>
      <c r="T37" s="20">
        <v>2</v>
      </c>
      <c r="U37" s="20">
        <v>825</v>
      </c>
      <c r="V37" s="20">
        <v>316</v>
      </c>
      <c r="W37" s="20">
        <v>252</v>
      </c>
      <c r="X37" s="20">
        <v>0</v>
      </c>
      <c r="Y37" s="20">
        <v>0</v>
      </c>
      <c r="Z37" s="20">
        <v>271</v>
      </c>
      <c r="AA37" s="20">
        <v>162</v>
      </c>
      <c r="AB37" s="20">
        <v>82</v>
      </c>
      <c r="AC37" s="20">
        <v>0</v>
      </c>
      <c r="AD37" s="20">
        <v>0</v>
      </c>
      <c r="AE37" s="20">
        <v>92</v>
      </c>
      <c r="AF37" s="20">
        <v>6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1</v>
      </c>
      <c r="AM37" s="20">
        <v>0</v>
      </c>
      <c r="AN37" s="20">
        <v>0</v>
      </c>
      <c r="AO37" s="20">
        <v>1</v>
      </c>
      <c r="AP37" s="20">
        <v>0</v>
      </c>
    </row>
    <row r="38" spans="2:42" ht="20.100000000000001" customHeight="1" thickBot="1" x14ac:dyDescent="0.25">
      <c r="B38" s="4" t="s">
        <v>234</v>
      </c>
      <c r="C38" s="20">
        <v>548</v>
      </c>
      <c r="D38" s="20">
        <v>9</v>
      </c>
      <c r="E38" s="20">
        <v>0</v>
      </c>
      <c r="F38" s="20">
        <v>527</v>
      </c>
      <c r="G38" s="20">
        <v>341</v>
      </c>
      <c r="H38" s="20">
        <v>133</v>
      </c>
      <c r="I38" s="20">
        <v>1</v>
      </c>
      <c r="J38" s="20">
        <v>0</v>
      </c>
      <c r="K38" s="20">
        <v>137</v>
      </c>
      <c r="L38" s="20">
        <v>0</v>
      </c>
      <c r="M38" s="20">
        <v>1</v>
      </c>
      <c r="N38" s="20">
        <v>0</v>
      </c>
      <c r="O38" s="20">
        <v>0</v>
      </c>
      <c r="P38" s="20">
        <v>2</v>
      </c>
      <c r="Q38" s="20">
        <v>0</v>
      </c>
      <c r="R38" s="20">
        <v>266</v>
      </c>
      <c r="S38" s="20">
        <v>8</v>
      </c>
      <c r="T38" s="20">
        <v>0</v>
      </c>
      <c r="U38" s="20">
        <v>229</v>
      </c>
      <c r="V38" s="20">
        <v>211</v>
      </c>
      <c r="W38" s="20">
        <v>126</v>
      </c>
      <c r="X38" s="20">
        <v>0</v>
      </c>
      <c r="Y38" s="20">
        <v>0</v>
      </c>
      <c r="Z38" s="20">
        <v>141</v>
      </c>
      <c r="AA38" s="20">
        <v>123</v>
      </c>
      <c r="AB38" s="20">
        <v>22</v>
      </c>
      <c r="AC38" s="20">
        <v>0</v>
      </c>
      <c r="AD38" s="20">
        <v>0</v>
      </c>
      <c r="AE38" s="20">
        <v>18</v>
      </c>
      <c r="AF38" s="20">
        <v>7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</row>
    <row r="39" spans="2:42" ht="20.100000000000001" customHeight="1" thickBot="1" x14ac:dyDescent="0.25">
      <c r="B39" s="4" t="s">
        <v>235</v>
      </c>
      <c r="C39" s="20">
        <v>965</v>
      </c>
      <c r="D39" s="20">
        <v>25</v>
      </c>
      <c r="E39" s="20">
        <v>17</v>
      </c>
      <c r="F39" s="20">
        <v>920</v>
      </c>
      <c r="G39" s="20">
        <v>255</v>
      </c>
      <c r="H39" s="20">
        <v>333</v>
      </c>
      <c r="I39" s="20">
        <v>16</v>
      </c>
      <c r="J39" s="20">
        <v>1</v>
      </c>
      <c r="K39" s="20">
        <v>350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429</v>
      </c>
      <c r="S39" s="20">
        <v>9</v>
      </c>
      <c r="T39" s="20">
        <v>0</v>
      </c>
      <c r="U39" s="20">
        <v>362</v>
      </c>
      <c r="V39" s="20">
        <v>157</v>
      </c>
      <c r="W39" s="20">
        <v>160</v>
      </c>
      <c r="X39" s="20">
        <v>0</v>
      </c>
      <c r="Y39" s="20">
        <v>0</v>
      </c>
      <c r="Z39" s="20">
        <v>148</v>
      </c>
      <c r="AA39" s="20">
        <v>92</v>
      </c>
      <c r="AB39" s="20">
        <v>43</v>
      </c>
      <c r="AC39" s="20">
        <v>0</v>
      </c>
      <c r="AD39" s="20">
        <v>16</v>
      </c>
      <c r="AE39" s="20">
        <v>59</v>
      </c>
      <c r="AF39" s="20">
        <v>5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1</v>
      </c>
      <c r="AP39" s="20">
        <v>1</v>
      </c>
    </row>
    <row r="40" spans="2:42" ht="20.100000000000001" customHeight="1" thickBot="1" x14ac:dyDescent="0.25">
      <c r="B40" s="4" t="s">
        <v>236</v>
      </c>
      <c r="C40" s="20">
        <v>2244</v>
      </c>
      <c r="D40" s="20">
        <v>103</v>
      </c>
      <c r="E40" s="20">
        <v>1</v>
      </c>
      <c r="F40" s="20">
        <v>2392</v>
      </c>
      <c r="G40" s="20">
        <v>634</v>
      </c>
      <c r="H40" s="20">
        <v>889</v>
      </c>
      <c r="I40" s="20">
        <v>10</v>
      </c>
      <c r="J40" s="20">
        <v>1</v>
      </c>
      <c r="K40" s="20">
        <v>893</v>
      </c>
      <c r="L40" s="20">
        <v>0</v>
      </c>
      <c r="M40" s="20">
        <v>2</v>
      </c>
      <c r="N40" s="20">
        <v>0</v>
      </c>
      <c r="O40" s="20">
        <v>0</v>
      </c>
      <c r="P40" s="20">
        <v>2</v>
      </c>
      <c r="Q40" s="20">
        <v>1</v>
      </c>
      <c r="R40" s="20">
        <v>891</v>
      </c>
      <c r="S40" s="20">
        <v>93</v>
      </c>
      <c r="T40" s="20">
        <v>0</v>
      </c>
      <c r="U40" s="20">
        <v>1032</v>
      </c>
      <c r="V40" s="20">
        <v>428</v>
      </c>
      <c r="W40" s="20">
        <v>334</v>
      </c>
      <c r="X40" s="20">
        <v>0</v>
      </c>
      <c r="Y40" s="20">
        <v>0</v>
      </c>
      <c r="Z40" s="20">
        <v>336</v>
      </c>
      <c r="AA40" s="20">
        <v>157</v>
      </c>
      <c r="AB40" s="20">
        <v>128</v>
      </c>
      <c r="AC40" s="20">
        <v>0</v>
      </c>
      <c r="AD40" s="20">
        <v>0</v>
      </c>
      <c r="AE40" s="20">
        <v>127</v>
      </c>
      <c r="AF40" s="20">
        <v>47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2</v>
      </c>
      <c r="AP40" s="20">
        <v>1</v>
      </c>
    </row>
    <row r="41" spans="2:42" ht="20.100000000000001" customHeight="1" thickBot="1" x14ac:dyDescent="0.25">
      <c r="B41" s="4" t="s">
        <v>237</v>
      </c>
      <c r="C41" s="20">
        <v>18600</v>
      </c>
      <c r="D41" s="20">
        <v>1953</v>
      </c>
      <c r="E41" s="20">
        <v>72</v>
      </c>
      <c r="F41" s="20">
        <v>20388</v>
      </c>
      <c r="G41" s="20">
        <v>3660</v>
      </c>
      <c r="H41" s="20">
        <v>5932</v>
      </c>
      <c r="I41" s="20">
        <v>467</v>
      </c>
      <c r="J41" s="20">
        <v>1</v>
      </c>
      <c r="K41" s="20">
        <v>6397</v>
      </c>
      <c r="L41" s="20">
        <v>12</v>
      </c>
      <c r="M41" s="20">
        <v>58</v>
      </c>
      <c r="N41" s="20">
        <v>0</v>
      </c>
      <c r="O41" s="20">
        <v>0</v>
      </c>
      <c r="P41" s="20">
        <v>49</v>
      </c>
      <c r="Q41" s="20">
        <v>42</v>
      </c>
      <c r="R41" s="20">
        <v>7869</v>
      </c>
      <c r="S41" s="20">
        <v>1478</v>
      </c>
      <c r="T41" s="20">
        <v>67</v>
      </c>
      <c r="U41" s="20">
        <v>9353</v>
      </c>
      <c r="V41" s="20">
        <v>2226</v>
      </c>
      <c r="W41" s="20">
        <v>4256</v>
      </c>
      <c r="X41" s="20">
        <v>6</v>
      </c>
      <c r="Y41" s="20">
        <v>0</v>
      </c>
      <c r="Z41" s="20">
        <v>4058</v>
      </c>
      <c r="AA41" s="20">
        <v>1301</v>
      </c>
      <c r="AB41" s="20">
        <v>458</v>
      </c>
      <c r="AC41" s="20">
        <v>2</v>
      </c>
      <c r="AD41" s="20">
        <v>4</v>
      </c>
      <c r="AE41" s="20">
        <v>514</v>
      </c>
      <c r="AF41" s="20">
        <v>58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27</v>
      </c>
      <c r="AM41" s="20">
        <v>0</v>
      </c>
      <c r="AN41" s="20">
        <v>0</v>
      </c>
      <c r="AO41" s="20">
        <v>17</v>
      </c>
      <c r="AP41" s="20">
        <v>21</v>
      </c>
    </row>
    <row r="42" spans="2:42" ht="20.100000000000001" customHeight="1" thickBot="1" x14ac:dyDescent="0.25">
      <c r="B42" s="4" t="s">
        <v>238</v>
      </c>
      <c r="C42" s="20">
        <v>3146</v>
      </c>
      <c r="D42" s="20">
        <v>188</v>
      </c>
      <c r="E42" s="20">
        <v>29</v>
      </c>
      <c r="F42" s="20">
        <v>3326</v>
      </c>
      <c r="G42" s="20">
        <v>578</v>
      </c>
      <c r="H42" s="20">
        <v>1216</v>
      </c>
      <c r="I42" s="20">
        <v>159</v>
      </c>
      <c r="J42" s="20">
        <v>3</v>
      </c>
      <c r="K42" s="20">
        <v>1370</v>
      </c>
      <c r="L42" s="20">
        <v>22</v>
      </c>
      <c r="M42" s="20">
        <v>10</v>
      </c>
      <c r="N42" s="20">
        <v>0</v>
      </c>
      <c r="O42" s="20">
        <v>0</v>
      </c>
      <c r="P42" s="20">
        <v>10</v>
      </c>
      <c r="Q42" s="20">
        <v>5</v>
      </c>
      <c r="R42" s="20">
        <v>1115</v>
      </c>
      <c r="S42" s="20">
        <v>28</v>
      </c>
      <c r="T42" s="20">
        <v>25</v>
      </c>
      <c r="U42" s="20">
        <v>1171</v>
      </c>
      <c r="V42" s="20">
        <v>362</v>
      </c>
      <c r="W42" s="20">
        <v>727</v>
      </c>
      <c r="X42" s="20">
        <v>0</v>
      </c>
      <c r="Y42" s="20">
        <v>1</v>
      </c>
      <c r="Z42" s="20">
        <v>703</v>
      </c>
      <c r="AA42" s="20">
        <v>174</v>
      </c>
      <c r="AB42" s="20">
        <v>76</v>
      </c>
      <c r="AC42" s="20">
        <v>1</v>
      </c>
      <c r="AD42" s="20">
        <v>0</v>
      </c>
      <c r="AE42" s="20">
        <v>72</v>
      </c>
      <c r="AF42" s="20">
        <v>13</v>
      </c>
      <c r="AG42" s="20">
        <v>0</v>
      </c>
      <c r="AH42" s="20">
        <v>0</v>
      </c>
      <c r="AI42" s="20">
        <v>0</v>
      </c>
      <c r="AJ42" s="20">
        <v>0</v>
      </c>
      <c r="AK42" s="20">
        <v>0</v>
      </c>
      <c r="AL42" s="20">
        <v>2</v>
      </c>
      <c r="AM42" s="20">
        <v>0</v>
      </c>
      <c r="AN42" s="20">
        <v>0</v>
      </c>
      <c r="AO42" s="20">
        <v>0</v>
      </c>
      <c r="AP42" s="20">
        <v>2</v>
      </c>
    </row>
    <row r="43" spans="2:42" ht="20.100000000000001" customHeight="1" thickBot="1" x14ac:dyDescent="0.25">
      <c r="B43" s="4" t="s">
        <v>239</v>
      </c>
      <c r="C43" s="20">
        <v>1880</v>
      </c>
      <c r="D43" s="20">
        <v>3</v>
      </c>
      <c r="E43" s="20">
        <v>6</v>
      </c>
      <c r="F43" s="20">
        <v>1774</v>
      </c>
      <c r="G43" s="20">
        <v>313</v>
      </c>
      <c r="H43" s="20">
        <v>838</v>
      </c>
      <c r="I43" s="20">
        <v>0</v>
      </c>
      <c r="J43" s="20">
        <v>0</v>
      </c>
      <c r="K43" s="20">
        <v>834</v>
      </c>
      <c r="L43" s="20">
        <v>11</v>
      </c>
      <c r="M43" s="20">
        <v>2</v>
      </c>
      <c r="N43" s="20">
        <v>0</v>
      </c>
      <c r="O43" s="20">
        <v>0</v>
      </c>
      <c r="P43" s="20">
        <v>2</v>
      </c>
      <c r="Q43" s="20">
        <v>1</v>
      </c>
      <c r="R43" s="20">
        <v>635</v>
      </c>
      <c r="S43" s="20">
        <v>3</v>
      </c>
      <c r="T43" s="20">
        <v>4</v>
      </c>
      <c r="U43" s="20">
        <v>570</v>
      </c>
      <c r="V43" s="20">
        <v>196</v>
      </c>
      <c r="W43" s="20">
        <v>320</v>
      </c>
      <c r="X43" s="20">
        <v>0</v>
      </c>
      <c r="Y43" s="20">
        <v>0</v>
      </c>
      <c r="Z43" s="20">
        <v>276</v>
      </c>
      <c r="AA43" s="20">
        <v>101</v>
      </c>
      <c r="AB43" s="20">
        <v>85</v>
      </c>
      <c r="AC43" s="20">
        <v>0</v>
      </c>
      <c r="AD43" s="20">
        <v>2</v>
      </c>
      <c r="AE43" s="20">
        <v>92</v>
      </c>
      <c r="AF43" s="20">
        <v>4</v>
      </c>
      <c r="AG43" s="20">
        <v>0</v>
      </c>
      <c r="AH43" s="20">
        <v>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v>0</v>
      </c>
      <c r="AO43" s="20">
        <v>0</v>
      </c>
      <c r="AP43" s="20">
        <v>0</v>
      </c>
    </row>
    <row r="44" spans="2:42" ht="20.100000000000001" customHeight="1" thickBot="1" x14ac:dyDescent="0.25">
      <c r="B44" s="4" t="s">
        <v>240</v>
      </c>
      <c r="C44" s="20">
        <v>3653</v>
      </c>
      <c r="D44" s="20">
        <v>282</v>
      </c>
      <c r="E44" s="20">
        <v>8</v>
      </c>
      <c r="F44" s="20">
        <v>3955</v>
      </c>
      <c r="G44" s="20">
        <v>629</v>
      </c>
      <c r="H44" s="20">
        <v>1348</v>
      </c>
      <c r="I44" s="20">
        <v>218</v>
      </c>
      <c r="J44" s="20">
        <v>0</v>
      </c>
      <c r="K44" s="20">
        <v>1575</v>
      </c>
      <c r="L44" s="20">
        <v>0</v>
      </c>
      <c r="M44" s="20">
        <v>10</v>
      </c>
      <c r="N44" s="20">
        <v>0</v>
      </c>
      <c r="O44" s="20">
        <v>3</v>
      </c>
      <c r="P44" s="20">
        <v>13</v>
      </c>
      <c r="Q44" s="20">
        <v>9</v>
      </c>
      <c r="R44" s="20">
        <v>1489</v>
      </c>
      <c r="S44" s="20">
        <v>63</v>
      </c>
      <c r="T44" s="20">
        <v>4</v>
      </c>
      <c r="U44" s="20">
        <v>1584</v>
      </c>
      <c r="V44" s="20">
        <v>368</v>
      </c>
      <c r="W44" s="20">
        <v>741</v>
      </c>
      <c r="X44" s="20">
        <v>0</v>
      </c>
      <c r="Y44" s="20">
        <v>0</v>
      </c>
      <c r="Z44" s="20">
        <v>701</v>
      </c>
      <c r="AA44" s="20">
        <v>244</v>
      </c>
      <c r="AB44" s="20">
        <v>63</v>
      </c>
      <c r="AC44" s="20">
        <v>1</v>
      </c>
      <c r="AD44" s="20">
        <v>1</v>
      </c>
      <c r="AE44" s="20">
        <v>78</v>
      </c>
      <c r="AF44" s="20">
        <v>7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  <c r="AL44" s="20">
        <v>2</v>
      </c>
      <c r="AM44" s="20">
        <v>0</v>
      </c>
      <c r="AN44" s="20">
        <v>0</v>
      </c>
      <c r="AO44" s="20">
        <v>4</v>
      </c>
      <c r="AP44" s="20">
        <v>1</v>
      </c>
    </row>
    <row r="45" spans="2:42" ht="20.100000000000001" customHeight="1" thickBot="1" x14ac:dyDescent="0.25">
      <c r="B45" s="4" t="s">
        <v>241</v>
      </c>
      <c r="C45" s="20">
        <v>10468</v>
      </c>
      <c r="D45" s="20">
        <v>1247</v>
      </c>
      <c r="E45" s="20">
        <v>9</v>
      </c>
      <c r="F45" s="20">
        <v>11759</v>
      </c>
      <c r="G45" s="20">
        <v>1436</v>
      </c>
      <c r="H45" s="20">
        <v>3117</v>
      </c>
      <c r="I45" s="20">
        <v>416</v>
      </c>
      <c r="J45" s="20">
        <v>0</v>
      </c>
      <c r="K45" s="20">
        <v>3524</v>
      </c>
      <c r="L45" s="20">
        <v>9</v>
      </c>
      <c r="M45" s="20">
        <v>30</v>
      </c>
      <c r="N45" s="20">
        <v>1</v>
      </c>
      <c r="O45" s="20">
        <v>0</v>
      </c>
      <c r="P45" s="20">
        <v>36</v>
      </c>
      <c r="Q45" s="20">
        <v>6</v>
      </c>
      <c r="R45" s="20">
        <v>4729</v>
      </c>
      <c r="S45" s="20">
        <v>821</v>
      </c>
      <c r="T45" s="20">
        <v>7</v>
      </c>
      <c r="U45" s="20">
        <v>5559</v>
      </c>
      <c r="V45" s="20">
        <v>944</v>
      </c>
      <c r="W45" s="20">
        <v>2248</v>
      </c>
      <c r="X45" s="20">
        <v>6</v>
      </c>
      <c r="Y45" s="20">
        <v>0</v>
      </c>
      <c r="Z45" s="20">
        <v>2284</v>
      </c>
      <c r="AA45" s="20">
        <v>406</v>
      </c>
      <c r="AB45" s="20">
        <v>343</v>
      </c>
      <c r="AC45" s="20">
        <v>3</v>
      </c>
      <c r="AD45" s="20">
        <v>2</v>
      </c>
      <c r="AE45" s="20">
        <v>354</v>
      </c>
      <c r="AF45" s="20">
        <v>69</v>
      </c>
      <c r="AG45" s="20">
        <v>0</v>
      </c>
      <c r="AH45" s="20">
        <v>0</v>
      </c>
      <c r="AI45" s="20">
        <v>0</v>
      </c>
      <c r="AJ45" s="20">
        <v>0</v>
      </c>
      <c r="AK45" s="20">
        <v>0</v>
      </c>
      <c r="AL45" s="20">
        <v>1</v>
      </c>
      <c r="AM45" s="20">
        <v>0</v>
      </c>
      <c r="AN45" s="20">
        <v>0</v>
      </c>
      <c r="AO45" s="20">
        <v>2</v>
      </c>
      <c r="AP45" s="20">
        <v>2</v>
      </c>
    </row>
    <row r="46" spans="2:42" ht="20.100000000000001" customHeight="1" thickBot="1" x14ac:dyDescent="0.25">
      <c r="B46" s="4" t="s">
        <v>242</v>
      </c>
      <c r="C46" s="20">
        <v>2068</v>
      </c>
      <c r="D46" s="20">
        <v>66</v>
      </c>
      <c r="E46" s="20">
        <v>1</v>
      </c>
      <c r="F46" s="20">
        <v>2091</v>
      </c>
      <c r="G46" s="20">
        <v>441</v>
      </c>
      <c r="H46" s="20">
        <v>695</v>
      </c>
      <c r="I46" s="20">
        <v>54</v>
      </c>
      <c r="J46" s="20">
        <v>0</v>
      </c>
      <c r="K46" s="20">
        <v>749</v>
      </c>
      <c r="L46" s="20">
        <v>0</v>
      </c>
      <c r="M46" s="20">
        <v>1</v>
      </c>
      <c r="N46" s="20">
        <v>0</v>
      </c>
      <c r="O46" s="20">
        <v>0</v>
      </c>
      <c r="P46" s="20">
        <v>4</v>
      </c>
      <c r="Q46" s="20">
        <v>2</v>
      </c>
      <c r="R46" s="20">
        <v>949</v>
      </c>
      <c r="S46" s="20">
        <v>12</v>
      </c>
      <c r="T46" s="20">
        <v>1</v>
      </c>
      <c r="U46" s="20">
        <v>903</v>
      </c>
      <c r="V46" s="20">
        <v>334</v>
      </c>
      <c r="W46" s="20">
        <v>366</v>
      </c>
      <c r="X46" s="20">
        <v>0</v>
      </c>
      <c r="Y46" s="20">
        <v>0</v>
      </c>
      <c r="Z46" s="20">
        <v>373</v>
      </c>
      <c r="AA46" s="20">
        <v>99</v>
      </c>
      <c r="AB46" s="20">
        <v>54</v>
      </c>
      <c r="AC46" s="20">
        <v>0</v>
      </c>
      <c r="AD46" s="20">
        <v>0</v>
      </c>
      <c r="AE46" s="20">
        <v>62</v>
      </c>
      <c r="AF46" s="20">
        <v>3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3</v>
      </c>
      <c r="AM46" s="20">
        <v>0</v>
      </c>
      <c r="AN46" s="20">
        <v>0</v>
      </c>
      <c r="AO46" s="20">
        <v>0</v>
      </c>
      <c r="AP46" s="20">
        <v>3</v>
      </c>
    </row>
    <row r="47" spans="2:42" ht="20.100000000000001" customHeight="1" thickBot="1" x14ac:dyDescent="0.25">
      <c r="B47" s="4" t="s">
        <v>243</v>
      </c>
      <c r="C47" s="20">
        <v>14107</v>
      </c>
      <c r="D47" s="20">
        <v>315</v>
      </c>
      <c r="E47" s="20">
        <v>642</v>
      </c>
      <c r="F47" s="20">
        <v>14769</v>
      </c>
      <c r="G47" s="20">
        <v>2424</v>
      </c>
      <c r="H47" s="20">
        <v>2648</v>
      </c>
      <c r="I47" s="20">
        <v>93</v>
      </c>
      <c r="J47" s="20">
        <v>37</v>
      </c>
      <c r="K47" s="20">
        <v>2778</v>
      </c>
      <c r="L47" s="20">
        <v>15</v>
      </c>
      <c r="M47" s="20">
        <v>23</v>
      </c>
      <c r="N47" s="20">
        <v>0</v>
      </c>
      <c r="O47" s="20">
        <v>3</v>
      </c>
      <c r="P47" s="20">
        <v>26</v>
      </c>
      <c r="Q47" s="20">
        <v>19</v>
      </c>
      <c r="R47" s="20">
        <v>9040</v>
      </c>
      <c r="S47" s="20">
        <v>213</v>
      </c>
      <c r="T47" s="20">
        <v>579</v>
      </c>
      <c r="U47" s="20">
        <v>9698</v>
      </c>
      <c r="V47" s="20">
        <v>1459</v>
      </c>
      <c r="W47" s="20">
        <v>1557</v>
      </c>
      <c r="X47" s="20">
        <v>0</v>
      </c>
      <c r="Y47" s="20">
        <v>22</v>
      </c>
      <c r="Z47" s="20">
        <v>1463</v>
      </c>
      <c r="AA47" s="20">
        <v>731</v>
      </c>
      <c r="AB47" s="20">
        <v>832</v>
      </c>
      <c r="AC47" s="20">
        <v>9</v>
      </c>
      <c r="AD47" s="20">
        <v>0</v>
      </c>
      <c r="AE47" s="20">
        <v>798</v>
      </c>
      <c r="AF47" s="20">
        <v>194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7</v>
      </c>
      <c r="AM47" s="20">
        <v>0</v>
      </c>
      <c r="AN47" s="20">
        <v>1</v>
      </c>
      <c r="AO47" s="20">
        <v>6</v>
      </c>
      <c r="AP47" s="20">
        <v>6</v>
      </c>
    </row>
    <row r="48" spans="2:42" ht="20.100000000000001" customHeight="1" thickBot="1" x14ac:dyDescent="0.25">
      <c r="B48" s="4" t="s">
        <v>244</v>
      </c>
      <c r="C48" s="20">
        <v>1796</v>
      </c>
      <c r="D48" s="20">
        <v>280</v>
      </c>
      <c r="E48" s="20">
        <v>9</v>
      </c>
      <c r="F48" s="20">
        <v>2050</v>
      </c>
      <c r="G48" s="20">
        <v>545</v>
      </c>
      <c r="H48" s="20">
        <v>438</v>
      </c>
      <c r="I48" s="20">
        <v>47</v>
      </c>
      <c r="J48" s="20">
        <v>0</v>
      </c>
      <c r="K48" s="20">
        <v>480</v>
      </c>
      <c r="L48" s="20">
        <v>5</v>
      </c>
      <c r="M48" s="20">
        <v>2</v>
      </c>
      <c r="N48" s="20">
        <v>0</v>
      </c>
      <c r="O48" s="20">
        <v>0</v>
      </c>
      <c r="P48" s="20">
        <v>0</v>
      </c>
      <c r="Q48" s="20">
        <v>3</v>
      </c>
      <c r="R48" s="20">
        <v>958</v>
      </c>
      <c r="S48" s="20">
        <v>233</v>
      </c>
      <c r="T48" s="20">
        <v>9</v>
      </c>
      <c r="U48" s="20">
        <v>1185</v>
      </c>
      <c r="V48" s="20">
        <v>340</v>
      </c>
      <c r="W48" s="20">
        <v>316</v>
      </c>
      <c r="X48" s="20">
        <v>0</v>
      </c>
      <c r="Y48" s="20">
        <v>0</v>
      </c>
      <c r="Z48" s="20">
        <v>303</v>
      </c>
      <c r="AA48" s="20">
        <v>189</v>
      </c>
      <c r="AB48" s="20">
        <v>82</v>
      </c>
      <c r="AC48" s="20">
        <v>0</v>
      </c>
      <c r="AD48" s="20">
        <v>0</v>
      </c>
      <c r="AE48" s="20">
        <v>82</v>
      </c>
      <c r="AF48" s="20">
        <v>8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</row>
    <row r="49" spans="2:42" ht="20.100000000000001" customHeight="1" thickBot="1" x14ac:dyDescent="0.25">
      <c r="B49" s="4" t="s">
        <v>245</v>
      </c>
      <c r="C49" s="20">
        <v>976</v>
      </c>
      <c r="D49" s="20">
        <v>38</v>
      </c>
      <c r="E49" s="20">
        <v>1</v>
      </c>
      <c r="F49" s="20">
        <v>975</v>
      </c>
      <c r="G49" s="20">
        <v>536</v>
      </c>
      <c r="H49" s="20">
        <v>212</v>
      </c>
      <c r="I49" s="20">
        <v>5</v>
      </c>
      <c r="J49" s="20">
        <v>0</v>
      </c>
      <c r="K49" s="20">
        <v>220</v>
      </c>
      <c r="L49" s="20">
        <v>0</v>
      </c>
      <c r="M49" s="20">
        <v>1</v>
      </c>
      <c r="N49" s="20">
        <v>0</v>
      </c>
      <c r="O49" s="20">
        <v>0</v>
      </c>
      <c r="P49" s="20">
        <v>2</v>
      </c>
      <c r="Q49" s="20">
        <v>0</v>
      </c>
      <c r="R49" s="20">
        <v>561</v>
      </c>
      <c r="S49" s="20">
        <v>33</v>
      </c>
      <c r="T49" s="20">
        <v>0</v>
      </c>
      <c r="U49" s="20">
        <v>541</v>
      </c>
      <c r="V49" s="20">
        <v>366</v>
      </c>
      <c r="W49" s="20">
        <v>149</v>
      </c>
      <c r="X49" s="20">
        <v>0</v>
      </c>
      <c r="Y49" s="20">
        <v>0</v>
      </c>
      <c r="Z49" s="20">
        <v>143</v>
      </c>
      <c r="AA49" s="20">
        <v>159</v>
      </c>
      <c r="AB49" s="20">
        <v>53</v>
      </c>
      <c r="AC49" s="20">
        <v>0</v>
      </c>
      <c r="AD49" s="20">
        <v>1</v>
      </c>
      <c r="AE49" s="20">
        <v>69</v>
      </c>
      <c r="AF49" s="20">
        <v>11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</row>
    <row r="50" spans="2:42" ht="20.100000000000001" customHeight="1" thickBot="1" x14ac:dyDescent="0.25">
      <c r="B50" s="4" t="s">
        <v>246</v>
      </c>
      <c r="C50" s="20">
        <v>2843</v>
      </c>
      <c r="D50" s="20">
        <v>524</v>
      </c>
      <c r="E50" s="20">
        <v>24</v>
      </c>
      <c r="F50" s="20">
        <v>3132</v>
      </c>
      <c r="G50" s="20">
        <v>1092</v>
      </c>
      <c r="H50" s="20">
        <v>852</v>
      </c>
      <c r="I50" s="20">
        <v>94</v>
      </c>
      <c r="J50" s="20">
        <v>0</v>
      </c>
      <c r="K50" s="20">
        <v>941</v>
      </c>
      <c r="L50" s="20">
        <v>6</v>
      </c>
      <c r="M50" s="20">
        <v>5</v>
      </c>
      <c r="N50" s="20">
        <v>0</v>
      </c>
      <c r="O50" s="20">
        <v>1</v>
      </c>
      <c r="P50" s="20">
        <v>0</v>
      </c>
      <c r="Q50" s="20">
        <v>7</v>
      </c>
      <c r="R50" s="20">
        <v>1493</v>
      </c>
      <c r="S50" s="20">
        <v>428</v>
      </c>
      <c r="T50" s="20">
        <v>23</v>
      </c>
      <c r="U50" s="20">
        <v>1693</v>
      </c>
      <c r="V50" s="20">
        <v>840</v>
      </c>
      <c r="W50" s="20">
        <v>411</v>
      </c>
      <c r="X50" s="20">
        <v>0</v>
      </c>
      <c r="Y50" s="20">
        <v>0</v>
      </c>
      <c r="Z50" s="20">
        <v>417</v>
      </c>
      <c r="AA50" s="20">
        <v>209</v>
      </c>
      <c r="AB50" s="20">
        <v>79</v>
      </c>
      <c r="AC50" s="20">
        <v>2</v>
      </c>
      <c r="AD50" s="20">
        <v>0</v>
      </c>
      <c r="AE50" s="20">
        <v>80</v>
      </c>
      <c r="AF50" s="20">
        <v>28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3</v>
      </c>
      <c r="AM50" s="20">
        <v>0</v>
      </c>
      <c r="AN50" s="20">
        <v>0</v>
      </c>
      <c r="AO50" s="20">
        <v>1</v>
      </c>
      <c r="AP50" s="20">
        <v>2</v>
      </c>
    </row>
    <row r="51" spans="2:42" ht="20.100000000000001" customHeight="1" thickBot="1" x14ac:dyDescent="0.25">
      <c r="B51" s="4" t="s">
        <v>247</v>
      </c>
      <c r="C51" s="20">
        <v>840</v>
      </c>
      <c r="D51" s="20">
        <v>96</v>
      </c>
      <c r="E51" s="20">
        <v>3</v>
      </c>
      <c r="F51" s="20">
        <v>903</v>
      </c>
      <c r="G51" s="20">
        <v>292</v>
      </c>
      <c r="H51" s="20">
        <v>61</v>
      </c>
      <c r="I51" s="20">
        <v>6</v>
      </c>
      <c r="J51" s="20">
        <v>1</v>
      </c>
      <c r="K51" s="20">
        <v>67</v>
      </c>
      <c r="L51" s="20">
        <v>1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567</v>
      </c>
      <c r="S51" s="20">
        <v>90</v>
      </c>
      <c r="T51" s="20">
        <v>2</v>
      </c>
      <c r="U51" s="20">
        <v>627</v>
      </c>
      <c r="V51" s="20">
        <v>211</v>
      </c>
      <c r="W51" s="20">
        <v>177</v>
      </c>
      <c r="X51" s="20">
        <v>0</v>
      </c>
      <c r="Y51" s="20">
        <v>0</v>
      </c>
      <c r="Z51" s="20">
        <v>177</v>
      </c>
      <c r="AA51" s="20">
        <v>63</v>
      </c>
      <c r="AB51" s="20">
        <v>35</v>
      </c>
      <c r="AC51" s="20">
        <v>0</v>
      </c>
      <c r="AD51" s="20">
        <v>0</v>
      </c>
      <c r="AE51" s="20">
        <v>32</v>
      </c>
      <c r="AF51" s="20">
        <v>17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</row>
    <row r="52" spans="2:42" ht="20.100000000000001" customHeight="1" thickBot="1" x14ac:dyDescent="0.25">
      <c r="B52" s="4" t="s">
        <v>248</v>
      </c>
      <c r="C52" s="20">
        <v>1149</v>
      </c>
      <c r="D52" s="20">
        <v>29</v>
      </c>
      <c r="E52" s="20">
        <v>1</v>
      </c>
      <c r="F52" s="20">
        <v>1111</v>
      </c>
      <c r="G52" s="20">
        <v>301</v>
      </c>
      <c r="H52" s="20">
        <v>281</v>
      </c>
      <c r="I52" s="20">
        <v>0</v>
      </c>
      <c r="J52" s="20">
        <v>0</v>
      </c>
      <c r="K52" s="20">
        <v>277</v>
      </c>
      <c r="L52" s="20">
        <v>6</v>
      </c>
      <c r="M52" s="20">
        <v>1</v>
      </c>
      <c r="N52" s="20">
        <v>0</v>
      </c>
      <c r="O52" s="20">
        <v>0</v>
      </c>
      <c r="P52" s="20">
        <v>0</v>
      </c>
      <c r="Q52" s="20">
        <v>1</v>
      </c>
      <c r="R52" s="20">
        <v>689</v>
      </c>
      <c r="S52" s="20">
        <v>28</v>
      </c>
      <c r="T52" s="20">
        <v>1</v>
      </c>
      <c r="U52" s="20">
        <v>648</v>
      </c>
      <c r="V52" s="20">
        <v>203</v>
      </c>
      <c r="W52" s="20">
        <v>133</v>
      </c>
      <c r="X52" s="20">
        <v>1</v>
      </c>
      <c r="Y52" s="20">
        <v>0</v>
      </c>
      <c r="Z52" s="20">
        <v>134</v>
      </c>
      <c r="AA52" s="20">
        <v>82</v>
      </c>
      <c r="AB52" s="20">
        <v>45</v>
      </c>
      <c r="AC52" s="20">
        <v>0</v>
      </c>
      <c r="AD52" s="20">
        <v>0</v>
      </c>
      <c r="AE52" s="20">
        <v>51</v>
      </c>
      <c r="AF52" s="20">
        <v>9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1</v>
      </c>
      <c r="AP52" s="20">
        <v>0</v>
      </c>
    </row>
    <row r="53" spans="2:42" ht="20.100000000000001" customHeight="1" thickBot="1" x14ac:dyDescent="0.25">
      <c r="B53" s="4" t="s">
        <v>249</v>
      </c>
      <c r="C53" s="20">
        <v>2306</v>
      </c>
      <c r="D53" s="20">
        <v>577</v>
      </c>
      <c r="E53" s="20">
        <v>2</v>
      </c>
      <c r="F53" s="20">
        <v>2816</v>
      </c>
      <c r="G53" s="20">
        <v>804</v>
      </c>
      <c r="H53" s="20">
        <v>691</v>
      </c>
      <c r="I53" s="20">
        <v>231</v>
      </c>
      <c r="J53" s="20">
        <v>0</v>
      </c>
      <c r="K53" s="20">
        <v>925</v>
      </c>
      <c r="L53" s="20">
        <v>6</v>
      </c>
      <c r="M53" s="20">
        <v>5</v>
      </c>
      <c r="N53" s="20">
        <v>0</v>
      </c>
      <c r="O53" s="20">
        <v>0</v>
      </c>
      <c r="P53" s="20">
        <v>6</v>
      </c>
      <c r="Q53" s="20">
        <v>2</v>
      </c>
      <c r="R53" s="20">
        <v>1263</v>
      </c>
      <c r="S53" s="20">
        <v>339</v>
      </c>
      <c r="T53" s="20">
        <v>2</v>
      </c>
      <c r="U53" s="20">
        <v>1497</v>
      </c>
      <c r="V53" s="20">
        <v>645</v>
      </c>
      <c r="W53" s="20">
        <v>256</v>
      </c>
      <c r="X53" s="20">
        <v>0</v>
      </c>
      <c r="Y53" s="20">
        <v>0</v>
      </c>
      <c r="Z53" s="20">
        <v>287</v>
      </c>
      <c r="AA53" s="20">
        <v>136</v>
      </c>
      <c r="AB53" s="20">
        <v>91</v>
      </c>
      <c r="AC53" s="20">
        <v>7</v>
      </c>
      <c r="AD53" s="20">
        <v>0</v>
      </c>
      <c r="AE53" s="20">
        <v>100</v>
      </c>
      <c r="AF53" s="20">
        <v>15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1</v>
      </c>
      <c r="AP53" s="20">
        <v>0</v>
      </c>
    </row>
    <row r="54" spans="2:42" ht="20.100000000000001" customHeight="1" thickBot="1" x14ac:dyDescent="0.25">
      <c r="B54" s="4" t="s">
        <v>250</v>
      </c>
      <c r="C54" s="20">
        <v>31758</v>
      </c>
      <c r="D54" s="20">
        <v>2502</v>
      </c>
      <c r="E54" s="20">
        <v>172</v>
      </c>
      <c r="F54" s="20">
        <v>34140</v>
      </c>
      <c r="G54" s="20">
        <v>5065</v>
      </c>
      <c r="H54" s="20">
        <v>7700</v>
      </c>
      <c r="I54" s="20">
        <v>477</v>
      </c>
      <c r="J54" s="20">
        <v>7</v>
      </c>
      <c r="K54" s="20">
        <v>8184</v>
      </c>
      <c r="L54" s="20">
        <v>4</v>
      </c>
      <c r="M54" s="20">
        <v>43</v>
      </c>
      <c r="N54" s="20">
        <v>0</v>
      </c>
      <c r="O54" s="20">
        <v>4</v>
      </c>
      <c r="P54" s="20">
        <v>41</v>
      </c>
      <c r="Q54" s="20">
        <v>33</v>
      </c>
      <c r="R54" s="20">
        <v>17936</v>
      </c>
      <c r="S54" s="20">
        <v>2012</v>
      </c>
      <c r="T54" s="20">
        <v>136</v>
      </c>
      <c r="U54" s="20">
        <v>19952</v>
      </c>
      <c r="V54" s="20">
        <v>3244</v>
      </c>
      <c r="W54" s="20">
        <v>5340</v>
      </c>
      <c r="X54" s="20">
        <v>5</v>
      </c>
      <c r="Y54" s="20">
        <v>13</v>
      </c>
      <c r="Z54" s="20">
        <v>5211</v>
      </c>
      <c r="AA54" s="20">
        <v>1684</v>
      </c>
      <c r="AB54" s="20">
        <v>733</v>
      </c>
      <c r="AC54" s="20">
        <v>7</v>
      </c>
      <c r="AD54" s="20">
        <v>12</v>
      </c>
      <c r="AE54" s="20">
        <v>744</v>
      </c>
      <c r="AF54" s="20">
        <v>94</v>
      </c>
      <c r="AG54" s="20">
        <v>0</v>
      </c>
      <c r="AH54" s="20">
        <v>0</v>
      </c>
      <c r="AI54" s="20">
        <v>0</v>
      </c>
      <c r="AJ54" s="20">
        <v>0</v>
      </c>
      <c r="AK54" s="20">
        <v>0</v>
      </c>
      <c r="AL54" s="20">
        <v>6</v>
      </c>
      <c r="AM54" s="20">
        <v>1</v>
      </c>
      <c r="AN54" s="20">
        <v>0</v>
      </c>
      <c r="AO54" s="20">
        <v>8</v>
      </c>
      <c r="AP54" s="20">
        <v>6</v>
      </c>
    </row>
    <row r="55" spans="2:42" ht="20.100000000000001" customHeight="1" thickBot="1" x14ac:dyDescent="0.25">
      <c r="B55" s="4" t="s">
        <v>251</v>
      </c>
      <c r="C55" s="20">
        <v>8206</v>
      </c>
      <c r="D55" s="20">
        <v>923</v>
      </c>
      <c r="E55" s="20">
        <v>19</v>
      </c>
      <c r="F55" s="20">
        <v>8690</v>
      </c>
      <c r="G55" s="20">
        <v>1582</v>
      </c>
      <c r="H55" s="20">
        <v>2631</v>
      </c>
      <c r="I55" s="20">
        <v>265</v>
      </c>
      <c r="J55" s="20">
        <v>1</v>
      </c>
      <c r="K55" s="20">
        <v>2898</v>
      </c>
      <c r="L55" s="20">
        <v>5</v>
      </c>
      <c r="M55" s="20">
        <v>10</v>
      </c>
      <c r="N55" s="20">
        <v>0</v>
      </c>
      <c r="O55" s="20">
        <v>3</v>
      </c>
      <c r="P55" s="20">
        <v>7</v>
      </c>
      <c r="Q55" s="20">
        <v>8</v>
      </c>
      <c r="R55" s="20">
        <v>4428</v>
      </c>
      <c r="S55" s="20">
        <v>652</v>
      </c>
      <c r="T55" s="20">
        <v>15</v>
      </c>
      <c r="U55" s="20">
        <v>4745</v>
      </c>
      <c r="V55" s="20">
        <v>1100</v>
      </c>
      <c r="W55" s="20">
        <v>894</v>
      </c>
      <c r="X55" s="20">
        <v>0</v>
      </c>
      <c r="Y55" s="20">
        <v>0</v>
      </c>
      <c r="Z55" s="20">
        <v>803</v>
      </c>
      <c r="AA55" s="20">
        <v>436</v>
      </c>
      <c r="AB55" s="20">
        <v>241</v>
      </c>
      <c r="AC55" s="20">
        <v>6</v>
      </c>
      <c r="AD55" s="20">
        <v>0</v>
      </c>
      <c r="AE55" s="20">
        <v>236</v>
      </c>
      <c r="AF55" s="20">
        <v>32</v>
      </c>
      <c r="AG55" s="20">
        <v>0</v>
      </c>
      <c r="AH55" s="20">
        <v>0</v>
      </c>
      <c r="AI55" s="20">
        <v>0</v>
      </c>
      <c r="AJ55" s="20">
        <v>0</v>
      </c>
      <c r="AK55" s="20">
        <v>0</v>
      </c>
      <c r="AL55" s="20">
        <v>2</v>
      </c>
      <c r="AM55" s="20">
        <v>0</v>
      </c>
      <c r="AN55" s="20">
        <v>0</v>
      </c>
      <c r="AO55" s="20">
        <v>1</v>
      </c>
      <c r="AP55" s="20">
        <v>1</v>
      </c>
    </row>
    <row r="56" spans="2:42" ht="20.100000000000001" customHeight="1" thickBot="1" x14ac:dyDescent="0.25">
      <c r="B56" s="4" t="s">
        <v>252</v>
      </c>
      <c r="C56" s="20">
        <v>2163</v>
      </c>
      <c r="D56" s="20">
        <v>123</v>
      </c>
      <c r="E56" s="20">
        <v>21</v>
      </c>
      <c r="F56" s="20">
        <v>2233</v>
      </c>
      <c r="G56" s="20">
        <v>536</v>
      </c>
      <c r="H56" s="20">
        <v>294</v>
      </c>
      <c r="I56" s="20">
        <v>9</v>
      </c>
      <c r="J56" s="20">
        <v>0</v>
      </c>
      <c r="K56" s="20">
        <v>303</v>
      </c>
      <c r="L56" s="20">
        <v>0</v>
      </c>
      <c r="M56" s="20">
        <v>5</v>
      </c>
      <c r="N56" s="20">
        <v>0</v>
      </c>
      <c r="O56" s="20">
        <v>0</v>
      </c>
      <c r="P56" s="20">
        <v>5</v>
      </c>
      <c r="Q56" s="20">
        <v>5</v>
      </c>
      <c r="R56" s="20">
        <v>1416</v>
      </c>
      <c r="S56" s="20">
        <v>114</v>
      </c>
      <c r="T56" s="20">
        <v>13</v>
      </c>
      <c r="U56" s="20">
        <v>1504</v>
      </c>
      <c r="V56" s="20">
        <v>405</v>
      </c>
      <c r="W56" s="20">
        <v>391</v>
      </c>
      <c r="X56" s="20">
        <v>0</v>
      </c>
      <c r="Y56" s="20">
        <v>8</v>
      </c>
      <c r="Z56" s="20">
        <v>364</v>
      </c>
      <c r="AA56" s="20">
        <v>119</v>
      </c>
      <c r="AB56" s="20">
        <v>56</v>
      </c>
      <c r="AC56" s="20">
        <v>0</v>
      </c>
      <c r="AD56" s="20">
        <v>0</v>
      </c>
      <c r="AE56" s="20">
        <v>56</v>
      </c>
      <c r="AF56" s="20">
        <v>6</v>
      </c>
      <c r="AG56" s="20">
        <v>0</v>
      </c>
      <c r="AH56" s="20">
        <v>0</v>
      </c>
      <c r="AI56" s="20">
        <v>0</v>
      </c>
      <c r="AJ56" s="20">
        <v>0</v>
      </c>
      <c r="AK56" s="20">
        <v>0</v>
      </c>
      <c r="AL56" s="20">
        <v>1</v>
      </c>
      <c r="AM56" s="20">
        <v>0</v>
      </c>
      <c r="AN56" s="20">
        <v>0</v>
      </c>
      <c r="AO56" s="20">
        <v>1</v>
      </c>
      <c r="AP56" s="20">
        <v>1</v>
      </c>
    </row>
    <row r="57" spans="2:42" ht="20.100000000000001" customHeight="1" thickBot="1" x14ac:dyDescent="0.25">
      <c r="B57" s="4" t="s">
        <v>253</v>
      </c>
      <c r="C57" s="20">
        <v>1046</v>
      </c>
      <c r="D57" s="20">
        <v>168</v>
      </c>
      <c r="E57" s="20">
        <v>56</v>
      </c>
      <c r="F57" s="20">
        <v>1172</v>
      </c>
      <c r="G57" s="20">
        <v>298</v>
      </c>
      <c r="H57" s="20">
        <v>322</v>
      </c>
      <c r="I57" s="20">
        <v>0</v>
      </c>
      <c r="J57" s="20">
        <v>1</v>
      </c>
      <c r="K57" s="20">
        <v>323</v>
      </c>
      <c r="L57" s="20">
        <v>0</v>
      </c>
      <c r="M57" s="20">
        <v>2</v>
      </c>
      <c r="N57" s="20">
        <v>0</v>
      </c>
      <c r="O57" s="20">
        <v>0</v>
      </c>
      <c r="P57" s="20">
        <v>2</v>
      </c>
      <c r="Q57" s="20">
        <v>0</v>
      </c>
      <c r="R57" s="20">
        <v>509</v>
      </c>
      <c r="S57" s="20">
        <v>167</v>
      </c>
      <c r="T57" s="20">
        <v>48</v>
      </c>
      <c r="U57" s="20">
        <v>631</v>
      </c>
      <c r="V57" s="20">
        <v>233</v>
      </c>
      <c r="W57" s="20">
        <v>173</v>
      </c>
      <c r="X57" s="20">
        <v>0</v>
      </c>
      <c r="Y57" s="20">
        <v>7</v>
      </c>
      <c r="Z57" s="20">
        <v>178</v>
      </c>
      <c r="AA57" s="20">
        <v>60</v>
      </c>
      <c r="AB57" s="20">
        <v>39</v>
      </c>
      <c r="AC57" s="20">
        <v>1</v>
      </c>
      <c r="AD57" s="20">
        <v>0</v>
      </c>
      <c r="AE57" s="20">
        <v>38</v>
      </c>
      <c r="AF57" s="20">
        <v>4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1</v>
      </c>
      <c r="AM57" s="20">
        <v>0</v>
      </c>
      <c r="AN57" s="20">
        <v>0</v>
      </c>
      <c r="AO57" s="20">
        <v>0</v>
      </c>
      <c r="AP57" s="20">
        <v>1</v>
      </c>
    </row>
    <row r="58" spans="2:42" ht="20.100000000000001" customHeight="1" thickBot="1" x14ac:dyDescent="0.25">
      <c r="B58" s="4" t="s">
        <v>254</v>
      </c>
      <c r="C58" s="20">
        <v>1707</v>
      </c>
      <c r="D58" s="20">
        <v>299</v>
      </c>
      <c r="E58" s="20">
        <v>54</v>
      </c>
      <c r="F58" s="20">
        <v>1962</v>
      </c>
      <c r="G58" s="20">
        <v>469</v>
      </c>
      <c r="H58" s="20">
        <v>711</v>
      </c>
      <c r="I58" s="20">
        <v>12</v>
      </c>
      <c r="J58" s="20">
        <v>11</v>
      </c>
      <c r="K58" s="20">
        <v>731</v>
      </c>
      <c r="L58" s="20">
        <v>4</v>
      </c>
      <c r="M58" s="20">
        <v>8</v>
      </c>
      <c r="N58" s="20">
        <v>0</v>
      </c>
      <c r="O58" s="20">
        <v>0</v>
      </c>
      <c r="P58" s="20">
        <v>8</v>
      </c>
      <c r="Q58" s="20">
        <v>2</v>
      </c>
      <c r="R58" s="20">
        <v>563</v>
      </c>
      <c r="S58" s="20">
        <v>287</v>
      </c>
      <c r="T58" s="20">
        <v>34</v>
      </c>
      <c r="U58" s="20">
        <v>767</v>
      </c>
      <c r="V58" s="20">
        <v>360</v>
      </c>
      <c r="W58" s="20">
        <v>377</v>
      </c>
      <c r="X58" s="20">
        <v>0</v>
      </c>
      <c r="Y58" s="20">
        <v>9</v>
      </c>
      <c r="Z58" s="20">
        <v>403</v>
      </c>
      <c r="AA58" s="20">
        <v>101</v>
      </c>
      <c r="AB58" s="20">
        <v>48</v>
      </c>
      <c r="AC58" s="20">
        <v>0</v>
      </c>
      <c r="AD58" s="20">
        <v>0</v>
      </c>
      <c r="AE58" s="20">
        <v>53</v>
      </c>
      <c r="AF58" s="20">
        <v>2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20">
        <v>0</v>
      </c>
      <c r="AO58" s="20">
        <v>0</v>
      </c>
      <c r="AP58" s="20">
        <v>0</v>
      </c>
    </row>
    <row r="59" spans="2:42" ht="20.100000000000001" customHeight="1" thickBot="1" x14ac:dyDescent="0.25">
      <c r="B59" s="4" t="s">
        <v>255</v>
      </c>
      <c r="C59" s="20">
        <v>4084</v>
      </c>
      <c r="D59" s="20">
        <v>155</v>
      </c>
      <c r="E59" s="20">
        <v>33</v>
      </c>
      <c r="F59" s="20">
        <v>4106</v>
      </c>
      <c r="G59" s="20">
        <v>955</v>
      </c>
      <c r="H59" s="20">
        <v>1555</v>
      </c>
      <c r="I59" s="20">
        <v>52</v>
      </c>
      <c r="J59" s="20">
        <v>0</v>
      </c>
      <c r="K59" s="20">
        <v>1612</v>
      </c>
      <c r="L59" s="20">
        <v>4</v>
      </c>
      <c r="M59" s="20">
        <v>15</v>
      </c>
      <c r="N59" s="20">
        <v>0</v>
      </c>
      <c r="O59" s="20">
        <v>1</v>
      </c>
      <c r="P59" s="20">
        <v>10</v>
      </c>
      <c r="Q59" s="20">
        <v>12</v>
      </c>
      <c r="R59" s="20">
        <v>1752</v>
      </c>
      <c r="S59" s="20">
        <v>92</v>
      </c>
      <c r="T59" s="20">
        <v>9</v>
      </c>
      <c r="U59" s="20">
        <v>1724</v>
      </c>
      <c r="V59" s="20">
        <v>686</v>
      </c>
      <c r="W59" s="20">
        <v>602</v>
      </c>
      <c r="X59" s="20">
        <v>0</v>
      </c>
      <c r="Y59" s="20">
        <v>23</v>
      </c>
      <c r="Z59" s="20">
        <v>598</v>
      </c>
      <c r="AA59" s="20">
        <v>231</v>
      </c>
      <c r="AB59" s="20">
        <v>160</v>
      </c>
      <c r="AC59" s="20">
        <v>11</v>
      </c>
      <c r="AD59" s="20">
        <v>0</v>
      </c>
      <c r="AE59" s="20">
        <v>161</v>
      </c>
      <c r="AF59" s="20">
        <v>22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20">
        <v>0</v>
      </c>
      <c r="AO59" s="20">
        <v>1</v>
      </c>
      <c r="AP59" s="20">
        <v>0</v>
      </c>
    </row>
    <row r="60" spans="2:42" ht="20.100000000000001" customHeight="1" thickBot="1" x14ac:dyDescent="0.25">
      <c r="B60" s="4" t="s">
        <v>256</v>
      </c>
      <c r="C60" s="20">
        <v>1055</v>
      </c>
      <c r="D60" s="20">
        <v>42</v>
      </c>
      <c r="E60" s="20">
        <v>0</v>
      </c>
      <c r="F60" s="20">
        <v>1021</v>
      </c>
      <c r="G60" s="20">
        <v>262</v>
      </c>
      <c r="H60" s="20">
        <v>508</v>
      </c>
      <c r="I60" s="20">
        <v>20</v>
      </c>
      <c r="J60" s="20">
        <v>0</v>
      </c>
      <c r="K60" s="20">
        <v>528</v>
      </c>
      <c r="L60" s="20">
        <v>0</v>
      </c>
      <c r="M60" s="20">
        <v>3</v>
      </c>
      <c r="N60" s="20">
        <v>0</v>
      </c>
      <c r="O60" s="20">
        <v>0</v>
      </c>
      <c r="P60" s="20">
        <v>2</v>
      </c>
      <c r="Q60" s="20">
        <v>1</v>
      </c>
      <c r="R60" s="20">
        <v>386</v>
      </c>
      <c r="S60" s="20">
        <v>22</v>
      </c>
      <c r="T60" s="20">
        <v>0</v>
      </c>
      <c r="U60" s="20">
        <v>349</v>
      </c>
      <c r="V60" s="20">
        <v>218</v>
      </c>
      <c r="W60" s="20">
        <v>135</v>
      </c>
      <c r="X60" s="20">
        <v>0</v>
      </c>
      <c r="Y60" s="20">
        <v>0</v>
      </c>
      <c r="Z60" s="20">
        <v>118</v>
      </c>
      <c r="AA60" s="20">
        <v>42</v>
      </c>
      <c r="AB60" s="20">
        <v>23</v>
      </c>
      <c r="AC60" s="20">
        <v>0</v>
      </c>
      <c r="AD60" s="20">
        <v>0</v>
      </c>
      <c r="AE60" s="20">
        <v>24</v>
      </c>
      <c r="AF60" s="20">
        <v>1</v>
      </c>
      <c r="AG60" s="20">
        <v>0</v>
      </c>
      <c r="AH60" s="20">
        <v>0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20">
        <v>0</v>
      </c>
      <c r="AO60" s="20">
        <v>0</v>
      </c>
      <c r="AP60" s="20">
        <v>0</v>
      </c>
    </row>
    <row r="61" spans="2:42" ht="20.100000000000001" customHeight="1" thickBot="1" x14ac:dyDescent="0.25">
      <c r="B61" s="7" t="s">
        <v>22</v>
      </c>
      <c r="C61" s="9">
        <v>187017</v>
      </c>
      <c r="D61" s="9">
        <v>23667</v>
      </c>
      <c r="E61" s="9">
        <v>1596</v>
      </c>
      <c r="F61" s="9">
        <v>210098</v>
      </c>
      <c r="G61" s="9">
        <v>36331</v>
      </c>
      <c r="H61" s="9">
        <v>55798</v>
      </c>
      <c r="I61" s="9">
        <v>5940</v>
      </c>
      <c r="J61" s="9">
        <v>144</v>
      </c>
      <c r="K61" s="9">
        <v>61832</v>
      </c>
      <c r="L61" s="9">
        <v>276</v>
      </c>
      <c r="M61" s="9">
        <v>338</v>
      </c>
      <c r="N61" s="9">
        <v>3</v>
      </c>
      <c r="O61" s="9">
        <v>19</v>
      </c>
      <c r="P61" s="9">
        <v>325</v>
      </c>
      <c r="Q61" s="9">
        <v>233</v>
      </c>
      <c r="R61" s="9">
        <v>91184</v>
      </c>
      <c r="S61" s="9">
        <v>17455</v>
      </c>
      <c r="T61" s="9">
        <v>1221</v>
      </c>
      <c r="U61" s="9">
        <v>107974</v>
      </c>
      <c r="V61" s="9">
        <v>23700</v>
      </c>
      <c r="W61" s="9">
        <v>32081</v>
      </c>
      <c r="X61" s="9">
        <v>46</v>
      </c>
      <c r="Y61" s="9">
        <v>150</v>
      </c>
      <c r="Z61" s="9">
        <v>31906</v>
      </c>
      <c r="AA61" s="9">
        <v>10919</v>
      </c>
      <c r="AB61" s="9">
        <v>7546</v>
      </c>
      <c r="AC61" s="9">
        <v>221</v>
      </c>
      <c r="AD61" s="9">
        <v>61</v>
      </c>
      <c r="AE61" s="9">
        <v>7998</v>
      </c>
      <c r="AF61" s="9">
        <v>1139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70</v>
      </c>
      <c r="AM61" s="9">
        <v>2</v>
      </c>
      <c r="AN61" s="9">
        <v>1</v>
      </c>
      <c r="AO61" s="9">
        <v>63</v>
      </c>
      <c r="AP61" s="9">
        <v>64</v>
      </c>
    </row>
  </sheetData>
  <mergeCells count="8">
    <mergeCell ref="C9:G9"/>
    <mergeCell ref="AL9:AP9"/>
    <mergeCell ref="H9:L9"/>
    <mergeCell ref="M9:Q9"/>
    <mergeCell ref="R9:V9"/>
    <mergeCell ref="W9:AA9"/>
    <mergeCell ref="AB9:AF9"/>
    <mergeCell ref="AG9:AK9"/>
  </mergeCells>
  <pageMargins left="0.7" right="0.7" top="0.75" bottom="0.75" header="0.3" footer="0.3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Y64"/>
  <sheetViews>
    <sheetView workbookViewId="0"/>
  </sheetViews>
  <sheetFormatPr baseColWidth="10" defaultRowHeight="12.75" x14ac:dyDescent="0.2"/>
  <cols>
    <col min="1" max="1" width="8.625" customWidth="1"/>
    <col min="2" max="2" width="28.625" customWidth="1"/>
    <col min="3" max="16" width="15" customWidth="1"/>
    <col min="17" max="18" width="15" hidden="1" customWidth="1"/>
    <col min="19" max="25" width="15" customWidth="1"/>
  </cols>
  <sheetData>
    <row r="9" spans="2:25" ht="48.2" customHeight="1" x14ac:dyDescent="0.2">
      <c r="B9" s="10"/>
      <c r="C9" s="96" t="s">
        <v>133</v>
      </c>
      <c r="D9" s="96" t="s">
        <v>134</v>
      </c>
      <c r="E9" s="96" t="s">
        <v>135</v>
      </c>
      <c r="F9" s="96" t="s">
        <v>136</v>
      </c>
      <c r="G9" s="96" t="s">
        <v>158</v>
      </c>
      <c r="H9" s="96" t="s">
        <v>137</v>
      </c>
      <c r="I9" s="96" t="s">
        <v>138</v>
      </c>
      <c r="J9" s="97"/>
      <c r="K9" s="97"/>
      <c r="L9" s="96" t="s">
        <v>139</v>
      </c>
      <c r="M9" s="96" t="s">
        <v>140</v>
      </c>
      <c r="N9" s="96" t="s">
        <v>141</v>
      </c>
      <c r="O9" s="97" t="s">
        <v>142</v>
      </c>
      <c r="P9" s="97" t="s">
        <v>143</v>
      </c>
      <c r="Q9" s="96" t="s">
        <v>144</v>
      </c>
      <c r="R9" s="96" t="s">
        <v>145</v>
      </c>
      <c r="S9" s="96" t="s">
        <v>146</v>
      </c>
      <c r="T9" s="96" t="s">
        <v>147</v>
      </c>
      <c r="U9" s="96" t="s">
        <v>148</v>
      </c>
      <c r="V9" s="96" t="s">
        <v>149</v>
      </c>
      <c r="W9" s="96" t="s">
        <v>150</v>
      </c>
      <c r="X9" s="96" t="s">
        <v>151</v>
      </c>
      <c r="Y9" s="96" t="s">
        <v>152</v>
      </c>
    </row>
    <row r="10" spans="2:25" ht="73.5" customHeight="1" x14ac:dyDescent="0.2">
      <c r="B10" s="10"/>
      <c r="C10" s="96"/>
      <c r="D10" s="96"/>
      <c r="E10" s="96"/>
      <c r="F10" s="96"/>
      <c r="G10" s="96"/>
      <c r="H10" s="96"/>
      <c r="I10" s="28" t="s">
        <v>153</v>
      </c>
      <c r="J10" s="28" t="s">
        <v>154</v>
      </c>
      <c r="K10" s="28" t="s">
        <v>155</v>
      </c>
      <c r="L10" s="96"/>
      <c r="M10" s="96"/>
      <c r="N10" s="28" t="s">
        <v>36</v>
      </c>
      <c r="O10" s="28" t="s">
        <v>156</v>
      </c>
      <c r="P10" s="28" t="s">
        <v>157</v>
      </c>
      <c r="Q10" s="96"/>
      <c r="R10" s="96"/>
      <c r="S10" s="96"/>
      <c r="T10" s="96"/>
      <c r="U10" s="96"/>
      <c r="V10" s="96"/>
      <c r="W10" s="96"/>
      <c r="X10" s="96"/>
      <c r="Y10" s="96"/>
    </row>
    <row r="11" spans="2:25" ht="20.100000000000001" customHeight="1" thickBot="1" x14ac:dyDescent="0.25">
      <c r="B11" s="3" t="s">
        <v>207</v>
      </c>
      <c r="C11" s="40">
        <v>3283</v>
      </c>
      <c r="D11" s="40">
        <v>1718</v>
      </c>
      <c r="E11" s="40">
        <v>1565</v>
      </c>
      <c r="F11" s="40">
        <v>4352</v>
      </c>
      <c r="G11" s="40">
        <v>199</v>
      </c>
      <c r="H11" s="40">
        <v>6</v>
      </c>
      <c r="I11" s="40">
        <v>2515</v>
      </c>
      <c r="J11" s="40">
        <v>23</v>
      </c>
      <c r="K11" s="40">
        <v>241</v>
      </c>
      <c r="L11" s="40">
        <v>442</v>
      </c>
      <c r="M11" s="40">
        <v>926</v>
      </c>
      <c r="N11" s="40">
        <v>87</v>
      </c>
      <c r="O11" s="40">
        <v>46</v>
      </c>
      <c r="P11" s="40">
        <v>41</v>
      </c>
      <c r="Q11" s="40">
        <v>709340</v>
      </c>
      <c r="R11" s="40">
        <v>348021</v>
      </c>
      <c r="S11" s="46">
        <f t="shared" ref="S11" si="0">+(F11/Q11)*10000</f>
        <v>61.352806834522234</v>
      </c>
      <c r="T11" s="46">
        <f t="shared" ref="T11" si="1">+(F11/R11)*10000</f>
        <v>125.04992514819507</v>
      </c>
      <c r="U11" s="46">
        <f t="shared" ref="U11" si="2">+(C11/R11)*10000</f>
        <v>94.333387927739992</v>
      </c>
      <c r="V11" s="47">
        <f t="shared" ref="V11" si="3">+N11/F11</f>
        <v>1.999080882352941E-2</v>
      </c>
      <c r="W11" s="47">
        <f t="shared" ref="W11" si="4">N11/C11</f>
        <v>2.6500152299725861E-2</v>
      </c>
      <c r="X11" s="48">
        <f>'Órdenes y Medidas'!C14/'Denuncias-Renuncias'!F11</f>
        <v>0.31663602941176472</v>
      </c>
      <c r="Y11" s="48">
        <f>'Órdenes y Medidas'!C14/'Denuncias-Renuncias'!C11</f>
        <v>0.41973804447151997</v>
      </c>
    </row>
    <row r="12" spans="2:25" ht="20.100000000000001" customHeight="1" thickBot="1" x14ac:dyDescent="0.25">
      <c r="B12" s="4" t="s">
        <v>208</v>
      </c>
      <c r="C12" s="20">
        <v>4566</v>
      </c>
      <c r="D12" s="20">
        <v>4139</v>
      </c>
      <c r="E12" s="20">
        <v>427</v>
      </c>
      <c r="F12" s="20">
        <v>4436</v>
      </c>
      <c r="G12" s="20">
        <v>124</v>
      </c>
      <c r="H12" s="20">
        <v>4</v>
      </c>
      <c r="I12" s="20">
        <v>2986</v>
      </c>
      <c r="J12" s="20">
        <v>50</v>
      </c>
      <c r="K12" s="20">
        <v>421</v>
      </c>
      <c r="L12" s="20">
        <v>371</v>
      </c>
      <c r="M12" s="20">
        <v>480</v>
      </c>
      <c r="N12" s="20">
        <v>309</v>
      </c>
      <c r="O12" s="20">
        <v>276</v>
      </c>
      <c r="P12" s="20">
        <v>33</v>
      </c>
      <c r="Q12" s="20">
        <v>1323858</v>
      </c>
      <c r="R12" s="20">
        <v>669324</v>
      </c>
      <c r="S12" s="46">
        <f t="shared" ref="S12:S60" si="5">+(F12/Q12)*10000</f>
        <v>33.508125493821844</v>
      </c>
      <c r="T12" s="46">
        <f t="shared" ref="T12:T60" si="6">+(F12/R12)*10000</f>
        <v>66.275824563290726</v>
      </c>
      <c r="U12" s="46">
        <f t="shared" ref="U12:U60" si="7">+(C12/R12)*10000</f>
        <v>68.218082722269031</v>
      </c>
      <c r="V12" s="47">
        <f t="shared" ref="V12:V60" si="8">+N12/F12</f>
        <v>6.9657348963029761E-2</v>
      </c>
      <c r="W12" s="47">
        <f t="shared" ref="W12:W60" si="9">N12/C12</f>
        <v>6.7674113009198428E-2</v>
      </c>
      <c r="X12" s="48">
        <f>'Órdenes y Medidas'!C15/'Denuncias-Renuncias'!F12</f>
        <v>0.31762849413886385</v>
      </c>
      <c r="Y12" s="48">
        <f>'Órdenes y Medidas'!C15/'Denuncias-Renuncias'!C12</f>
        <v>0.3085851949189663</v>
      </c>
    </row>
    <row r="13" spans="2:25" ht="20.100000000000001" customHeight="1" thickBot="1" x14ac:dyDescent="0.25">
      <c r="B13" s="4" t="s">
        <v>209</v>
      </c>
      <c r="C13" s="20">
        <v>1849</v>
      </c>
      <c r="D13" s="20">
        <v>1732</v>
      </c>
      <c r="E13" s="20">
        <v>117</v>
      </c>
      <c r="F13" s="20">
        <v>1826</v>
      </c>
      <c r="G13" s="20">
        <v>18</v>
      </c>
      <c r="H13" s="20">
        <v>0</v>
      </c>
      <c r="I13" s="20">
        <v>1520</v>
      </c>
      <c r="J13" s="20">
        <v>11</v>
      </c>
      <c r="K13" s="20">
        <v>37</v>
      </c>
      <c r="L13" s="20">
        <v>239</v>
      </c>
      <c r="M13" s="20">
        <v>1</v>
      </c>
      <c r="N13" s="20">
        <v>91</v>
      </c>
      <c r="O13" s="20">
        <v>68</v>
      </c>
      <c r="P13" s="20">
        <v>23</v>
      </c>
      <c r="Q13" s="20">
        <v>785240</v>
      </c>
      <c r="R13" s="20">
        <v>400155</v>
      </c>
      <c r="S13" s="46">
        <f t="shared" si="5"/>
        <v>23.254036982323875</v>
      </c>
      <c r="T13" s="46" t="s">
        <v>206</v>
      </c>
      <c r="U13" s="46">
        <f t="shared" si="7"/>
        <v>46.207094750784066</v>
      </c>
      <c r="V13" s="47">
        <f t="shared" si="8"/>
        <v>4.9835706462212484E-2</v>
      </c>
      <c r="W13" s="47">
        <f t="shared" si="9"/>
        <v>4.921579232017307E-2</v>
      </c>
      <c r="X13" s="48">
        <f>'Órdenes y Medidas'!C16/'Denuncias-Renuncias'!F13</f>
        <v>0.22234392113910187</v>
      </c>
      <c r="Y13" s="48">
        <f>'Órdenes y Medidas'!C16/'Denuncias-Renuncias'!C13</f>
        <v>0.21957815035154138</v>
      </c>
    </row>
    <row r="14" spans="2:25" ht="20.100000000000001" customHeight="1" thickBot="1" x14ac:dyDescent="0.25">
      <c r="B14" s="4" t="s">
        <v>210</v>
      </c>
      <c r="C14" s="20">
        <v>3332</v>
      </c>
      <c r="D14" s="20">
        <v>2882</v>
      </c>
      <c r="E14" s="20">
        <v>450</v>
      </c>
      <c r="F14" s="20">
        <v>3555</v>
      </c>
      <c r="G14" s="20">
        <v>64</v>
      </c>
      <c r="H14" s="20">
        <v>6</v>
      </c>
      <c r="I14" s="20">
        <v>3023</v>
      </c>
      <c r="J14" s="20">
        <v>40</v>
      </c>
      <c r="K14" s="20">
        <v>126</v>
      </c>
      <c r="L14" s="20">
        <v>270</v>
      </c>
      <c r="M14" s="20">
        <v>26</v>
      </c>
      <c r="N14" s="20">
        <v>108</v>
      </c>
      <c r="O14" s="20">
        <v>89</v>
      </c>
      <c r="P14" s="20">
        <v>19</v>
      </c>
      <c r="Q14" s="20">
        <v>912075</v>
      </c>
      <c r="R14" s="20">
        <v>462757</v>
      </c>
      <c r="S14" s="46">
        <f t="shared" si="5"/>
        <v>38.977057807746071</v>
      </c>
      <c r="T14" s="46">
        <f t="shared" si="6"/>
        <v>76.822176649948034</v>
      </c>
      <c r="U14" s="46">
        <f t="shared" si="7"/>
        <v>72.003232798207264</v>
      </c>
      <c r="V14" s="47">
        <f t="shared" si="8"/>
        <v>3.0379746835443037E-2</v>
      </c>
      <c r="W14" s="47">
        <f t="shared" si="9"/>
        <v>3.2412965186074429E-2</v>
      </c>
      <c r="X14" s="48">
        <f>'Órdenes y Medidas'!C17/'Denuncias-Renuncias'!F14</f>
        <v>0.29423347398030941</v>
      </c>
      <c r="Y14" s="48">
        <f>'Órdenes y Medidas'!C17/'Denuncias-Renuncias'!C14</f>
        <v>0.31392557022809126</v>
      </c>
    </row>
    <row r="15" spans="2:25" ht="20.100000000000001" customHeight="1" thickBot="1" x14ac:dyDescent="0.25">
      <c r="B15" s="4" t="s">
        <v>211</v>
      </c>
      <c r="C15" s="20">
        <v>2240</v>
      </c>
      <c r="D15" s="20">
        <v>1788</v>
      </c>
      <c r="E15" s="20">
        <v>452</v>
      </c>
      <c r="F15" s="20">
        <v>2216</v>
      </c>
      <c r="G15" s="20">
        <v>34</v>
      </c>
      <c r="H15" s="20">
        <v>1</v>
      </c>
      <c r="I15" s="20">
        <v>1735</v>
      </c>
      <c r="J15" s="20">
        <v>6</v>
      </c>
      <c r="K15" s="20">
        <v>113</v>
      </c>
      <c r="L15" s="20">
        <v>254</v>
      </c>
      <c r="M15" s="20">
        <v>73</v>
      </c>
      <c r="N15" s="20">
        <v>72</v>
      </c>
      <c r="O15" s="20">
        <v>53</v>
      </c>
      <c r="P15" s="20">
        <v>19</v>
      </c>
      <c r="Q15" s="20">
        <v>519932</v>
      </c>
      <c r="R15" s="20">
        <v>262219</v>
      </c>
      <c r="S15" s="46">
        <f t="shared" si="5"/>
        <v>42.620958125293306</v>
      </c>
      <c r="T15" s="46">
        <f t="shared" si="6"/>
        <v>84.509513040626345</v>
      </c>
      <c r="U15" s="46">
        <f t="shared" si="7"/>
        <v>85.424778524820866</v>
      </c>
      <c r="V15" s="47">
        <f t="shared" si="8"/>
        <v>3.2490974729241874E-2</v>
      </c>
      <c r="W15" s="47">
        <f t="shared" si="9"/>
        <v>3.214285714285714E-2</v>
      </c>
      <c r="X15" s="48">
        <f>'Órdenes y Medidas'!C18/'Denuncias-Renuncias'!F15</f>
        <v>0.33619133574007221</v>
      </c>
      <c r="Y15" s="48">
        <f>'Órdenes y Medidas'!C18/'Denuncias-Renuncias'!C15</f>
        <v>0.3325892857142857</v>
      </c>
    </row>
    <row r="16" spans="2:25" ht="20.100000000000001" customHeight="1" thickBot="1" x14ac:dyDescent="0.25">
      <c r="B16" s="4" t="s">
        <v>212</v>
      </c>
      <c r="C16" s="20">
        <v>1971</v>
      </c>
      <c r="D16" s="20">
        <v>1779</v>
      </c>
      <c r="E16" s="20">
        <v>192</v>
      </c>
      <c r="F16" s="20">
        <v>2031</v>
      </c>
      <c r="G16" s="20">
        <v>30</v>
      </c>
      <c r="H16" s="20">
        <v>4</v>
      </c>
      <c r="I16" s="20">
        <v>1476</v>
      </c>
      <c r="J16" s="20">
        <v>32</v>
      </c>
      <c r="K16" s="20">
        <v>325</v>
      </c>
      <c r="L16" s="20">
        <v>112</v>
      </c>
      <c r="M16" s="20">
        <v>52</v>
      </c>
      <c r="N16" s="20">
        <v>113</v>
      </c>
      <c r="O16" s="20">
        <v>102</v>
      </c>
      <c r="P16" s="20">
        <v>11</v>
      </c>
      <c r="Q16" s="20">
        <v>638099</v>
      </c>
      <c r="R16" s="20">
        <v>322550</v>
      </c>
      <c r="S16" s="46">
        <f t="shared" si="5"/>
        <v>31.828916829520185</v>
      </c>
      <c r="T16" s="46">
        <f t="shared" si="6"/>
        <v>62.966981863277013</v>
      </c>
      <c r="U16" s="46">
        <f t="shared" si="7"/>
        <v>61.106805146488917</v>
      </c>
      <c r="V16" s="47">
        <f t="shared" si="8"/>
        <v>5.5637616937469228E-2</v>
      </c>
      <c r="W16" s="47">
        <f t="shared" si="9"/>
        <v>5.7331303906646369E-2</v>
      </c>
      <c r="X16" s="48">
        <f>'Órdenes y Medidas'!C19/'Denuncias-Renuncias'!F16</f>
        <v>0.2481536189069424</v>
      </c>
      <c r="Y16" s="48">
        <f>'Órdenes y Medidas'!C19/'Denuncias-Renuncias'!C16</f>
        <v>0.25570776255707761</v>
      </c>
    </row>
    <row r="17" spans="2:25" ht="20.100000000000001" customHeight="1" thickBot="1" x14ac:dyDescent="0.25">
      <c r="B17" s="4" t="s">
        <v>213</v>
      </c>
      <c r="C17" s="20">
        <v>8791</v>
      </c>
      <c r="D17" s="20">
        <v>5893</v>
      </c>
      <c r="E17" s="20">
        <v>2898</v>
      </c>
      <c r="F17" s="20">
        <v>8427</v>
      </c>
      <c r="G17" s="20">
        <v>335</v>
      </c>
      <c r="H17" s="20">
        <v>7</v>
      </c>
      <c r="I17" s="20">
        <v>4274</v>
      </c>
      <c r="J17" s="20">
        <v>255</v>
      </c>
      <c r="K17" s="20">
        <v>1843</v>
      </c>
      <c r="L17" s="20">
        <v>815</v>
      </c>
      <c r="M17" s="20">
        <v>898</v>
      </c>
      <c r="N17" s="20">
        <v>927</v>
      </c>
      <c r="O17" s="20">
        <v>651</v>
      </c>
      <c r="P17" s="20">
        <v>276</v>
      </c>
      <c r="Q17" s="20">
        <v>1727505</v>
      </c>
      <c r="R17" s="20">
        <v>878882</v>
      </c>
      <c r="S17" s="46">
        <f t="shared" si="5"/>
        <v>48.781334931013227</v>
      </c>
      <c r="T17" s="46">
        <f t="shared" si="6"/>
        <v>95.883178856774848</v>
      </c>
      <c r="U17" s="46">
        <f t="shared" si="7"/>
        <v>100.0248042399321</v>
      </c>
      <c r="V17" s="47">
        <f t="shared" si="8"/>
        <v>0.11000355998576006</v>
      </c>
      <c r="W17" s="47">
        <f t="shared" si="9"/>
        <v>0.10544875440791719</v>
      </c>
      <c r="X17" s="48">
        <f>'Órdenes y Medidas'!C20/'Denuncias-Renuncias'!F17</f>
        <v>0.16874332502669989</v>
      </c>
      <c r="Y17" s="48">
        <f>'Órdenes y Medidas'!C20/'Denuncias-Renuncias'!C17</f>
        <v>0.16175634171311568</v>
      </c>
    </row>
    <row r="18" spans="2:25" ht="20.100000000000001" customHeight="1" thickBot="1" x14ac:dyDescent="0.25">
      <c r="B18" s="4" t="s">
        <v>214</v>
      </c>
      <c r="C18" s="20">
        <v>7558</v>
      </c>
      <c r="D18" s="20">
        <v>6555</v>
      </c>
      <c r="E18" s="20">
        <v>1003</v>
      </c>
      <c r="F18" s="20">
        <v>7745</v>
      </c>
      <c r="G18" s="20">
        <v>413</v>
      </c>
      <c r="H18" s="20">
        <v>30</v>
      </c>
      <c r="I18" s="20">
        <v>5576</v>
      </c>
      <c r="J18" s="20">
        <v>120</v>
      </c>
      <c r="K18" s="20">
        <v>643</v>
      </c>
      <c r="L18" s="20">
        <v>951</v>
      </c>
      <c r="M18" s="20">
        <v>12</v>
      </c>
      <c r="N18" s="20">
        <v>850</v>
      </c>
      <c r="O18" s="20">
        <v>699</v>
      </c>
      <c r="P18" s="20">
        <v>151</v>
      </c>
      <c r="Q18" s="20">
        <v>1939887</v>
      </c>
      <c r="R18" s="20">
        <v>991188</v>
      </c>
      <c r="S18" s="46">
        <f t="shared" si="5"/>
        <v>39.925005941067703</v>
      </c>
      <c r="T18" s="46">
        <f t="shared" si="6"/>
        <v>78.138556963966465</v>
      </c>
      <c r="U18" s="46">
        <f t="shared" si="7"/>
        <v>76.251932025004336</v>
      </c>
      <c r="V18" s="47">
        <f t="shared" si="8"/>
        <v>0.10974822466107166</v>
      </c>
      <c r="W18" s="47">
        <f t="shared" si="9"/>
        <v>0.112463614712887</v>
      </c>
      <c r="X18" s="48">
        <f>'Órdenes y Medidas'!C21/'Denuncias-Renuncias'!F18</f>
        <v>0.23925112976113622</v>
      </c>
      <c r="Y18" s="48">
        <f>'Órdenes y Medidas'!C21/'Denuncias-Renuncias'!C18</f>
        <v>0.24517068007409368</v>
      </c>
    </row>
    <row r="19" spans="2:25" ht="20.100000000000001" customHeight="1" thickBot="1" x14ac:dyDescent="0.25">
      <c r="B19" s="4" t="s">
        <v>215</v>
      </c>
      <c r="C19" s="20">
        <v>422</v>
      </c>
      <c r="D19" s="20">
        <v>293</v>
      </c>
      <c r="E19" s="20">
        <v>129</v>
      </c>
      <c r="F19" s="20">
        <v>441</v>
      </c>
      <c r="G19" s="20">
        <v>10</v>
      </c>
      <c r="H19" s="20">
        <v>14</v>
      </c>
      <c r="I19" s="20">
        <v>317</v>
      </c>
      <c r="J19" s="20">
        <v>9</v>
      </c>
      <c r="K19" s="20">
        <v>27</v>
      </c>
      <c r="L19" s="20">
        <v>35</v>
      </c>
      <c r="M19" s="20">
        <v>29</v>
      </c>
      <c r="N19" s="20">
        <v>51</v>
      </c>
      <c r="O19" s="20">
        <v>39</v>
      </c>
      <c r="P19" s="20">
        <v>12</v>
      </c>
      <c r="Q19" s="20">
        <v>219345</v>
      </c>
      <c r="R19" s="20">
        <v>108746</v>
      </c>
      <c r="S19" s="46">
        <f t="shared" si="5"/>
        <v>20.105313547151745</v>
      </c>
      <c r="T19" s="46">
        <f t="shared" si="6"/>
        <v>40.553215750464382</v>
      </c>
      <c r="U19" s="46">
        <f t="shared" si="7"/>
        <v>38.80602504919721</v>
      </c>
      <c r="V19" s="47">
        <f t="shared" si="8"/>
        <v>0.11564625850340136</v>
      </c>
      <c r="W19" s="47">
        <f t="shared" si="9"/>
        <v>0.12085308056872038</v>
      </c>
      <c r="X19" s="48">
        <f>'Órdenes y Medidas'!C22/'Denuncias-Renuncias'!F19</f>
        <v>0.3401360544217687</v>
      </c>
      <c r="Y19" s="48">
        <f>'Órdenes y Medidas'!C22/'Denuncias-Renuncias'!C19</f>
        <v>0.35545023696682465</v>
      </c>
    </row>
    <row r="20" spans="2:25" ht="20.100000000000001" customHeight="1" thickBot="1" x14ac:dyDescent="0.25">
      <c r="B20" s="4" t="s">
        <v>216</v>
      </c>
      <c r="C20" s="20">
        <v>229</v>
      </c>
      <c r="D20" s="20">
        <v>154</v>
      </c>
      <c r="E20" s="20">
        <v>75</v>
      </c>
      <c r="F20" s="20">
        <v>228</v>
      </c>
      <c r="G20" s="20">
        <v>0</v>
      </c>
      <c r="H20" s="20">
        <v>0</v>
      </c>
      <c r="I20" s="20">
        <v>201</v>
      </c>
      <c r="J20" s="20">
        <v>2</v>
      </c>
      <c r="K20" s="20">
        <v>14</v>
      </c>
      <c r="L20" s="20">
        <v>5</v>
      </c>
      <c r="M20" s="20">
        <v>6</v>
      </c>
      <c r="N20" s="20">
        <v>28</v>
      </c>
      <c r="O20" s="20">
        <v>15</v>
      </c>
      <c r="P20" s="20">
        <v>13</v>
      </c>
      <c r="Q20" s="20">
        <v>134572</v>
      </c>
      <c r="R20" s="20">
        <v>66512</v>
      </c>
      <c r="S20" s="46">
        <f t="shared" si="5"/>
        <v>16.942603216122226</v>
      </c>
      <c r="T20" s="46">
        <f t="shared" si="6"/>
        <v>34.279528506134234</v>
      </c>
      <c r="U20" s="46">
        <f t="shared" si="7"/>
        <v>34.429877315371662</v>
      </c>
      <c r="V20" s="47">
        <f t="shared" si="8"/>
        <v>0.12280701754385964</v>
      </c>
      <c r="W20" s="47">
        <f t="shared" si="9"/>
        <v>0.1222707423580786</v>
      </c>
      <c r="X20" s="48">
        <f>'Órdenes y Medidas'!C23/'Denuncias-Renuncias'!F20</f>
        <v>0.25438596491228072</v>
      </c>
      <c r="Y20" s="48">
        <f>'Órdenes y Medidas'!C23/'Denuncias-Renuncias'!C20</f>
        <v>0.25327510917030566</v>
      </c>
    </row>
    <row r="21" spans="2:25" ht="20.100000000000001" customHeight="1" thickBot="1" x14ac:dyDescent="0.25">
      <c r="B21" s="4" t="s">
        <v>217</v>
      </c>
      <c r="C21" s="20">
        <v>3213</v>
      </c>
      <c r="D21" s="20">
        <v>2182</v>
      </c>
      <c r="E21" s="20">
        <v>1031</v>
      </c>
      <c r="F21" s="20">
        <v>3384</v>
      </c>
      <c r="G21" s="20">
        <v>5</v>
      </c>
      <c r="H21" s="20">
        <v>0</v>
      </c>
      <c r="I21" s="20">
        <v>2275</v>
      </c>
      <c r="J21" s="20">
        <v>54</v>
      </c>
      <c r="K21" s="20">
        <v>785</v>
      </c>
      <c r="L21" s="20">
        <v>265</v>
      </c>
      <c r="M21" s="20">
        <v>0</v>
      </c>
      <c r="N21" s="20">
        <v>397</v>
      </c>
      <c r="O21" s="20">
        <v>256</v>
      </c>
      <c r="P21" s="20">
        <v>141</v>
      </c>
      <c r="Q21" s="20">
        <v>954811</v>
      </c>
      <c r="R21" s="20">
        <v>487972</v>
      </c>
      <c r="S21" s="46">
        <f t="shared" si="5"/>
        <v>35.441569064453596</v>
      </c>
      <c r="T21" s="46">
        <f t="shared" si="6"/>
        <v>69.348241292533174</v>
      </c>
      <c r="U21" s="46">
        <f t="shared" si="7"/>
        <v>65.843941865516882</v>
      </c>
      <c r="V21" s="47">
        <f t="shared" si="8"/>
        <v>0.11731678486997636</v>
      </c>
      <c r="W21" s="47">
        <f t="shared" si="9"/>
        <v>0.12356053532524121</v>
      </c>
      <c r="X21" s="48">
        <f>'Órdenes y Medidas'!C24/'Denuncias-Renuncias'!F21</f>
        <v>0.149822695035461</v>
      </c>
      <c r="Y21" s="48">
        <f>'Órdenes y Medidas'!C24/'Denuncias-Renuncias'!C21</f>
        <v>0.15779645191409897</v>
      </c>
    </row>
    <row r="22" spans="2:25" ht="20.100000000000001" customHeight="1" thickBot="1" x14ac:dyDescent="0.25">
      <c r="B22" s="4" t="s">
        <v>218</v>
      </c>
      <c r="C22" s="20">
        <v>2723</v>
      </c>
      <c r="D22" s="20">
        <v>2242</v>
      </c>
      <c r="E22" s="20">
        <v>481</v>
      </c>
      <c r="F22" s="20">
        <v>3109</v>
      </c>
      <c r="G22" s="20">
        <v>39</v>
      </c>
      <c r="H22" s="20">
        <v>5</v>
      </c>
      <c r="I22" s="20">
        <v>2011</v>
      </c>
      <c r="J22" s="20">
        <v>19</v>
      </c>
      <c r="K22" s="20">
        <v>540</v>
      </c>
      <c r="L22" s="20">
        <v>422</v>
      </c>
      <c r="M22" s="20">
        <v>73</v>
      </c>
      <c r="N22" s="20">
        <v>471</v>
      </c>
      <c r="O22" s="20">
        <v>387</v>
      </c>
      <c r="P22" s="20">
        <v>84</v>
      </c>
      <c r="Q22" s="20">
        <v>1028244</v>
      </c>
      <c r="R22" s="20">
        <v>537506</v>
      </c>
      <c r="S22" s="46">
        <f t="shared" si="5"/>
        <v>30.236014020018597</v>
      </c>
      <c r="T22" s="46">
        <f t="shared" si="6"/>
        <v>57.841214795741813</v>
      </c>
      <c r="U22" s="46">
        <f t="shared" si="7"/>
        <v>50.659899610422954</v>
      </c>
      <c r="V22" s="47">
        <f t="shared" si="8"/>
        <v>0.15149565776777099</v>
      </c>
      <c r="W22" s="47">
        <f t="shared" si="9"/>
        <v>0.17297098788101359</v>
      </c>
      <c r="X22" s="48">
        <f>'Órdenes y Medidas'!C25/'Denuncias-Renuncias'!F22</f>
        <v>0.27243486651656479</v>
      </c>
      <c r="Y22" s="48">
        <f>'Órdenes y Medidas'!C25/'Denuncias-Renuncias'!C22</f>
        <v>0.3110539845758355</v>
      </c>
    </row>
    <row r="23" spans="2:25" ht="20.100000000000001" customHeight="1" thickBot="1" x14ac:dyDescent="0.25">
      <c r="B23" s="4" t="s">
        <v>219</v>
      </c>
      <c r="C23" s="20">
        <v>5825</v>
      </c>
      <c r="D23" s="20">
        <v>3311</v>
      </c>
      <c r="E23" s="20">
        <v>2514</v>
      </c>
      <c r="F23" s="20">
        <v>5352</v>
      </c>
      <c r="G23" s="20">
        <v>179</v>
      </c>
      <c r="H23" s="20">
        <v>3</v>
      </c>
      <c r="I23" s="20">
        <v>3678</v>
      </c>
      <c r="J23" s="20">
        <v>69</v>
      </c>
      <c r="K23" s="20">
        <v>623</v>
      </c>
      <c r="L23" s="20">
        <v>715</v>
      </c>
      <c r="M23" s="20">
        <v>85</v>
      </c>
      <c r="N23" s="20">
        <v>667</v>
      </c>
      <c r="O23" s="20">
        <v>425</v>
      </c>
      <c r="P23" s="20">
        <v>242</v>
      </c>
      <c r="Q23" s="20">
        <v>1128908</v>
      </c>
      <c r="R23" s="20">
        <v>567105</v>
      </c>
      <c r="S23" s="46">
        <f t="shared" si="5"/>
        <v>47.408646231579539</v>
      </c>
      <c r="T23" s="46">
        <f t="shared" si="6"/>
        <v>94.374057714179912</v>
      </c>
      <c r="U23" s="46">
        <f t="shared" si="7"/>
        <v>102.71466483279112</v>
      </c>
      <c r="V23" s="47">
        <f t="shared" si="8"/>
        <v>0.12462630792227204</v>
      </c>
      <c r="W23" s="47">
        <f t="shared" si="9"/>
        <v>0.11450643776824035</v>
      </c>
      <c r="X23" s="48">
        <f>'Órdenes y Medidas'!C26/'Denuncias-Renuncias'!F23</f>
        <v>0.18348281016442453</v>
      </c>
      <c r="Y23" s="48">
        <f>'Órdenes y Medidas'!C26/'Denuncias-Renuncias'!C23</f>
        <v>0.16858369098712447</v>
      </c>
    </row>
    <row r="24" spans="2:25" ht="20.100000000000001" customHeight="1" thickBot="1" x14ac:dyDescent="0.25">
      <c r="B24" s="4" t="s">
        <v>220</v>
      </c>
      <c r="C24" s="20">
        <v>4737</v>
      </c>
      <c r="D24" s="20">
        <v>3879</v>
      </c>
      <c r="E24" s="20">
        <v>858</v>
      </c>
      <c r="F24" s="20">
        <v>4573</v>
      </c>
      <c r="G24" s="20">
        <v>20</v>
      </c>
      <c r="H24" s="20">
        <v>1</v>
      </c>
      <c r="I24" s="20">
        <v>2891</v>
      </c>
      <c r="J24" s="20">
        <v>77</v>
      </c>
      <c r="K24" s="20">
        <v>463</v>
      </c>
      <c r="L24" s="20">
        <v>890</v>
      </c>
      <c r="M24" s="20">
        <v>231</v>
      </c>
      <c r="N24" s="20">
        <v>434</v>
      </c>
      <c r="O24" s="20">
        <v>331</v>
      </c>
      <c r="P24" s="20">
        <v>103</v>
      </c>
      <c r="Q24" s="20">
        <v>1109175</v>
      </c>
      <c r="R24" s="20">
        <v>556620</v>
      </c>
      <c r="S24" s="46">
        <f t="shared" si="5"/>
        <v>41.228841255888383</v>
      </c>
      <c r="T24" s="46">
        <f t="shared" si="6"/>
        <v>82.156587977435223</v>
      </c>
      <c r="U24" s="46">
        <f t="shared" si="7"/>
        <v>85.102942761668629</v>
      </c>
      <c r="V24" s="47">
        <f t="shared" si="8"/>
        <v>9.4904876448720754E-2</v>
      </c>
      <c r="W24" s="47">
        <f t="shared" si="9"/>
        <v>9.161916824994723E-2</v>
      </c>
      <c r="X24" s="48">
        <f>'Órdenes y Medidas'!C27/'Denuncias-Renuncias'!F24</f>
        <v>0.171878416794227</v>
      </c>
      <c r="Y24" s="48">
        <f>'Órdenes y Medidas'!C27/'Denuncias-Renuncias'!C24</f>
        <v>0.16592780240658644</v>
      </c>
    </row>
    <row r="25" spans="2:25" ht="20.100000000000001" customHeight="1" thickBot="1" x14ac:dyDescent="0.25">
      <c r="B25" s="4" t="s">
        <v>221</v>
      </c>
      <c r="C25" s="20">
        <v>3729</v>
      </c>
      <c r="D25" s="20">
        <v>2927</v>
      </c>
      <c r="E25" s="20">
        <v>802</v>
      </c>
      <c r="F25" s="20">
        <v>3769</v>
      </c>
      <c r="G25" s="20">
        <v>153</v>
      </c>
      <c r="H25" s="20">
        <v>9</v>
      </c>
      <c r="I25" s="20">
        <v>2625</v>
      </c>
      <c r="J25" s="20">
        <v>69</v>
      </c>
      <c r="K25" s="20">
        <v>643</v>
      </c>
      <c r="L25" s="20">
        <v>262</v>
      </c>
      <c r="M25" s="20">
        <v>8</v>
      </c>
      <c r="N25" s="20">
        <v>433</v>
      </c>
      <c r="O25" s="20">
        <v>262</v>
      </c>
      <c r="P25" s="20">
        <v>171</v>
      </c>
      <c r="Q25" s="20">
        <v>1018510</v>
      </c>
      <c r="R25" s="20">
        <v>517033</v>
      </c>
      <c r="S25" s="46">
        <f t="shared" si="5"/>
        <v>37.005036769398437</v>
      </c>
      <c r="T25" s="46">
        <f t="shared" si="6"/>
        <v>72.896700984269856</v>
      </c>
      <c r="U25" s="46">
        <f t="shared" si="7"/>
        <v>72.123055975150521</v>
      </c>
      <c r="V25" s="47">
        <f t="shared" si="8"/>
        <v>0.11488458477049615</v>
      </c>
      <c r="W25" s="47">
        <f t="shared" si="9"/>
        <v>0.11611692142665594</v>
      </c>
      <c r="X25" s="48">
        <f>'Órdenes y Medidas'!C28/'Denuncias-Renuncias'!F25</f>
        <v>0.3749005041124967</v>
      </c>
      <c r="Y25" s="48">
        <f>'Órdenes y Medidas'!C28/'Denuncias-Renuncias'!C25</f>
        <v>0.37892196299275943</v>
      </c>
    </row>
    <row r="26" spans="2:25" ht="20.100000000000001" customHeight="1" thickBot="1" x14ac:dyDescent="0.25">
      <c r="B26" s="5" t="s">
        <v>222</v>
      </c>
      <c r="C26" s="20">
        <v>2038</v>
      </c>
      <c r="D26" s="20">
        <v>1701</v>
      </c>
      <c r="E26" s="20">
        <v>337</v>
      </c>
      <c r="F26" s="20">
        <v>2000</v>
      </c>
      <c r="G26" s="20">
        <v>16</v>
      </c>
      <c r="H26" s="20">
        <v>0</v>
      </c>
      <c r="I26" s="20">
        <v>1319</v>
      </c>
      <c r="J26" s="20">
        <v>50</v>
      </c>
      <c r="K26" s="20">
        <v>167</v>
      </c>
      <c r="L26" s="20">
        <v>118</v>
      </c>
      <c r="M26" s="20">
        <v>330</v>
      </c>
      <c r="N26" s="20">
        <v>98</v>
      </c>
      <c r="O26" s="20">
        <v>72</v>
      </c>
      <c r="P26" s="20">
        <v>26</v>
      </c>
      <c r="Q26" s="20">
        <v>580229</v>
      </c>
      <c r="R26" s="20">
        <v>298665</v>
      </c>
      <c r="S26" s="46">
        <f t="shared" si="5"/>
        <v>34.469149249692791</v>
      </c>
      <c r="T26" s="46">
        <f t="shared" si="6"/>
        <v>66.964659401001114</v>
      </c>
      <c r="U26" s="46">
        <f t="shared" si="7"/>
        <v>68.236987929620142</v>
      </c>
      <c r="V26" s="47">
        <f t="shared" si="8"/>
        <v>4.9000000000000002E-2</v>
      </c>
      <c r="W26" s="47">
        <f t="shared" si="9"/>
        <v>4.8086359175662417E-2</v>
      </c>
      <c r="X26" s="48">
        <f>'Órdenes y Medidas'!C29/'Denuncias-Renuncias'!F26</f>
        <v>0.17599999999999999</v>
      </c>
      <c r="Y26" s="48">
        <f>'Órdenes y Medidas'!C29/'Denuncias-Renuncias'!C26</f>
        <v>0.17271835132482827</v>
      </c>
    </row>
    <row r="27" spans="2:25" ht="20.100000000000001" customHeight="1" thickBot="1" x14ac:dyDescent="0.25">
      <c r="B27" s="6" t="s">
        <v>223</v>
      </c>
      <c r="C27" s="20">
        <v>356</v>
      </c>
      <c r="D27" s="20">
        <v>274</v>
      </c>
      <c r="E27" s="20">
        <v>82</v>
      </c>
      <c r="F27" s="20">
        <v>321</v>
      </c>
      <c r="G27" s="20">
        <v>1</v>
      </c>
      <c r="H27" s="20">
        <v>1</v>
      </c>
      <c r="I27" s="20">
        <v>284</v>
      </c>
      <c r="J27" s="20">
        <v>7</v>
      </c>
      <c r="K27" s="20">
        <v>18</v>
      </c>
      <c r="L27" s="20">
        <v>7</v>
      </c>
      <c r="M27" s="20">
        <v>3</v>
      </c>
      <c r="N27" s="20">
        <v>15</v>
      </c>
      <c r="O27" s="20">
        <v>13</v>
      </c>
      <c r="P27" s="20">
        <v>2</v>
      </c>
      <c r="Q27" s="20">
        <v>158498</v>
      </c>
      <c r="R27" s="20">
        <v>78960</v>
      </c>
      <c r="S27" s="46">
        <f t="shared" si="5"/>
        <v>20.252621484182768</v>
      </c>
      <c r="T27" s="46">
        <f t="shared" si="6"/>
        <v>40.653495440729486</v>
      </c>
      <c r="U27" s="46">
        <f t="shared" si="7"/>
        <v>45.086119554204657</v>
      </c>
      <c r="V27" s="47">
        <f t="shared" si="8"/>
        <v>4.6728971962616821E-2</v>
      </c>
      <c r="W27" s="47">
        <f t="shared" si="9"/>
        <v>4.2134831460674156E-2</v>
      </c>
      <c r="X27" s="48">
        <f>'Órdenes y Medidas'!C30/'Denuncias-Renuncias'!F27</f>
        <v>0.30529595015576322</v>
      </c>
      <c r="Y27" s="48">
        <f>'Órdenes y Medidas'!C30/'Denuncias-Renuncias'!C27</f>
        <v>0.2752808988764045</v>
      </c>
    </row>
    <row r="28" spans="2:25" ht="20.100000000000001" customHeight="1" thickBot="1" x14ac:dyDescent="0.25">
      <c r="B28" s="4" t="s">
        <v>224</v>
      </c>
      <c r="C28" s="20">
        <v>785</v>
      </c>
      <c r="D28" s="20">
        <v>521</v>
      </c>
      <c r="E28" s="20">
        <v>264</v>
      </c>
      <c r="F28" s="20">
        <v>790</v>
      </c>
      <c r="G28" s="20">
        <v>29</v>
      </c>
      <c r="H28" s="20">
        <v>2</v>
      </c>
      <c r="I28" s="20">
        <v>495</v>
      </c>
      <c r="J28" s="20">
        <v>37</v>
      </c>
      <c r="K28" s="20">
        <v>188</v>
      </c>
      <c r="L28" s="20">
        <v>33</v>
      </c>
      <c r="M28" s="20">
        <v>6</v>
      </c>
      <c r="N28" s="20">
        <v>200</v>
      </c>
      <c r="O28" s="20">
        <v>135</v>
      </c>
      <c r="P28" s="20">
        <v>65</v>
      </c>
      <c r="Q28" s="20">
        <v>357070</v>
      </c>
      <c r="R28" s="20">
        <v>178733</v>
      </c>
      <c r="S28" s="46">
        <f t="shared" si="5"/>
        <v>22.124513400733751</v>
      </c>
      <c r="T28" s="46">
        <f t="shared" si="6"/>
        <v>44.200007832912775</v>
      </c>
      <c r="U28" s="46">
        <f t="shared" si="7"/>
        <v>43.920260947894342</v>
      </c>
      <c r="V28" s="47">
        <f t="shared" si="8"/>
        <v>0.25316455696202533</v>
      </c>
      <c r="W28" s="47">
        <f t="shared" si="9"/>
        <v>0.25477707006369427</v>
      </c>
      <c r="X28" s="48">
        <f>'Órdenes y Medidas'!C31/'Denuncias-Renuncias'!F28</f>
        <v>0.3</v>
      </c>
      <c r="Y28" s="48">
        <f>'Órdenes y Medidas'!C31/'Denuncias-Renuncias'!C28</f>
        <v>0.3019108280254777</v>
      </c>
    </row>
    <row r="29" spans="2:25" ht="20.100000000000001" customHeight="1" thickBot="1" x14ac:dyDescent="0.25">
      <c r="B29" s="4" t="s">
        <v>225</v>
      </c>
      <c r="C29" s="20">
        <v>1027</v>
      </c>
      <c r="D29" s="20">
        <v>886</v>
      </c>
      <c r="E29" s="20">
        <v>141</v>
      </c>
      <c r="F29" s="20">
        <v>1002</v>
      </c>
      <c r="G29" s="20">
        <v>33</v>
      </c>
      <c r="H29" s="20">
        <v>2</v>
      </c>
      <c r="I29" s="20">
        <v>794</v>
      </c>
      <c r="J29" s="20">
        <v>10</v>
      </c>
      <c r="K29" s="20">
        <v>123</v>
      </c>
      <c r="L29" s="20">
        <v>29</v>
      </c>
      <c r="M29" s="20">
        <v>11</v>
      </c>
      <c r="N29" s="20">
        <v>155</v>
      </c>
      <c r="O29" s="20">
        <v>106</v>
      </c>
      <c r="P29" s="20">
        <v>49</v>
      </c>
      <c r="Q29" s="20">
        <v>463746</v>
      </c>
      <c r="R29" s="20">
        <v>238100</v>
      </c>
      <c r="S29" s="46">
        <f t="shared" si="5"/>
        <v>21.606655367377829</v>
      </c>
      <c r="T29" s="46">
        <f t="shared" si="6"/>
        <v>42.083158336833264</v>
      </c>
      <c r="U29" s="46">
        <f t="shared" si="7"/>
        <v>43.133137337253252</v>
      </c>
      <c r="V29" s="47">
        <f t="shared" si="8"/>
        <v>0.15469061876247506</v>
      </c>
      <c r="W29" s="47">
        <f t="shared" si="9"/>
        <v>0.15092502434274585</v>
      </c>
      <c r="X29" s="48">
        <f>'Órdenes y Medidas'!C32/'Denuncias-Renuncias'!F29</f>
        <v>0.26147704590818366</v>
      </c>
      <c r="Y29" s="48">
        <f>'Órdenes y Medidas'!C32/'Denuncias-Renuncias'!C29</f>
        <v>0.25511197663096397</v>
      </c>
    </row>
    <row r="30" spans="2:25" ht="20.100000000000001" customHeight="1" thickBot="1" x14ac:dyDescent="0.25">
      <c r="B30" s="4" t="s">
        <v>226</v>
      </c>
      <c r="C30" s="20">
        <v>302</v>
      </c>
      <c r="D30" s="20">
        <v>225</v>
      </c>
      <c r="E30" s="20">
        <v>77</v>
      </c>
      <c r="F30" s="20">
        <v>307</v>
      </c>
      <c r="G30" s="20">
        <v>0</v>
      </c>
      <c r="H30" s="20">
        <v>0</v>
      </c>
      <c r="I30" s="20">
        <v>140</v>
      </c>
      <c r="J30" s="20">
        <v>12</v>
      </c>
      <c r="K30" s="20">
        <v>155</v>
      </c>
      <c r="L30" s="20">
        <v>0</v>
      </c>
      <c r="M30" s="20">
        <v>0</v>
      </c>
      <c r="N30" s="20">
        <v>1</v>
      </c>
      <c r="O30" s="20">
        <v>1</v>
      </c>
      <c r="P30" s="20">
        <v>0</v>
      </c>
      <c r="Q30" s="20">
        <v>162035</v>
      </c>
      <c r="R30" s="20">
        <v>81712</v>
      </c>
      <c r="S30" s="46">
        <f t="shared" si="5"/>
        <v>18.94652389915759</v>
      </c>
      <c r="T30" s="46">
        <f t="shared" si="6"/>
        <v>37.570981006461722</v>
      </c>
      <c r="U30" s="46">
        <f t="shared" si="7"/>
        <v>36.959075778343454</v>
      </c>
      <c r="V30" s="47">
        <f t="shared" si="8"/>
        <v>3.2573289902280132E-3</v>
      </c>
      <c r="W30" s="47">
        <f t="shared" si="9"/>
        <v>3.3112582781456954E-3</v>
      </c>
      <c r="X30" s="48">
        <f>'Órdenes y Medidas'!C33/'Denuncias-Renuncias'!F30</f>
        <v>0.2280130293159609</v>
      </c>
      <c r="Y30" s="48">
        <f>'Órdenes y Medidas'!C33/'Denuncias-Renuncias'!C30</f>
        <v>0.23178807947019867</v>
      </c>
    </row>
    <row r="31" spans="2:25" ht="20.100000000000001" customHeight="1" thickBot="1" x14ac:dyDescent="0.25">
      <c r="B31" s="4" t="s">
        <v>227</v>
      </c>
      <c r="C31" s="20">
        <v>550</v>
      </c>
      <c r="D31" s="20">
        <v>493</v>
      </c>
      <c r="E31" s="20">
        <v>57</v>
      </c>
      <c r="F31" s="20">
        <v>655</v>
      </c>
      <c r="G31" s="20">
        <v>6</v>
      </c>
      <c r="H31" s="20">
        <v>0</v>
      </c>
      <c r="I31" s="20">
        <v>566</v>
      </c>
      <c r="J31" s="20">
        <v>2</v>
      </c>
      <c r="K31" s="20">
        <v>43</v>
      </c>
      <c r="L31" s="20">
        <v>38</v>
      </c>
      <c r="M31" s="20">
        <v>0</v>
      </c>
      <c r="N31" s="20">
        <v>44</v>
      </c>
      <c r="O31" s="20">
        <v>31</v>
      </c>
      <c r="P31" s="20">
        <v>13</v>
      </c>
      <c r="Q31" s="20">
        <v>331473</v>
      </c>
      <c r="R31" s="20">
        <v>170408</v>
      </c>
      <c r="S31" s="46">
        <f t="shared" si="5"/>
        <v>19.760282134593165</v>
      </c>
      <c r="T31" s="46">
        <f t="shared" si="6"/>
        <v>38.437162574527015</v>
      </c>
      <c r="U31" s="46">
        <f t="shared" si="7"/>
        <v>32.275480024411998</v>
      </c>
      <c r="V31" s="47">
        <f t="shared" si="8"/>
        <v>6.7175572519083973E-2</v>
      </c>
      <c r="W31" s="47">
        <f t="shared" si="9"/>
        <v>0.08</v>
      </c>
      <c r="X31" s="48">
        <f>'Órdenes y Medidas'!C34/'Denuncias-Renuncias'!F31</f>
        <v>0.20763358778625954</v>
      </c>
      <c r="Y31" s="48">
        <f>'Órdenes y Medidas'!C34/'Denuncias-Renuncias'!C31</f>
        <v>0.24727272727272728</v>
      </c>
    </row>
    <row r="32" spans="2:25" ht="20.100000000000001" customHeight="1" thickBot="1" x14ac:dyDescent="0.25">
      <c r="B32" s="4" t="s">
        <v>228</v>
      </c>
      <c r="C32" s="20">
        <v>327</v>
      </c>
      <c r="D32" s="20">
        <v>180</v>
      </c>
      <c r="E32" s="20">
        <v>147</v>
      </c>
      <c r="F32" s="20">
        <v>352</v>
      </c>
      <c r="G32" s="20">
        <v>5</v>
      </c>
      <c r="H32" s="20">
        <v>0</v>
      </c>
      <c r="I32" s="20">
        <v>189</v>
      </c>
      <c r="J32" s="20">
        <v>0</v>
      </c>
      <c r="K32" s="20">
        <v>144</v>
      </c>
      <c r="L32" s="20">
        <v>12</v>
      </c>
      <c r="M32" s="20">
        <v>2</v>
      </c>
      <c r="N32" s="20">
        <v>5</v>
      </c>
      <c r="O32" s="20">
        <v>4</v>
      </c>
      <c r="P32" s="20">
        <v>1</v>
      </c>
      <c r="Q32" s="20">
        <v>153342</v>
      </c>
      <c r="R32" s="20">
        <v>76363</v>
      </c>
      <c r="S32" s="46">
        <f t="shared" si="5"/>
        <v>22.955224269932572</v>
      </c>
      <c r="T32" s="46">
        <f t="shared" si="6"/>
        <v>46.095622225423313</v>
      </c>
      <c r="U32" s="46">
        <f t="shared" si="7"/>
        <v>42.821785419640399</v>
      </c>
      <c r="V32" s="47">
        <f t="shared" si="8"/>
        <v>1.4204545454545454E-2</v>
      </c>
      <c r="W32" s="47">
        <f t="shared" si="9"/>
        <v>1.5290519877675841E-2</v>
      </c>
      <c r="X32" s="48">
        <f>'Órdenes y Medidas'!C35/'Denuncias-Renuncias'!F32</f>
        <v>0.16477272727272727</v>
      </c>
      <c r="Y32" s="48">
        <f>'Órdenes y Medidas'!C35/'Denuncias-Renuncias'!C32</f>
        <v>0.17737003058103976</v>
      </c>
    </row>
    <row r="33" spans="2:25" ht="20.100000000000001" customHeight="1" thickBot="1" x14ac:dyDescent="0.25">
      <c r="B33" s="4" t="s">
        <v>229</v>
      </c>
      <c r="C33" s="20">
        <v>129</v>
      </c>
      <c r="D33" s="20">
        <v>89</v>
      </c>
      <c r="E33" s="20">
        <v>40</v>
      </c>
      <c r="F33" s="20">
        <v>138</v>
      </c>
      <c r="G33" s="20">
        <v>0</v>
      </c>
      <c r="H33" s="20">
        <v>0</v>
      </c>
      <c r="I33" s="20">
        <v>117</v>
      </c>
      <c r="J33" s="20">
        <v>0</v>
      </c>
      <c r="K33" s="20">
        <v>15</v>
      </c>
      <c r="L33" s="20">
        <v>5</v>
      </c>
      <c r="M33" s="20">
        <v>1</v>
      </c>
      <c r="N33" s="20">
        <v>35</v>
      </c>
      <c r="O33" s="20">
        <v>22</v>
      </c>
      <c r="P33" s="20">
        <v>13</v>
      </c>
      <c r="Q33" s="20">
        <v>88600</v>
      </c>
      <c r="R33" s="20">
        <v>43800</v>
      </c>
      <c r="S33" s="46">
        <f t="shared" si="5"/>
        <v>15.575620767494359</v>
      </c>
      <c r="T33" s="46">
        <f t="shared" si="6"/>
        <v>31.506849315068493</v>
      </c>
      <c r="U33" s="46">
        <f t="shared" si="7"/>
        <v>29.452054794520546</v>
      </c>
      <c r="V33" s="47">
        <f t="shared" si="8"/>
        <v>0.25362318840579712</v>
      </c>
      <c r="W33" s="47">
        <f t="shared" si="9"/>
        <v>0.27131782945736432</v>
      </c>
      <c r="X33" s="48">
        <f>'Órdenes y Medidas'!C36/'Denuncias-Renuncias'!F33</f>
        <v>0.52898550724637683</v>
      </c>
      <c r="Y33" s="48">
        <f>'Órdenes y Medidas'!C36/'Denuncias-Renuncias'!C33</f>
        <v>0.56589147286821706</v>
      </c>
    </row>
    <row r="34" spans="2:25" ht="20.100000000000001" customHeight="1" thickBot="1" x14ac:dyDescent="0.25">
      <c r="B34" s="4" t="s">
        <v>230</v>
      </c>
      <c r="C34" s="20">
        <v>1202</v>
      </c>
      <c r="D34" s="20">
        <v>995</v>
      </c>
      <c r="E34" s="20">
        <v>207</v>
      </c>
      <c r="F34" s="20">
        <v>1360</v>
      </c>
      <c r="G34" s="20">
        <v>22</v>
      </c>
      <c r="H34" s="20">
        <v>5</v>
      </c>
      <c r="I34" s="20">
        <v>973</v>
      </c>
      <c r="J34" s="20">
        <v>12</v>
      </c>
      <c r="K34" s="20">
        <v>313</v>
      </c>
      <c r="L34" s="20">
        <v>35</v>
      </c>
      <c r="M34" s="20">
        <v>0</v>
      </c>
      <c r="N34" s="20">
        <v>317</v>
      </c>
      <c r="O34" s="20">
        <v>285</v>
      </c>
      <c r="P34" s="20">
        <v>32</v>
      </c>
      <c r="Q34" s="20">
        <v>519851</v>
      </c>
      <c r="R34" s="20">
        <v>266495</v>
      </c>
      <c r="S34" s="46">
        <f t="shared" si="5"/>
        <v>26.161342384644829</v>
      </c>
      <c r="T34" s="46">
        <f t="shared" si="6"/>
        <v>51.032852398731684</v>
      </c>
      <c r="U34" s="46">
        <f t="shared" si="7"/>
        <v>45.104035722996684</v>
      </c>
      <c r="V34" s="47">
        <f t="shared" si="8"/>
        <v>0.23308823529411765</v>
      </c>
      <c r="W34" s="47">
        <f t="shared" si="9"/>
        <v>0.26372712146422628</v>
      </c>
      <c r="X34" s="48">
        <f>'Órdenes y Medidas'!C37/'Denuncias-Renuncias'!F34</f>
        <v>0.3014705882352941</v>
      </c>
      <c r="Y34" s="48">
        <f>'Órdenes y Medidas'!C37/'Denuncias-Renuncias'!C34</f>
        <v>0.34109816971713808</v>
      </c>
    </row>
    <row r="35" spans="2:25" ht="20.100000000000001" customHeight="1" thickBot="1" x14ac:dyDescent="0.25">
      <c r="B35" s="4" t="s">
        <v>231</v>
      </c>
      <c r="C35" s="20">
        <v>315</v>
      </c>
      <c r="D35" s="20">
        <v>256</v>
      </c>
      <c r="E35" s="20">
        <v>59</v>
      </c>
      <c r="F35" s="20">
        <v>314</v>
      </c>
      <c r="G35" s="20">
        <v>20</v>
      </c>
      <c r="H35" s="20">
        <v>2</v>
      </c>
      <c r="I35" s="20">
        <v>227</v>
      </c>
      <c r="J35" s="20">
        <v>13</v>
      </c>
      <c r="K35" s="20">
        <v>35</v>
      </c>
      <c r="L35" s="20">
        <v>14</v>
      </c>
      <c r="M35" s="20">
        <v>3</v>
      </c>
      <c r="N35" s="20">
        <v>19</v>
      </c>
      <c r="O35" s="20">
        <v>14</v>
      </c>
      <c r="P35" s="20">
        <v>5</v>
      </c>
      <c r="Q35" s="20">
        <v>174549</v>
      </c>
      <c r="R35" s="20">
        <v>88230</v>
      </c>
      <c r="S35" s="46">
        <f t="shared" si="5"/>
        <v>17.989217927344185</v>
      </c>
      <c r="T35" s="46">
        <f t="shared" si="6"/>
        <v>35.588801994786351</v>
      </c>
      <c r="U35" s="46">
        <f t="shared" si="7"/>
        <v>35.702142128527711</v>
      </c>
      <c r="V35" s="47">
        <f t="shared" si="8"/>
        <v>6.0509554140127389E-2</v>
      </c>
      <c r="W35" s="47">
        <f t="shared" si="9"/>
        <v>6.0317460317460318E-2</v>
      </c>
      <c r="X35" s="48">
        <f>'Órdenes y Medidas'!C38/'Denuncias-Renuncias'!F35</f>
        <v>0.45541401273885351</v>
      </c>
      <c r="Y35" s="48">
        <f>'Órdenes y Medidas'!C38/'Denuncias-Renuncias'!C35</f>
        <v>0.45396825396825397</v>
      </c>
    </row>
    <row r="36" spans="2:25" ht="20.100000000000001" customHeight="1" thickBot="1" x14ac:dyDescent="0.25">
      <c r="B36" s="4" t="s">
        <v>232</v>
      </c>
      <c r="C36" s="20">
        <v>846</v>
      </c>
      <c r="D36" s="20">
        <v>546</v>
      </c>
      <c r="E36" s="20">
        <v>300</v>
      </c>
      <c r="F36" s="20">
        <v>901</v>
      </c>
      <c r="G36" s="20">
        <v>61</v>
      </c>
      <c r="H36" s="20">
        <v>7</v>
      </c>
      <c r="I36" s="20">
        <v>708</v>
      </c>
      <c r="J36" s="20">
        <v>17</v>
      </c>
      <c r="K36" s="20">
        <v>73</v>
      </c>
      <c r="L36" s="20">
        <v>28</v>
      </c>
      <c r="M36" s="20">
        <v>7</v>
      </c>
      <c r="N36" s="20">
        <v>119</v>
      </c>
      <c r="O36" s="20">
        <v>66</v>
      </c>
      <c r="P36" s="20">
        <v>53</v>
      </c>
      <c r="Q36" s="20">
        <v>388786</v>
      </c>
      <c r="R36" s="20">
        <v>194628</v>
      </c>
      <c r="S36" s="46">
        <f t="shared" si="5"/>
        <v>23.174702792796037</v>
      </c>
      <c r="T36" s="46">
        <f t="shared" si="6"/>
        <v>46.293441848038306</v>
      </c>
      <c r="U36" s="46">
        <f t="shared" si="7"/>
        <v>43.467538072630866</v>
      </c>
      <c r="V36" s="47">
        <f t="shared" si="8"/>
        <v>0.13207547169811321</v>
      </c>
      <c r="W36" s="47">
        <f t="shared" si="9"/>
        <v>0.14066193853427897</v>
      </c>
      <c r="X36" s="48">
        <f>'Órdenes y Medidas'!C39/'Denuncias-Renuncias'!F36</f>
        <v>0.38179800221975585</v>
      </c>
      <c r="Y36" s="48">
        <f>'Órdenes y Medidas'!C39/'Denuncias-Renuncias'!C36</f>
        <v>0.40661938534278957</v>
      </c>
    </row>
    <row r="37" spans="2:25" ht="20.100000000000001" customHeight="1" thickBot="1" x14ac:dyDescent="0.25">
      <c r="B37" s="4" t="s">
        <v>233</v>
      </c>
      <c r="C37" s="20">
        <v>1615</v>
      </c>
      <c r="D37" s="20">
        <v>1272</v>
      </c>
      <c r="E37" s="20">
        <v>343</v>
      </c>
      <c r="F37" s="20">
        <v>1722</v>
      </c>
      <c r="G37" s="20">
        <v>72</v>
      </c>
      <c r="H37" s="20">
        <v>1</v>
      </c>
      <c r="I37" s="20">
        <v>1049</v>
      </c>
      <c r="J37" s="20">
        <v>171</v>
      </c>
      <c r="K37" s="20">
        <v>229</v>
      </c>
      <c r="L37" s="20">
        <v>200</v>
      </c>
      <c r="M37" s="20">
        <v>0</v>
      </c>
      <c r="N37" s="20">
        <v>104</v>
      </c>
      <c r="O37" s="20">
        <v>83</v>
      </c>
      <c r="P37" s="20">
        <v>21</v>
      </c>
      <c r="Q37" s="20">
        <v>499100</v>
      </c>
      <c r="R37" s="20">
        <v>252444</v>
      </c>
      <c r="S37" s="46">
        <f t="shared" si="5"/>
        <v>34.502103786816271</v>
      </c>
      <c r="T37" s="46">
        <f t="shared" si="6"/>
        <v>68.213148262584966</v>
      </c>
      <c r="U37" s="46">
        <f t="shared" si="7"/>
        <v>63.97458446229659</v>
      </c>
      <c r="V37" s="47">
        <f t="shared" si="8"/>
        <v>6.039488966318235E-2</v>
      </c>
      <c r="W37" s="47">
        <f t="shared" si="9"/>
        <v>6.4396284829721359E-2</v>
      </c>
      <c r="X37" s="48">
        <f>'Órdenes y Medidas'!C40/'Denuncias-Renuncias'!F37</f>
        <v>0.25261324041811845</v>
      </c>
      <c r="Y37" s="48">
        <f>'Órdenes y Medidas'!C40/'Denuncias-Renuncias'!C37</f>
        <v>0.26934984520123839</v>
      </c>
    </row>
    <row r="38" spans="2:25" ht="20.100000000000001" customHeight="1" thickBot="1" x14ac:dyDescent="0.25">
      <c r="B38" s="4" t="s">
        <v>234</v>
      </c>
      <c r="C38" s="20">
        <v>392</v>
      </c>
      <c r="D38" s="20">
        <v>253</v>
      </c>
      <c r="E38" s="20">
        <v>139</v>
      </c>
      <c r="F38" s="20">
        <v>415</v>
      </c>
      <c r="G38" s="20">
        <v>6</v>
      </c>
      <c r="H38" s="20">
        <v>0</v>
      </c>
      <c r="I38" s="20">
        <v>319</v>
      </c>
      <c r="J38" s="20">
        <v>2</v>
      </c>
      <c r="K38" s="20">
        <v>52</v>
      </c>
      <c r="L38" s="20">
        <v>31</v>
      </c>
      <c r="M38" s="20">
        <v>5</v>
      </c>
      <c r="N38" s="20">
        <v>12</v>
      </c>
      <c r="O38" s="20">
        <v>8</v>
      </c>
      <c r="P38" s="20">
        <v>4</v>
      </c>
      <c r="Q38" s="20">
        <v>197222</v>
      </c>
      <c r="R38" s="20">
        <v>98223</v>
      </c>
      <c r="S38" s="46">
        <f t="shared" si="5"/>
        <v>21.042277230734907</v>
      </c>
      <c r="T38" s="46">
        <f t="shared" si="6"/>
        <v>42.250796656587561</v>
      </c>
      <c r="U38" s="46">
        <f t="shared" si="7"/>
        <v>39.909186239475474</v>
      </c>
      <c r="V38" s="47">
        <f t="shared" si="8"/>
        <v>2.891566265060241E-2</v>
      </c>
      <c r="W38" s="47">
        <f t="shared" si="9"/>
        <v>3.0612244897959183E-2</v>
      </c>
      <c r="X38" s="48">
        <f>'Órdenes y Medidas'!C41/'Denuncias-Renuncias'!F38</f>
        <v>0.4</v>
      </c>
      <c r="Y38" s="48">
        <f>'Órdenes y Medidas'!C41/'Denuncias-Renuncias'!C38</f>
        <v>0.42346938775510207</v>
      </c>
    </row>
    <row r="39" spans="2:25" ht="20.100000000000001" customHeight="1" thickBot="1" x14ac:dyDescent="0.25">
      <c r="B39" s="4" t="s">
        <v>235</v>
      </c>
      <c r="C39" s="20">
        <v>760</v>
      </c>
      <c r="D39" s="20">
        <v>566</v>
      </c>
      <c r="E39" s="20">
        <v>194</v>
      </c>
      <c r="F39" s="20">
        <v>770</v>
      </c>
      <c r="G39" s="20">
        <v>2</v>
      </c>
      <c r="H39" s="20">
        <v>0</v>
      </c>
      <c r="I39" s="20">
        <v>723</v>
      </c>
      <c r="J39" s="20">
        <v>1</v>
      </c>
      <c r="K39" s="20">
        <v>31</v>
      </c>
      <c r="L39" s="20">
        <v>11</v>
      </c>
      <c r="M39" s="20">
        <v>2</v>
      </c>
      <c r="N39" s="20">
        <v>55</v>
      </c>
      <c r="O39" s="20">
        <v>33</v>
      </c>
      <c r="P39" s="20">
        <v>22</v>
      </c>
      <c r="Q39" s="20">
        <v>254308</v>
      </c>
      <c r="R39" s="20">
        <v>125454</v>
      </c>
      <c r="S39" s="46">
        <f t="shared" si="5"/>
        <v>30.278245277380183</v>
      </c>
      <c r="T39" s="46">
        <f t="shared" si="6"/>
        <v>61.377078451065735</v>
      </c>
      <c r="U39" s="46">
        <f t="shared" si="7"/>
        <v>60.579973536116825</v>
      </c>
      <c r="V39" s="47">
        <f t="shared" si="8"/>
        <v>7.1428571428571425E-2</v>
      </c>
      <c r="W39" s="47">
        <f t="shared" si="9"/>
        <v>7.2368421052631582E-2</v>
      </c>
      <c r="X39" s="48">
        <f>'Órdenes y Medidas'!C42/'Denuncias-Renuncias'!F39</f>
        <v>0.29090909090909089</v>
      </c>
      <c r="Y39" s="48">
        <f>'Órdenes y Medidas'!C42/'Denuncias-Renuncias'!C39</f>
        <v>0.29473684210526313</v>
      </c>
    </row>
    <row r="40" spans="2:25" ht="20.100000000000001" customHeight="1" thickBot="1" x14ac:dyDescent="0.25">
      <c r="B40" s="4" t="s">
        <v>236</v>
      </c>
      <c r="C40" s="20">
        <v>1708</v>
      </c>
      <c r="D40" s="20">
        <v>1287</v>
      </c>
      <c r="E40" s="20">
        <v>421</v>
      </c>
      <c r="F40" s="20">
        <v>1864</v>
      </c>
      <c r="G40" s="20">
        <v>105</v>
      </c>
      <c r="H40" s="20">
        <v>0</v>
      </c>
      <c r="I40" s="20">
        <v>1499</v>
      </c>
      <c r="J40" s="20">
        <v>1</v>
      </c>
      <c r="K40" s="20">
        <v>195</v>
      </c>
      <c r="L40" s="20">
        <v>64</v>
      </c>
      <c r="M40" s="20">
        <v>0</v>
      </c>
      <c r="N40" s="20">
        <v>146</v>
      </c>
      <c r="O40" s="20">
        <v>90</v>
      </c>
      <c r="P40" s="20">
        <v>56</v>
      </c>
      <c r="Q40" s="20">
        <v>687391</v>
      </c>
      <c r="R40" s="20">
        <v>341859</v>
      </c>
      <c r="S40" s="46">
        <f t="shared" si="5"/>
        <v>27.117026554028204</v>
      </c>
      <c r="T40" s="46">
        <f t="shared" si="6"/>
        <v>54.525403748328991</v>
      </c>
      <c r="U40" s="46">
        <f t="shared" si="7"/>
        <v>49.962118885271408</v>
      </c>
      <c r="V40" s="47">
        <f t="shared" si="8"/>
        <v>7.832618025751073E-2</v>
      </c>
      <c r="W40" s="47">
        <f t="shared" si="9"/>
        <v>8.5480093676814986E-2</v>
      </c>
      <c r="X40" s="48">
        <f>'Órdenes y Medidas'!C43/'Denuncias-Renuncias'!F40</f>
        <v>0.32296137339055792</v>
      </c>
      <c r="Y40" s="48">
        <f>'Órdenes y Medidas'!C43/'Denuncias-Renuncias'!C40</f>
        <v>0.35245901639344263</v>
      </c>
    </row>
    <row r="41" spans="2:25" ht="20.100000000000001" customHeight="1" thickBot="1" x14ac:dyDescent="0.25">
      <c r="B41" s="4" t="s">
        <v>237</v>
      </c>
      <c r="C41" s="20">
        <v>14949</v>
      </c>
      <c r="D41" s="20">
        <v>9197</v>
      </c>
      <c r="E41" s="20">
        <v>5752</v>
      </c>
      <c r="F41" s="20">
        <v>16243</v>
      </c>
      <c r="G41" s="20">
        <v>736</v>
      </c>
      <c r="H41" s="20">
        <v>87</v>
      </c>
      <c r="I41" s="20">
        <v>10517</v>
      </c>
      <c r="J41" s="20">
        <v>610</v>
      </c>
      <c r="K41" s="20">
        <v>2715</v>
      </c>
      <c r="L41" s="20">
        <v>1478</v>
      </c>
      <c r="M41" s="20">
        <v>100</v>
      </c>
      <c r="N41" s="20">
        <v>1629</v>
      </c>
      <c r="O41" s="20">
        <v>904</v>
      </c>
      <c r="P41" s="20">
        <v>725</v>
      </c>
      <c r="Q41" s="20">
        <v>5609350</v>
      </c>
      <c r="R41" s="20">
        <v>2875884</v>
      </c>
      <c r="S41" s="46">
        <f t="shared" si="5"/>
        <v>28.95700927914999</v>
      </c>
      <c r="T41" s="46">
        <f t="shared" si="6"/>
        <v>56.480024924510168</v>
      </c>
      <c r="U41" s="46">
        <f t="shared" si="7"/>
        <v>51.980538853444713</v>
      </c>
      <c r="V41" s="47">
        <f t="shared" si="8"/>
        <v>0.10028935541464015</v>
      </c>
      <c r="W41" s="47">
        <f t="shared" si="9"/>
        <v>0.10897049969897651</v>
      </c>
      <c r="X41" s="48">
        <f>'Órdenes y Medidas'!C44/'Denuncias-Renuncias'!F41</f>
        <v>0.22699008803792403</v>
      </c>
      <c r="Y41" s="48">
        <f>'Órdenes y Medidas'!C44/'Denuncias-Renuncias'!C41</f>
        <v>0.2466385711418824</v>
      </c>
    </row>
    <row r="42" spans="2:25" ht="20.100000000000001" customHeight="1" thickBot="1" x14ac:dyDescent="0.25">
      <c r="B42" s="4" t="s">
        <v>238</v>
      </c>
      <c r="C42" s="20">
        <v>2033</v>
      </c>
      <c r="D42" s="20">
        <v>1229</v>
      </c>
      <c r="E42" s="20">
        <v>804</v>
      </c>
      <c r="F42" s="20">
        <v>2161</v>
      </c>
      <c r="G42" s="20">
        <v>11</v>
      </c>
      <c r="H42" s="20">
        <v>2</v>
      </c>
      <c r="I42" s="20">
        <v>1733</v>
      </c>
      <c r="J42" s="20">
        <v>6</v>
      </c>
      <c r="K42" s="20">
        <v>263</v>
      </c>
      <c r="L42" s="20">
        <v>137</v>
      </c>
      <c r="M42" s="20">
        <v>9</v>
      </c>
      <c r="N42" s="20">
        <v>321</v>
      </c>
      <c r="O42" s="20">
        <v>179</v>
      </c>
      <c r="P42" s="20">
        <v>142</v>
      </c>
      <c r="Q42" s="20">
        <v>761947</v>
      </c>
      <c r="R42" s="20">
        <v>381257</v>
      </c>
      <c r="S42" s="46">
        <f t="shared" si="5"/>
        <v>28.36155270642184</v>
      </c>
      <c r="T42" s="46">
        <f t="shared" si="6"/>
        <v>56.680926514136139</v>
      </c>
      <c r="U42" s="46">
        <f t="shared" si="7"/>
        <v>53.323611107468189</v>
      </c>
      <c r="V42" s="47">
        <f t="shared" si="8"/>
        <v>0.14854234150856085</v>
      </c>
      <c r="W42" s="47">
        <f t="shared" si="9"/>
        <v>0.15789473684210525</v>
      </c>
      <c r="X42" s="48">
        <f>'Órdenes y Medidas'!C45/'Denuncias-Renuncias'!F42</f>
        <v>0.21332716335030077</v>
      </c>
      <c r="Y42" s="48">
        <f>'Órdenes y Medidas'!C45/'Denuncias-Renuncias'!C42</f>
        <v>0.22675848499754059</v>
      </c>
    </row>
    <row r="43" spans="2:25" ht="20.100000000000001" customHeight="1" thickBot="1" x14ac:dyDescent="0.25">
      <c r="B43" s="4" t="s">
        <v>239</v>
      </c>
      <c r="C43" s="20">
        <v>1304</v>
      </c>
      <c r="D43" s="20">
        <v>807</v>
      </c>
      <c r="E43" s="20">
        <v>497</v>
      </c>
      <c r="F43" s="20">
        <v>1529</v>
      </c>
      <c r="G43" s="20">
        <v>3</v>
      </c>
      <c r="H43" s="20">
        <v>1</v>
      </c>
      <c r="I43" s="20">
        <v>1312</v>
      </c>
      <c r="J43" s="20">
        <v>18</v>
      </c>
      <c r="K43" s="20">
        <v>133</v>
      </c>
      <c r="L43" s="20">
        <v>60</v>
      </c>
      <c r="M43" s="20">
        <v>2</v>
      </c>
      <c r="N43" s="20">
        <v>128</v>
      </c>
      <c r="O43" s="20">
        <v>74</v>
      </c>
      <c r="P43" s="20">
        <v>54</v>
      </c>
      <c r="Q43" s="20">
        <v>432866</v>
      </c>
      <c r="R43" s="20">
        <v>213357</v>
      </c>
      <c r="S43" s="46">
        <f t="shared" si="5"/>
        <v>35.322709568319063</v>
      </c>
      <c r="T43" s="46">
        <f t="shared" si="6"/>
        <v>71.663924783344356</v>
      </c>
      <c r="U43" s="46">
        <f t="shared" si="7"/>
        <v>61.118219697502305</v>
      </c>
      <c r="V43" s="47">
        <f t="shared" si="8"/>
        <v>8.3714846304774368E-2</v>
      </c>
      <c r="W43" s="47">
        <f t="shared" si="9"/>
        <v>9.815950920245399E-2</v>
      </c>
      <c r="X43" s="48">
        <f>'Órdenes y Medidas'!C46/'Denuncias-Renuncias'!F43</f>
        <v>0.19359058207979071</v>
      </c>
      <c r="Y43" s="48">
        <f>'Órdenes y Medidas'!C46/'Denuncias-Renuncias'!C43</f>
        <v>0.22699386503067484</v>
      </c>
    </row>
    <row r="44" spans="2:25" ht="20.100000000000001" customHeight="1" thickBot="1" x14ac:dyDescent="0.25">
      <c r="B44" s="4" t="s">
        <v>240</v>
      </c>
      <c r="C44" s="20">
        <v>2962</v>
      </c>
      <c r="D44" s="20">
        <v>1747</v>
      </c>
      <c r="E44" s="20">
        <v>1215</v>
      </c>
      <c r="F44" s="20">
        <v>3165</v>
      </c>
      <c r="G44" s="20">
        <v>34</v>
      </c>
      <c r="H44" s="20">
        <v>48</v>
      </c>
      <c r="I44" s="20">
        <v>2144</v>
      </c>
      <c r="J44" s="20">
        <v>42</v>
      </c>
      <c r="K44" s="20">
        <v>472</v>
      </c>
      <c r="L44" s="20">
        <v>393</v>
      </c>
      <c r="M44" s="20">
        <v>32</v>
      </c>
      <c r="N44" s="20">
        <v>447</v>
      </c>
      <c r="O44" s="20">
        <v>289</v>
      </c>
      <c r="P44" s="20">
        <v>158</v>
      </c>
      <c r="Q44" s="20">
        <v>795902</v>
      </c>
      <c r="R44" s="20">
        <v>399241</v>
      </c>
      <c r="S44" s="46">
        <f t="shared" si="5"/>
        <v>39.766202371648774</v>
      </c>
      <c r="T44" s="46">
        <f t="shared" si="6"/>
        <v>79.275425119163614</v>
      </c>
      <c r="U44" s="46">
        <f t="shared" si="7"/>
        <v>74.190776999356288</v>
      </c>
      <c r="V44" s="47">
        <f t="shared" si="8"/>
        <v>0.14123222748815165</v>
      </c>
      <c r="W44" s="47">
        <f t="shared" si="9"/>
        <v>0.15091154625253209</v>
      </c>
      <c r="X44" s="48">
        <f>'Órdenes y Medidas'!C47/'Denuncias-Renuncias'!F44</f>
        <v>0.25529225908372827</v>
      </c>
      <c r="Y44" s="48">
        <f>'Órdenes y Medidas'!C47/'Denuncias-Renuncias'!C44</f>
        <v>0.27278865631330185</v>
      </c>
    </row>
    <row r="45" spans="2:25" ht="20.100000000000001" customHeight="1" thickBot="1" x14ac:dyDescent="0.25">
      <c r="B45" s="4" t="s">
        <v>241</v>
      </c>
      <c r="C45" s="20">
        <v>8732</v>
      </c>
      <c r="D45" s="20">
        <v>5397</v>
      </c>
      <c r="E45" s="20">
        <v>3335</v>
      </c>
      <c r="F45" s="20">
        <v>8846</v>
      </c>
      <c r="G45" s="20">
        <v>86</v>
      </c>
      <c r="H45" s="20">
        <v>37</v>
      </c>
      <c r="I45" s="20">
        <v>5539</v>
      </c>
      <c r="J45" s="20">
        <v>160</v>
      </c>
      <c r="K45" s="20">
        <v>1507</v>
      </c>
      <c r="L45" s="20">
        <v>1395</v>
      </c>
      <c r="M45" s="20">
        <v>122</v>
      </c>
      <c r="N45" s="20">
        <v>839</v>
      </c>
      <c r="O45" s="20">
        <v>458</v>
      </c>
      <c r="P45" s="20">
        <v>381</v>
      </c>
      <c r="Q45" s="20">
        <v>1838819</v>
      </c>
      <c r="R45" s="20">
        <v>927722</v>
      </c>
      <c r="S45" s="46">
        <f t="shared" si="5"/>
        <v>48.106964306981816</v>
      </c>
      <c r="T45" s="46">
        <f t="shared" si="6"/>
        <v>95.351840314232064</v>
      </c>
      <c r="U45" s="46">
        <f t="shared" si="7"/>
        <v>94.1230239231149</v>
      </c>
      <c r="V45" s="47">
        <f t="shared" si="8"/>
        <v>9.4845127741352023E-2</v>
      </c>
      <c r="W45" s="47">
        <f t="shared" si="9"/>
        <v>9.6083371507100321E-2</v>
      </c>
      <c r="X45" s="48">
        <f>'Órdenes y Medidas'!C48/'Denuncias-Renuncias'!F45</f>
        <v>0.23185620619489034</v>
      </c>
      <c r="Y45" s="48">
        <f>'Órdenes y Medidas'!C48/'Denuncias-Renuncias'!C45</f>
        <v>0.23488318827301879</v>
      </c>
    </row>
    <row r="46" spans="2:25" ht="20.100000000000001" customHeight="1" thickBot="1" x14ac:dyDescent="0.25">
      <c r="B46" s="4" t="s">
        <v>242</v>
      </c>
      <c r="C46" s="20">
        <v>1630</v>
      </c>
      <c r="D46" s="20">
        <v>992</v>
      </c>
      <c r="E46" s="20">
        <v>638</v>
      </c>
      <c r="F46" s="20">
        <v>1751</v>
      </c>
      <c r="G46" s="20">
        <v>6</v>
      </c>
      <c r="H46" s="20">
        <v>1</v>
      </c>
      <c r="I46" s="20">
        <v>1451</v>
      </c>
      <c r="J46" s="20">
        <v>16</v>
      </c>
      <c r="K46" s="20">
        <v>156</v>
      </c>
      <c r="L46" s="20">
        <v>98</v>
      </c>
      <c r="M46" s="20">
        <v>23</v>
      </c>
      <c r="N46" s="20">
        <v>201</v>
      </c>
      <c r="O46" s="20">
        <v>120</v>
      </c>
      <c r="P46" s="20">
        <v>81</v>
      </c>
      <c r="Q46" s="20">
        <v>576898</v>
      </c>
      <c r="R46" s="20">
        <v>290539</v>
      </c>
      <c r="S46" s="46">
        <f t="shared" si="5"/>
        <v>30.351985966323337</v>
      </c>
      <c r="T46" s="46">
        <f t="shared" si="6"/>
        <v>60.267296301012948</v>
      </c>
      <c r="U46" s="46">
        <f t="shared" si="7"/>
        <v>56.10262305576876</v>
      </c>
      <c r="V46" s="47">
        <f t="shared" si="8"/>
        <v>0.11479154768703598</v>
      </c>
      <c r="W46" s="47">
        <f t="shared" si="9"/>
        <v>0.12331288343558282</v>
      </c>
      <c r="X46" s="48">
        <f>'Órdenes y Medidas'!C49/'Denuncias-Renuncias'!F46</f>
        <v>0.28612221587664194</v>
      </c>
      <c r="Y46" s="48">
        <f>'Órdenes y Medidas'!C49/'Denuncias-Renuncias'!C46</f>
        <v>0.30736196319018405</v>
      </c>
    </row>
    <row r="47" spans="2:25" ht="20.100000000000001" customHeight="1" thickBot="1" x14ac:dyDescent="0.25">
      <c r="B47" s="4" t="s">
        <v>243</v>
      </c>
      <c r="C47" s="20">
        <v>11530</v>
      </c>
      <c r="D47" s="20">
        <v>7555</v>
      </c>
      <c r="E47" s="20">
        <v>3975</v>
      </c>
      <c r="F47" s="20">
        <v>12323</v>
      </c>
      <c r="G47" s="20">
        <v>594</v>
      </c>
      <c r="H47" s="20">
        <v>289</v>
      </c>
      <c r="I47" s="20">
        <v>6276</v>
      </c>
      <c r="J47" s="20">
        <v>136</v>
      </c>
      <c r="K47" s="20">
        <v>2340</v>
      </c>
      <c r="L47" s="20">
        <v>2226</v>
      </c>
      <c r="M47" s="20">
        <v>462</v>
      </c>
      <c r="N47" s="20">
        <v>1714</v>
      </c>
      <c r="O47" s="20">
        <v>1075</v>
      </c>
      <c r="P47" s="20">
        <v>639</v>
      </c>
      <c r="Q47" s="20">
        <v>2547986</v>
      </c>
      <c r="R47" s="20">
        <v>1299059</v>
      </c>
      <c r="S47" s="46">
        <f t="shared" si="5"/>
        <v>48.363688026543315</v>
      </c>
      <c r="T47" s="46">
        <f t="shared" si="6"/>
        <v>94.860972442360207</v>
      </c>
      <c r="U47" s="46">
        <f t="shared" si="7"/>
        <v>88.75655378239172</v>
      </c>
      <c r="V47" s="47">
        <f t="shared" si="8"/>
        <v>0.13908950742513998</v>
      </c>
      <c r="W47" s="47">
        <f t="shared" si="9"/>
        <v>0.14865568083261058</v>
      </c>
      <c r="X47" s="48">
        <f>'Órdenes y Medidas'!C50/'Denuncias-Renuncias'!F47</f>
        <v>0.20425221131218046</v>
      </c>
      <c r="Y47" s="48">
        <f>'Órdenes y Medidas'!C50/'Denuncias-Renuncias'!C47</f>
        <v>0.21830008673026888</v>
      </c>
    </row>
    <row r="48" spans="2:25" ht="20.100000000000001" customHeight="1" thickBot="1" x14ac:dyDescent="0.25">
      <c r="B48" s="4" t="s">
        <v>244</v>
      </c>
      <c r="C48" s="20">
        <v>1559</v>
      </c>
      <c r="D48" s="20">
        <v>1391</v>
      </c>
      <c r="E48" s="20">
        <v>168</v>
      </c>
      <c r="F48" s="20">
        <v>1708</v>
      </c>
      <c r="G48" s="20">
        <v>29</v>
      </c>
      <c r="H48" s="20">
        <v>0</v>
      </c>
      <c r="I48" s="20">
        <v>1010</v>
      </c>
      <c r="J48" s="20">
        <v>12</v>
      </c>
      <c r="K48" s="20">
        <v>179</v>
      </c>
      <c r="L48" s="20">
        <v>91</v>
      </c>
      <c r="M48" s="20">
        <v>387</v>
      </c>
      <c r="N48" s="20">
        <v>113</v>
      </c>
      <c r="O48" s="20">
        <v>92</v>
      </c>
      <c r="P48" s="20">
        <v>21</v>
      </c>
      <c r="Q48" s="20">
        <v>676376</v>
      </c>
      <c r="R48" s="20">
        <v>341740</v>
      </c>
      <c r="S48" s="46">
        <f t="shared" si="5"/>
        <v>25.252226572202446</v>
      </c>
      <c r="T48" s="46">
        <f t="shared" si="6"/>
        <v>49.979516591560838</v>
      </c>
      <c r="U48" s="46">
        <f t="shared" si="7"/>
        <v>45.619476795224436</v>
      </c>
      <c r="V48" s="47">
        <f t="shared" si="8"/>
        <v>6.6159250585480098E-2</v>
      </c>
      <c r="W48" s="47">
        <f t="shared" si="9"/>
        <v>7.2482360487491987E-2</v>
      </c>
      <c r="X48" s="48">
        <f>'Órdenes y Medidas'!C51/'Denuncias-Renuncias'!F48</f>
        <v>0.31440281030444966</v>
      </c>
      <c r="Y48" s="48">
        <f>'Órdenes y Medidas'!C51/'Denuncias-Renuncias'!C48</f>
        <v>0.34445157152020528</v>
      </c>
    </row>
    <row r="49" spans="2:25" ht="20.100000000000001" customHeight="1" thickBot="1" x14ac:dyDescent="0.25">
      <c r="B49" s="4" t="s">
        <v>245</v>
      </c>
      <c r="C49" s="20">
        <v>739</v>
      </c>
      <c r="D49" s="20">
        <v>678</v>
      </c>
      <c r="E49" s="20">
        <v>61</v>
      </c>
      <c r="F49" s="20">
        <v>762</v>
      </c>
      <c r="G49" s="20">
        <v>29</v>
      </c>
      <c r="H49" s="20">
        <v>0</v>
      </c>
      <c r="I49" s="20">
        <v>653</v>
      </c>
      <c r="J49" s="20">
        <v>12</v>
      </c>
      <c r="K49" s="20">
        <v>31</v>
      </c>
      <c r="L49" s="20">
        <v>27</v>
      </c>
      <c r="M49" s="20">
        <v>10</v>
      </c>
      <c r="N49" s="20">
        <v>18</v>
      </c>
      <c r="O49" s="20">
        <v>10</v>
      </c>
      <c r="P49" s="20">
        <v>8</v>
      </c>
      <c r="Q49" s="20">
        <v>396487</v>
      </c>
      <c r="R49" s="20">
        <v>199868</v>
      </c>
      <c r="S49" s="46">
        <f t="shared" si="5"/>
        <v>19.21878901452002</v>
      </c>
      <c r="T49" s="46">
        <f t="shared" si="6"/>
        <v>38.125162607320831</v>
      </c>
      <c r="U49" s="46">
        <f t="shared" si="7"/>
        <v>36.974403106049991</v>
      </c>
      <c r="V49" s="47">
        <f t="shared" si="8"/>
        <v>2.3622047244094488E-2</v>
      </c>
      <c r="W49" s="47">
        <f t="shared" si="9"/>
        <v>2.4357239512855209E-2</v>
      </c>
      <c r="X49" s="48">
        <f>'Órdenes y Medidas'!C52/'Denuncias-Renuncias'!F49</f>
        <v>0.38976377952755903</v>
      </c>
      <c r="Y49" s="48">
        <f>'Órdenes y Medidas'!C52/'Denuncias-Renuncias'!C49</f>
        <v>0.40189445196211099</v>
      </c>
    </row>
    <row r="50" spans="2:25" ht="20.100000000000001" customHeight="1" thickBot="1" x14ac:dyDescent="0.25">
      <c r="B50" s="4" t="s">
        <v>246</v>
      </c>
      <c r="C50" s="20">
        <v>2206</v>
      </c>
      <c r="D50" s="20">
        <v>1879</v>
      </c>
      <c r="E50" s="20">
        <v>327</v>
      </c>
      <c r="F50" s="20">
        <v>2652</v>
      </c>
      <c r="G50" s="20">
        <v>51</v>
      </c>
      <c r="H50" s="20">
        <v>0</v>
      </c>
      <c r="I50" s="20">
        <v>2040</v>
      </c>
      <c r="J50" s="20">
        <v>99</v>
      </c>
      <c r="K50" s="20">
        <v>117</v>
      </c>
      <c r="L50" s="20">
        <v>326</v>
      </c>
      <c r="M50" s="20">
        <v>19</v>
      </c>
      <c r="N50" s="20">
        <v>115</v>
      </c>
      <c r="O50" s="20">
        <v>98</v>
      </c>
      <c r="P50" s="20">
        <v>17</v>
      </c>
      <c r="Q50" s="20">
        <v>1119351</v>
      </c>
      <c r="R50" s="20">
        <v>582714</v>
      </c>
      <c r="S50" s="46">
        <f t="shared" si="5"/>
        <v>23.69230027042456</v>
      </c>
      <c r="T50" s="46">
        <f t="shared" si="6"/>
        <v>45.511177009647959</v>
      </c>
      <c r="U50" s="46">
        <f t="shared" si="7"/>
        <v>37.857336532158143</v>
      </c>
      <c r="V50" s="47">
        <f t="shared" si="8"/>
        <v>4.3363499245852186E-2</v>
      </c>
      <c r="W50" s="47">
        <f t="shared" si="9"/>
        <v>5.2130553037171352E-2</v>
      </c>
      <c r="X50" s="48">
        <f>'Órdenes y Medidas'!C53/'Denuncias-Renuncias'!F50</f>
        <v>0.28921568627450983</v>
      </c>
      <c r="Y50" s="48">
        <f>'Órdenes y Medidas'!C53/'Denuncias-Renuncias'!C50</f>
        <v>0.34768812330009063</v>
      </c>
    </row>
    <row r="51" spans="2:25" ht="20.100000000000001" customHeight="1" thickBot="1" x14ac:dyDescent="0.25">
      <c r="B51" s="4" t="s">
        <v>247</v>
      </c>
      <c r="C51" s="20">
        <v>714</v>
      </c>
      <c r="D51" s="20">
        <v>549</v>
      </c>
      <c r="E51" s="20">
        <v>165</v>
      </c>
      <c r="F51" s="20">
        <v>709</v>
      </c>
      <c r="G51" s="20">
        <v>22</v>
      </c>
      <c r="H51" s="20">
        <v>0</v>
      </c>
      <c r="I51" s="20">
        <v>559</v>
      </c>
      <c r="J51" s="20">
        <v>14</v>
      </c>
      <c r="K51" s="20">
        <v>42</v>
      </c>
      <c r="L51" s="20">
        <v>58</v>
      </c>
      <c r="M51" s="20">
        <v>14</v>
      </c>
      <c r="N51" s="20">
        <v>60</v>
      </c>
      <c r="O51" s="20">
        <v>43</v>
      </c>
      <c r="P51" s="20">
        <v>17</v>
      </c>
      <c r="Q51" s="20">
        <v>331327</v>
      </c>
      <c r="R51" s="20">
        <v>170680</v>
      </c>
      <c r="S51" s="46">
        <f t="shared" si="5"/>
        <v>21.39879937342867</v>
      </c>
      <c r="T51" s="46">
        <f t="shared" si="6"/>
        <v>41.539723459104763</v>
      </c>
      <c r="U51" s="46">
        <f t="shared" si="7"/>
        <v>41.832669322709165</v>
      </c>
      <c r="V51" s="47">
        <f t="shared" si="8"/>
        <v>8.4626234132581094E-2</v>
      </c>
      <c r="W51" s="47">
        <f t="shared" si="9"/>
        <v>8.4033613445378158E-2</v>
      </c>
      <c r="X51" s="48">
        <f>'Órdenes y Medidas'!C54/'Denuncias-Renuncias'!F51</f>
        <v>0.27644569816643161</v>
      </c>
      <c r="Y51" s="48">
        <f>'Órdenes y Medidas'!C54/'Denuncias-Renuncias'!C51</f>
        <v>0.27450980392156865</v>
      </c>
    </row>
    <row r="52" spans="2:25" ht="20.100000000000001" customHeight="1" thickBot="1" x14ac:dyDescent="0.25">
      <c r="B52" s="4" t="s">
        <v>248</v>
      </c>
      <c r="C52" s="20">
        <v>826</v>
      </c>
      <c r="D52" s="20">
        <v>658</v>
      </c>
      <c r="E52" s="20">
        <v>168</v>
      </c>
      <c r="F52" s="20">
        <v>806</v>
      </c>
      <c r="G52" s="20">
        <v>48</v>
      </c>
      <c r="H52" s="20">
        <v>0</v>
      </c>
      <c r="I52" s="20">
        <v>570</v>
      </c>
      <c r="J52" s="20">
        <v>10</v>
      </c>
      <c r="K52" s="20">
        <v>100</v>
      </c>
      <c r="L52" s="20">
        <v>49</v>
      </c>
      <c r="M52" s="20">
        <v>29</v>
      </c>
      <c r="N52" s="20">
        <v>117</v>
      </c>
      <c r="O52" s="20">
        <v>91</v>
      </c>
      <c r="P52" s="20">
        <v>26</v>
      </c>
      <c r="Q52" s="20">
        <v>309293</v>
      </c>
      <c r="R52" s="20">
        <v>160867</v>
      </c>
      <c r="S52" s="46">
        <f t="shared" si="5"/>
        <v>26.059432318222527</v>
      </c>
      <c r="T52" s="46">
        <f t="shared" si="6"/>
        <v>50.103501650431724</v>
      </c>
      <c r="U52" s="46">
        <f t="shared" si="7"/>
        <v>51.346764718680646</v>
      </c>
      <c r="V52" s="47">
        <f t="shared" si="8"/>
        <v>0.14516129032258066</v>
      </c>
      <c r="W52" s="47">
        <f t="shared" si="9"/>
        <v>0.14164648910411623</v>
      </c>
      <c r="X52" s="48">
        <f>'Órdenes y Medidas'!C55/'Denuncias-Renuncias'!F52</f>
        <v>0.66129032258064513</v>
      </c>
      <c r="Y52" s="48">
        <f>'Órdenes y Medidas'!C55/'Denuncias-Renuncias'!C52</f>
        <v>0.64527845036319609</v>
      </c>
    </row>
    <row r="53" spans="2:25" ht="20.100000000000001" customHeight="1" thickBot="1" x14ac:dyDescent="0.25">
      <c r="B53" s="4" t="s">
        <v>249</v>
      </c>
      <c r="C53" s="20">
        <v>2437</v>
      </c>
      <c r="D53" s="20">
        <v>2024</v>
      </c>
      <c r="E53" s="20">
        <v>413</v>
      </c>
      <c r="F53" s="20">
        <v>2370</v>
      </c>
      <c r="G53" s="20">
        <v>207</v>
      </c>
      <c r="H53" s="20">
        <v>8</v>
      </c>
      <c r="I53" s="20">
        <v>1725</v>
      </c>
      <c r="J53" s="20">
        <v>39</v>
      </c>
      <c r="K53" s="20">
        <v>189</v>
      </c>
      <c r="L53" s="20">
        <v>183</v>
      </c>
      <c r="M53" s="20">
        <v>19</v>
      </c>
      <c r="N53" s="20">
        <v>86</v>
      </c>
      <c r="O53" s="20">
        <v>74</v>
      </c>
      <c r="P53" s="20">
        <v>12</v>
      </c>
      <c r="Q53" s="20">
        <v>941772</v>
      </c>
      <c r="R53" s="20">
        <v>486873</v>
      </c>
      <c r="S53" s="46">
        <f t="shared" si="5"/>
        <v>25.165326639568814</v>
      </c>
      <c r="T53" s="46">
        <f t="shared" si="6"/>
        <v>48.677992002021057</v>
      </c>
      <c r="U53" s="46">
        <f t="shared" si="7"/>
        <v>50.054120889841904</v>
      </c>
      <c r="V53" s="47">
        <f t="shared" si="8"/>
        <v>3.6286919831223625E-2</v>
      </c>
      <c r="W53" s="47">
        <f t="shared" si="9"/>
        <v>3.528929011079196E-2</v>
      </c>
      <c r="X53" s="48">
        <f>'Órdenes y Medidas'!C56/'Denuncias-Renuncias'!F53</f>
        <v>0.22151898734177214</v>
      </c>
      <c r="Y53" s="48">
        <f>'Órdenes y Medidas'!C56/'Denuncias-Renuncias'!C53</f>
        <v>0.2154288059089044</v>
      </c>
    </row>
    <row r="54" spans="2:25" ht="20.100000000000001" customHeight="1" thickBot="1" x14ac:dyDescent="0.25">
      <c r="B54" s="4" t="s">
        <v>250</v>
      </c>
      <c r="C54" s="20">
        <v>25491</v>
      </c>
      <c r="D54" s="20">
        <v>14444</v>
      </c>
      <c r="E54" s="20">
        <v>11047</v>
      </c>
      <c r="F54" s="20">
        <v>26965</v>
      </c>
      <c r="G54" s="20">
        <v>562</v>
      </c>
      <c r="H54" s="20">
        <v>138</v>
      </c>
      <c r="I54" s="20">
        <v>18143</v>
      </c>
      <c r="J54" s="20">
        <v>231</v>
      </c>
      <c r="K54" s="20">
        <v>5396</v>
      </c>
      <c r="L54" s="20">
        <v>1185</v>
      </c>
      <c r="M54" s="20">
        <v>1310</v>
      </c>
      <c r="N54" s="20">
        <v>3607</v>
      </c>
      <c r="O54" s="20">
        <v>2023</v>
      </c>
      <c r="P54" s="20">
        <v>1584</v>
      </c>
      <c r="Q54" s="20">
        <v>6578079</v>
      </c>
      <c r="R54" s="20">
        <v>3430207</v>
      </c>
      <c r="S54" s="46">
        <f t="shared" si="5"/>
        <v>40.992210643867303</v>
      </c>
      <c r="T54" s="46">
        <f t="shared" si="6"/>
        <v>78.61041622269444</v>
      </c>
      <c r="U54" s="46">
        <f t="shared" si="7"/>
        <v>74.313299459770207</v>
      </c>
      <c r="V54" s="47">
        <f t="shared" si="8"/>
        <v>0.13376599295382904</v>
      </c>
      <c r="W54" s="47">
        <f t="shared" si="9"/>
        <v>0.14150092189400179</v>
      </c>
      <c r="X54" s="48">
        <f>'Órdenes y Medidas'!C57/'Denuncias-Renuncias'!F54</f>
        <v>0.21576117188948638</v>
      </c>
      <c r="Y54" s="48">
        <f>'Órdenes y Medidas'!C57/'Denuncias-Renuncias'!C54</f>
        <v>0.22823741712761367</v>
      </c>
    </row>
    <row r="55" spans="2:25" ht="20.100000000000001" customHeight="1" thickBot="1" x14ac:dyDescent="0.25">
      <c r="B55" s="4" t="s">
        <v>251</v>
      </c>
      <c r="C55" s="20">
        <v>6345</v>
      </c>
      <c r="D55" s="20">
        <v>3754</v>
      </c>
      <c r="E55" s="20">
        <v>2591</v>
      </c>
      <c r="F55" s="20">
        <v>8250</v>
      </c>
      <c r="G55" s="20">
        <v>2</v>
      </c>
      <c r="H55" s="20">
        <v>17</v>
      </c>
      <c r="I55" s="20">
        <v>4919</v>
      </c>
      <c r="J55" s="20">
        <v>76</v>
      </c>
      <c r="K55" s="20">
        <v>895</v>
      </c>
      <c r="L55" s="20">
        <v>408</v>
      </c>
      <c r="M55" s="20">
        <v>1933</v>
      </c>
      <c r="N55" s="20">
        <v>585</v>
      </c>
      <c r="O55" s="20">
        <v>375</v>
      </c>
      <c r="P55" s="20">
        <v>210</v>
      </c>
      <c r="Q55" s="20">
        <v>1478509</v>
      </c>
      <c r="R55" s="20">
        <v>738366</v>
      </c>
      <c r="S55" s="46">
        <f t="shared" si="5"/>
        <v>55.799457426366693</v>
      </c>
      <c r="T55" s="46">
        <f t="shared" si="6"/>
        <v>111.73320548345941</v>
      </c>
      <c r="U55" s="46">
        <f t="shared" si="7"/>
        <v>85.932992580915155</v>
      </c>
      <c r="V55" s="47">
        <f t="shared" si="8"/>
        <v>7.0909090909090908E-2</v>
      </c>
      <c r="W55" s="47">
        <f t="shared" si="9"/>
        <v>9.2198581560283682E-2</v>
      </c>
      <c r="X55" s="48">
        <f>'Órdenes y Medidas'!C58/'Denuncias-Renuncias'!F55</f>
        <v>0.19975757575757574</v>
      </c>
      <c r="Y55" s="48">
        <f>'Órdenes y Medidas'!C58/'Denuncias-Renuncias'!C55</f>
        <v>0.25973207249802993</v>
      </c>
    </row>
    <row r="56" spans="2:25" ht="20.100000000000001" customHeight="1" thickBot="1" x14ac:dyDescent="0.25">
      <c r="B56" s="4" t="s">
        <v>252</v>
      </c>
      <c r="C56" s="20">
        <v>1828</v>
      </c>
      <c r="D56" s="20">
        <v>1101</v>
      </c>
      <c r="E56" s="20">
        <v>727</v>
      </c>
      <c r="F56" s="20">
        <v>1887</v>
      </c>
      <c r="G56" s="20">
        <v>10</v>
      </c>
      <c r="H56" s="20">
        <v>7</v>
      </c>
      <c r="I56" s="20">
        <v>1328</v>
      </c>
      <c r="J56" s="20">
        <v>13</v>
      </c>
      <c r="K56" s="20">
        <v>265</v>
      </c>
      <c r="L56" s="20">
        <v>228</v>
      </c>
      <c r="M56" s="20">
        <v>36</v>
      </c>
      <c r="N56" s="20">
        <v>164</v>
      </c>
      <c r="O56" s="20">
        <v>77</v>
      </c>
      <c r="P56" s="20">
        <v>87</v>
      </c>
      <c r="Q56" s="20">
        <v>647554</v>
      </c>
      <c r="R56" s="20">
        <v>327085</v>
      </c>
      <c r="S56" s="46">
        <f t="shared" si="5"/>
        <v>29.14042689876057</v>
      </c>
      <c r="T56" s="46">
        <f t="shared" si="6"/>
        <v>57.691425776174391</v>
      </c>
      <c r="U56" s="46">
        <f t="shared" si="7"/>
        <v>55.887613311524532</v>
      </c>
      <c r="V56" s="47">
        <f t="shared" si="8"/>
        <v>8.6910439851616325E-2</v>
      </c>
      <c r="W56" s="47">
        <f t="shared" si="9"/>
        <v>8.9715536105032828E-2</v>
      </c>
      <c r="X56" s="48">
        <f>'Órdenes y Medidas'!C59/'Denuncias-Renuncias'!F56</f>
        <v>0.19501854795972443</v>
      </c>
      <c r="Y56" s="48">
        <f>'Órdenes y Medidas'!C59/'Denuncias-Renuncias'!C56</f>
        <v>0.20131291028446391</v>
      </c>
    </row>
    <row r="57" spans="2:25" ht="20.100000000000001" customHeight="1" thickBot="1" x14ac:dyDescent="0.25">
      <c r="B57" s="4" t="s">
        <v>253</v>
      </c>
      <c r="C57" s="20">
        <v>934</v>
      </c>
      <c r="D57" s="20">
        <v>581</v>
      </c>
      <c r="E57" s="20">
        <v>353</v>
      </c>
      <c r="F57" s="20">
        <v>940</v>
      </c>
      <c r="G57" s="20">
        <v>30</v>
      </c>
      <c r="H57" s="20">
        <v>3</v>
      </c>
      <c r="I57" s="20">
        <v>579</v>
      </c>
      <c r="J57" s="20">
        <v>4</v>
      </c>
      <c r="K57" s="20">
        <v>280</v>
      </c>
      <c r="L57" s="20">
        <v>33</v>
      </c>
      <c r="M57" s="20">
        <v>11</v>
      </c>
      <c r="N57" s="20">
        <v>50</v>
      </c>
      <c r="O57" s="20">
        <v>26</v>
      </c>
      <c r="P57" s="20">
        <v>24</v>
      </c>
      <c r="Q57" s="20">
        <v>328868</v>
      </c>
      <c r="R57" s="20">
        <v>166693</v>
      </c>
      <c r="S57" s="46">
        <f t="shared" si="5"/>
        <v>28.582896481262999</v>
      </c>
      <c r="T57" s="46">
        <f t="shared" si="6"/>
        <v>56.391090207747176</v>
      </c>
      <c r="U57" s="46">
        <f t="shared" si="7"/>
        <v>56.031147078761556</v>
      </c>
      <c r="V57" s="47">
        <f t="shared" si="8"/>
        <v>5.3191489361702128E-2</v>
      </c>
      <c r="W57" s="47">
        <f t="shared" si="9"/>
        <v>5.353319057815846E-2</v>
      </c>
      <c r="X57" s="48">
        <f>'Órdenes y Medidas'!C60/'Denuncias-Renuncias'!F57</f>
        <v>0.15638297872340426</v>
      </c>
      <c r="Y57" s="48">
        <f>'Órdenes y Medidas'!C60/'Denuncias-Renuncias'!C57</f>
        <v>0.15738758029978586</v>
      </c>
    </row>
    <row r="58" spans="2:25" ht="20.100000000000001" customHeight="1" thickBot="1" x14ac:dyDescent="0.25">
      <c r="B58" s="4" t="s">
        <v>254</v>
      </c>
      <c r="C58" s="20">
        <v>1430</v>
      </c>
      <c r="D58" s="20">
        <v>961</v>
      </c>
      <c r="E58" s="20">
        <v>469</v>
      </c>
      <c r="F58" s="20">
        <v>1452</v>
      </c>
      <c r="G58" s="20">
        <v>135</v>
      </c>
      <c r="H58" s="20">
        <v>19</v>
      </c>
      <c r="I58" s="20">
        <v>685</v>
      </c>
      <c r="J58" s="20">
        <v>22</v>
      </c>
      <c r="K58" s="20">
        <v>432</v>
      </c>
      <c r="L58" s="20">
        <v>67</v>
      </c>
      <c r="M58" s="20">
        <v>92</v>
      </c>
      <c r="N58" s="20">
        <v>86</v>
      </c>
      <c r="O58" s="20">
        <v>55</v>
      </c>
      <c r="P58" s="20">
        <v>31</v>
      </c>
      <c r="Q58" s="20">
        <v>720592</v>
      </c>
      <c r="R58" s="20">
        <v>368896</v>
      </c>
      <c r="S58" s="46">
        <f t="shared" si="5"/>
        <v>20.150098807647044</v>
      </c>
      <c r="T58" s="46">
        <f t="shared" si="6"/>
        <v>39.360687022900763</v>
      </c>
      <c r="U58" s="46">
        <f t="shared" si="7"/>
        <v>38.764312977099237</v>
      </c>
      <c r="V58" s="47">
        <f t="shared" si="8"/>
        <v>5.9228650137741048E-2</v>
      </c>
      <c r="W58" s="47">
        <f t="shared" si="9"/>
        <v>6.0139860139860141E-2</v>
      </c>
      <c r="X58" s="48">
        <f>'Órdenes y Medidas'!C61/'Denuncias-Renuncias'!F58</f>
        <v>0.1962809917355372</v>
      </c>
      <c r="Y58" s="48">
        <f>'Órdenes y Medidas'!C61/'Denuncias-Renuncias'!C58</f>
        <v>0.1993006993006993</v>
      </c>
    </row>
    <row r="59" spans="2:25" ht="20.100000000000001" customHeight="1" thickBot="1" x14ac:dyDescent="0.25">
      <c r="B59" s="4" t="s">
        <v>255</v>
      </c>
      <c r="C59" s="20">
        <v>3287</v>
      </c>
      <c r="D59" s="20">
        <v>2183</v>
      </c>
      <c r="E59" s="20">
        <v>1104</v>
      </c>
      <c r="F59" s="20">
        <v>3248</v>
      </c>
      <c r="G59" s="20">
        <v>80</v>
      </c>
      <c r="H59" s="20">
        <v>1</v>
      </c>
      <c r="I59" s="20">
        <v>2219</v>
      </c>
      <c r="J59" s="20">
        <v>20</v>
      </c>
      <c r="K59" s="20">
        <v>765</v>
      </c>
      <c r="L59" s="20">
        <v>122</v>
      </c>
      <c r="M59" s="20">
        <v>41</v>
      </c>
      <c r="N59" s="20">
        <v>600</v>
      </c>
      <c r="O59" s="20">
        <v>321</v>
      </c>
      <c r="P59" s="20">
        <v>279</v>
      </c>
      <c r="Q59" s="20">
        <v>1149628</v>
      </c>
      <c r="R59" s="20">
        <v>594749</v>
      </c>
      <c r="S59" s="46">
        <f t="shared" si="5"/>
        <v>28.252617368400909</v>
      </c>
      <c r="T59" s="46">
        <f t="shared" si="6"/>
        <v>54.611272990791072</v>
      </c>
      <c r="U59" s="46">
        <f t="shared" si="7"/>
        <v>55.267011798254387</v>
      </c>
      <c r="V59" s="47">
        <f t="shared" si="8"/>
        <v>0.18472906403940886</v>
      </c>
      <c r="W59" s="47">
        <f t="shared" si="9"/>
        <v>0.18253726802555523</v>
      </c>
      <c r="X59" s="48">
        <f>'Órdenes y Medidas'!C62/'Denuncias-Renuncias'!F59</f>
        <v>9.5751231527093597E-2</v>
      </c>
      <c r="Y59" s="48">
        <f>'Órdenes y Medidas'!C62/'Denuncias-Renuncias'!C59</f>
        <v>9.4615150593246128E-2</v>
      </c>
    </row>
    <row r="60" spans="2:25" ht="20.100000000000001" customHeight="1" thickBot="1" x14ac:dyDescent="0.25">
      <c r="B60" s="4" t="s">
        <v>256</v>
      </c>
      <c r="C60" s="31">
        <v>834</v>
      </c>
      <c r="D60" s="31">
        <v>541</v>
      </c>
      <c r="E60" s="31">
        <v>293</v>
      </c>
      <c r="F60" s="31">
        <v>839</v>
      </c>
      <c r="G60" s="31">
        <v>0</v>
      </c>
      <c r="H60" s="31">
        <v>0</v>
      </c>
      <c r="I60" s="31">
        <v>720</v>
      </c>
      <c r="J60" s="31">
        <v>5</v>
      </c>
      <c r="K60" s="31">
        <v>100</v>
      </c>
      <c r="L60" s="31">
        <v>14</v>
      </c>
      <c r="M60" s="31">
        <v>0</v>
      </c>
      <c r="N60" s="31">
        <v>104</v>
      </c>
      <c r="O60" s="31">
        <v>60</v>
      </c>
      <c r="P60" s="31">
        <v>44</v>
      </c>
      <c r="Q60" s="31">
        <v>315675</v>
      </c>
      <c r="R60" s="31">
        <v>159917</v>
      </c>
      <c r="S60" s="49">
        <f t="shared" si="5"/>
        <v>26.577967846677751</v>
      </c>
      <c r="T60" s="49">
        <f t="shared" si="6"/>
        <v>52.464716071462071</v>
      </c>
      <c r="U60" s="49">
        <f t="shared" si="7"/>
        <v>52.152053877949186</v>
      </c>
      <c r="V60" s="50">
        <f t="shared" si="8"/>
        <v>0.12395709177592372</v>
      </c>
      <c r="W60" s="50">
        <f t="shared" si="9"/>
        <v>0.12470023980815348</v>
      </c>
      <c r="X60" s="51">
        <f>'Órdenes y Medidas'!C63/'Denuncias-Renuncias'!F60</f>
        <v>0.36591179976162097</v>
      </c>
      <c r="Y60" s="51">
        <f>'Órdenes y Medidas'!C63/'Denuncias-Renuncias'!C60</f>
        <v>0.36810551558752996</v>
      </c>
    </row>
    <row r="61" spans="2:25" ht="20.100000000000001" customHeight="1" thickBot="1" x14ac:dyDescent="0.25">
      <c r="B61" s="7" t="s">
        <v>22</v>
      </c>
      <c r="C61" s="52">
        <v>158590</v>
      </c>
      <c r="D61" s="52">
        <v>108686</v>
      </c>
      <c r="E61" s="52">
        <v>49904</v>
      </c>
      <c r="F61" s="52">
        <v>166961</v>
      </c>
      <c r="G61" s="52">
        <v>4676</v>
      </c>
      <c r="H61" s="52">
        <v>768</v>
      </c>
      <c r="I61" s="52">
        <v>110627</v>
      </c>
      <c r="J61" s="52">
        <v>2716</v>
      </c>
      <c r="K61" s="52">
        <v>25002</v>
      </c>
      <c r="L61" s="52">
        <v>15251</v>
      </c>
      <c r="M61" s="52">
        <v>7921</v>
      </c>
      <c r="N61" s="52">
        <v>17347</v>
      </c>
      <c r="O61" s="52">
        <v>11106</v>
      </c>
      <c r="P61" s="52">
        <v>6241</v>
      </c>
      <c r="Q61" s="52">
        <f t="shared" ref="Q61:R61" si="10">SUM(Q11:Q60)</f>
        <v>46722980</v>
      </c>
      <c r="R61" s="52">
        <f t="shared" si="10"/>
        <v>23826378</v>
      </c>
      <c r="S61" s="53">
        <f>+(F61/Q61)*10000</f>
        <v>35.734236129630432</v>
      </c>
      <c r="T61" s="53">
        <f>+(F61/R61)*10000</f>
        <v>70.074016285647787</v>
      </c>
      <c r="U61" s="53">
        <f>+(C61/R61)*10000</f>
        <v>66.560683289755573</v>
      </c>
      <c r="V61" s="54">
        <f>+N61/F61</f>
        <v>0.10389851522211774</v>
      </c>
      <c r="W61" s="54">
        <f>N61/C61</f>
        <v>0.10938268491077621</v>
      </c>
      <c r="X61" s="54">
        <f>'Órdenes y Medidas'!C64/'Denuncias-Renuncias'!F61</f>
        <v>0.23464162289396925</v>
      </c>
      <c r="Y61" s="54">
        <f>'Órdenes y Medidas'!C64/'Denuncias-Renuncias'!C61</f>
        <v>0.24702692477457594</v>
      </c>
    </row>
    <row r="62" spans="2:25" ht="15" thickBot="1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4" spans="2:25" x14ac:dyDescent="0.2">
      <c r="Q64" t="s">
        <v>278</v>
      </c>
    </row>
  </sheetData>
  <mergeCells count="19">
    <mergeCell ref="R9:R10"/>
    <mergeCell ref="C9:C10"/>
    <mergeCell ref="D9:D10"/>
    <mergeCell ref="E9:E10"/>
    <mergeCell ref="F9:F10"/>
    <mergeCell ref="G9:G10"/>
    <mergeCell ref="H9:H10"/>
    <mergeCell ref="I9:K9"/>
    <mergeCell ref="L9:L10"/>
    <mergeCell ref="M9:M10"/>
    <mergeCell ref="N9:P9"/>
    <mergeCell ref="Q9:Q10"/>
    <mergeCell ref="Y9:Y10"/>
    <mergeCell ref="S9:S10"/>
    <mergeCell ref="T9:T10"/>
    <mergeCell ref="U9:U10"/>
    <mergeCell ref="V9:V10"/>
    <mergeCell ref="W9:W10"/>
    <mergeCell ref="X9:X10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I61"/>
  <sheetViews>
    <sheetView workbookViewId="0"/>
  </sheetViews>
  <sheetFormatPr baseColWidth="10" defaultRowHeight="12.75" x14ac:dyDescent="0.2"/>
  <cols>
    <col min="1" max="1" width="8.625" customWidth="1"/>
    <col min="2" max="2" width="28.625" customWidth="1"/>
    <col min="3" max="9" width="18.75" customWidth="1"/>
    <col min="19" max="19" width="12.25" customWidth="1"/>
  </cols>
  <sheetData>
    <row r="8" spans="2:9" ht="27.75" customHeight="1" x14ac:dyDescent="0.2"/>
    <row r="9" spans="2:9" ht="42.75" customHeight="1" x14ac:dyDescent="0.2">
      <c r="B9" s="10"/>
      <c r="C9" s="98" t="s">
        <v>160</v>
      </c>
      <c r="D9" s="98" t="s">
        <v>137</v>
      </c>
      <c r="E9" s="100" t="s">
        <v>138</v>
      </c>
      <c r="F9" s="101"/>
      <c r="G9" s="102"/>
      <c r="H9" s="102" t="s">
        <v>159</v>
      </c>
      <c r="I9" s="98" t="s">
        <v>140</v>
      </c>
    </row>
    <row r="10" spans="2:9" ht="83.25" customHeight="1" thickBot="1" x14ac:dyDescent="0.25">
      <c r="B10" s="10"/>
      <c r="C10" s="99"/>
      <c r="D10" s="99"/>
      <c r="E10" s="55" t="s">
        <v>153</v>
      </c>
      <c r="F10" s="56" t="s">
        <v>154</v>
      </c>
      <c r="G10" s="57" t="s">
        <v>155</v>
      </c>
      <c r="H10" s="103"/>
      <c r="I10" s="99"/>
    </row>
    <row r="11" spans="2:9" ht="20.100000000000001" customHeight="1" thickBot="1" x14ac:dyDescent="0.25">
      <c r="B11" s="3" t="s">
        <v>207</v>
      </c>
      <c r="C11" s="60">
        <f>+IF('Denuncias-Renuncias'!$F11=0,"-",IF('Denuncias-Renuncias'!G11=0,"-",('Denuncias-Renuncias'!G11/'Denuncias-Renuncias'!$F11)))</f>
        <v>4.5726102941176468E-2</v>
      </c>
      <c r="D11" s="60">
        <f>+IF('Denuncias-Renuncias'!$F11=0,"-",IF('Denuncias-Renuncias'!H11=0,"-",('Denuncias-Renuncias'!H11/'Denuncias-Renuncias'!$F11)))</f>
        <v>1.3786764705882354E-3</v>
      </c>
      <c r="E11" s="60">
        <f>+IF('Denuncias-Renuncias'!$F11=0,"-",IF('Denuncias-Renuncias'!I11=0,"-",('Denuncias-Renuncias'!I11/'Denuncias-Renuncias'!$F11)))</f>
        <v>0.57789522058823528</v>
      </c>
      <c r="F11" s="60">
        <f>+IF('Denuncias-Renuncias'!$F11=0,"-",IF('Denuncias-Renuncias'!J11=0,"-",('Denuncias-Renuncias'!J11/'Denuncias-Renuncias'!$F11)))</f>
        <v>5.2849264705882356E-3</v>
      </c>
      <c r="G11" s="60">
        <f>+IF('Denuncias-Renuncias'!$F11=0,"-",IF('Denuncias-Renuncias'!K11=0,"-",('Denuncias-Renuncias'!K11/'Denuncias-Renuncias'!$F11)))</f>
        <v>5.5376838235294115E-2</v>
      </c>
      <c r="H11" s="60">
        <f>+IF('Denuncias-Renuncias'!$F11=0,"-",IF('Denuncias-Renuncias'!L11=0,"-",('Denuncias-Renuncias'!L11/'Denuncias-Renuncias'!$F11)))</f>
        <v>0.1015625</v>
      </c>
      <c r="I11" s="60">
        <f>+IF('Denuncias-Renuncias'!$F11=0,"-",IF('Denuncias-Renuncias'!M11=0,"-",('Denuncias-Renuncias'!M11/'Denuncias-Renuncias'!$F11)))</f>
        <v>0.21277573529411764</v>
      </c>
    </row>
    <row r="12" spans="2:9" ht="20.100000000000001" customHeight="1" thickBot="1" x14ac:dyDescent="0.25">
      <c r="B12" s="4" t="s">
        <v>208</v>
      </c>
      <c r="C12" s="61">
        <f>+IF('Denuncias-Renuncias'!$F12=0,"-",IF('Denuncias-Renuncias'!G12=0,"-",('Denuncias-Renuncias'!G12/'Denuncias-Renuncias'!$F12)))</f>
        <v>2.7953110910730387E-2</v>
      </c>
      <c r="D12" s="61">
        <f>+IF('Denuncias-Renuncias'!$F12=0,"-",IF('Denuncias-Renuncias'!H12=0,"-",('Denuncias-Renuncias'!H12/'Denuncias-Renuncias'!$F12)))</f>
        <v>9.0171325518485117E-4</v>
      </c>
      <c r="E12" s="61">
        <f>+IF('Denuncias-Renuncias'!$F12=0,"-",IF('Denuncias-Renuncias'!I12=0,"-",('Denuncias-Renuncias'!I12/'Denuncias-Renuncias'!$F12)))</f>
        <v>0.67312894499549147</v>
      </c>
      <c r="F12" s="61">
        <f>+IF('Denuncias-Renuncias'!$F12=0,"-",IF('Denuncias-Renuncias'!J12=0,"-",('Denuncias-Renuncias'!J12/'Denuncias-Renuncias'!$F12)))</f>
        <v>1.1271415689810641E-2</v>
      </c>
      <c r="G12" s="61">
        <f>+IF('Denuncias-Renuncias'!$F12=0,"-",IF('Denuncias-Renuncias'!K12=0,"-",('Denuncias-Renuncias'!K12/'Denuncias-Renuncias'!$F12)))</f>
        <v>9.4905320108205585E-2</v>
      </c>
      <c r="H12" s="61">
        <f>+IF('Denuncias-Renuncias'!$F12=0,"-",IF('Denuncias-Renuncias'!L12=0,"-",('Denuncias-Renuncias'!L12/'Denuncias-Renuncias'!$F12)))</f>
        <v>8.3633904418394953E-2</v>
      </c>
      <c r="I12" s="61">
        <f>+IF('Denuncias-Renuncias'!$F12=0,"-",IF('Denuncias-Renuncias'!M12=0,"-",('Denuncias-Renuncias'!M12/'Denuncias-Renuncias'!$F12)))</f>
        <v>0.10820559062218214</v>
      </c>
    </row>
    <row r="13" spans="2:9" ht="20.100000000000001" customHeight="1" thickBot="1" x14ac:dyDescent="0.25">
      <c r="B13" s="4" t="s">
        <v>209</v>
      </c>
      <c r="C13" s="59">
        <f>+IF('Denuncias-Renuncias'!$F13=0,"-",IF('Denuncias-Renuncias'!G13=0,"-",('Denuncias-Renuncias'!G13/'Denuncias-Renuncias'!$F13)))</f>
        <v>9.8576122672508221E-3</v>
      </c>
      <c r="D13" s="61" t="str">
        <f>+IF('Denuncias-Renuncias'!$F13=0,"-",IF('Denuncias-Renuncias'!H13=0,"-",('Denuncias-Renuncias'!H13/'Denuncias-Renuncias'!$F13)))</f>
        <v>-</v>
      </c>
      <c r="E13" s="61">
        <f>+IF('Denuncias-Renuncias'!$F13=0,"-",IF('Denuncias-Renuncias'!I13=0,"-",('Denuncias-Renuncias'!I13/'Denuncias-Renuncias'!$F13)))</f>
        <v>0.83242059145673608</v>
      </c>
      <c r="F13" s="61">
        <f>+IF('Denuncias-Renuncias'!$F13=0,"-",IF('Denuncias-Renuncias'!J13=0,"-",('Denuncias-Renuncias'!J13/'Denuncias-Renuncias'!$F13)))</f>
        <v>6.024096385542169E-3</v>
      </c>
      <c r="G13" s="61">
        <f>+IF('Denuncias-Renuncias'!$F13=0,"-",IF('Denuncias-Renuncias'!K13=0,"-",('Denuncias-Renuncias'!K13/'Denuncias-Renuncias'!$F13)))</f>
        <v>2.0262869660460023E-2</v>
      </c>
      <c r="H13" s="61">
        <f>+IF('Denuncias-Renuncias'!$F13=0,"-",IF('Denuncias-Renuncias'!L13=0,"-",('Denuncias-Renuncias'!L13/'Denuncias-Renuncias'!$F13)))</f>
        <v>0.13088718510405256</v>
      </c>
      <c r="I13" s="61">
        <f>+IF('Denuncias-Renuncias'!$F13=0,"-",IF('Denuncias-Renuncias'!M13=0,"-",('Denuncias-Renuncias'!M13/'Denuncias-Renuncias'!$F13)))</f>
        <v>5.4764512595837896E-4</v>
      </c>
    </row>
    <row r="14" spans="2:9" ht="20.100000000000001" customHeight="1" thickBot="1" x14ac:dyDescent="0.25">
      <c r="B14" s="4" t="s">
        <v>210</v>
      </c>
      <c r="C14" s="58">
        <f>+IF('Denuncias-Renuncias'!$F14=0,"-",IF('Denuncias-Renuncias'!G14=0,"-",('Denuncias-Renuncias'!G14/'Denuncias-Renuncias'!$F14)))</f>
        <v>1.8002812939521801E-2</v>
      </c>
      <c r="D14" s="61">
        <f>+IF('Denuncias-Renuncias'!$F14=0,"-",IF('Denuncias-Renuncias'!H14=0,"-",('Denuncias-Renuncias'!H14/'Denuncias-Renuncias'!$F14)))</f>
        <v>1.6877637130801688E-3</v>
      </c>
      <c r="E14" s="61">
        <f>+IF('Denuncias-Renuncias'!$F14=0,"-",IF('Denuncias-Renuncias'!I14=0,"-",('Denuncias-Renuncias'!I14/'Denuncias-Renuncias'!$F14)))</f>
        <v>0.85035161744022503</v>
      </c>
      <c r="F14" s="61">
        <f>+IF('Denuncias-Renuncias'!$F14=0,"-",IF('Denuncias-Renuncias'!J14=0,"-",('Denuncias-Renuncias'!J14/'Denuncias-Renuncias'!$F14)))</f>
        <v>1.1251758087201125E-2</v>
      </c>
      <c r="G14" s="61">
        <f>+IF('Denuncias-Renuncias'!$F14=0,"-",IF('Denuncias-Renuncias'!K14=0,"-",('Denuncias-Renuncias'!K14/'Denuncias-Renuncias'!$F14)))</f>
        <v>3.5443037974683546E-2</v>
      </c>
      <c r="H14" s="61">
        <f>+IF('Denuncias-Renuncias'!$F14=0,"-",IF('Denuncias-Renuncias'!L14=0,"-",('Denuncias-Renuncias'!L14/'Denuncias-Renuncias'!$F14)))</f>
        <v>7.5949367088607597E-2</v>
      </c>
      <c r="I14" s="61">
        <f>+IF('Denuncias-Renuncias'!$F14=0,"-",IF('Denuncias-Renuncias'!M14=0,"-",('Denuncias-Renuncias'!M14/'Denuncias-Renuncias'!$F14)))</f>
        <v>7.3136427566807315E-3</v>
      </c>
    </row>
    <row r="15" spans="2:9" ht="20.100000000000001" customHeight="1" thickBot="1" x14ac:dyDescent="0.25">
      <c r="B15" s="4" t="s">
        <v>211</v>
      </c>
      <c r="C15" s="58">
        <f>+IF('Denuncias-Renuncias'!$F15=0,"-",IF('Denuncias-Renuncias'!G15=0,"-",('Denuncias-Renuncias'!G15/'Denuncias-Renuncias'!$F15)))</f>
        <v>1.5342960288808664E-2</v>
      </c>
      <c r="D15" s="61">
        <f>+IF('Denuncias-Renuncias'!$F15=0,"-",IF('Denuncias-Renuncias'!H15=0,"-",('Denuncias-Renuncias'!H15/'Denuncias-Renuncias'!$F15)))</f>
        <v>4.512635379061372E-4</v>
      </c>
      <c r="E15" s="61">
        <f>+IF('Denuncias-Renuncias'!$F15=0,"-",IF('Denuncias-Renuncias'!I15=0,"-",('Denuncias-Renuncias'!I15/'Denuncias-Renuncias'!$F15)))</f>
        <v>0.78294223826714804</v>
      </c>
      <c r="F15" s="61">
        <f>+IF('Denuncias-Renuncias'!$F15=0,"-",IF('Denuncias-Renuncias'!J15=0,"-",('Denuncias-Renuncias'!J15/'Denuncias-Renuncias'!$F15)))</f>
        <v>2.707581227436823E-3</v>
      </c>
      <c r="G15" s="61">
        <f>+IF('Denuncias-Renuncias'!$F15=0,"-",IF('Denuncias-Renuncias'!K15=0,"-",('Denuncias-Renuncias'!K15/'Denuncias-Renuncias'!$F15)))</f>
        <v>5.0992779783393505E-2</v>
      </c>
      <c r="H15" s="61">
        <f>+IF('Denuncias-Renuncias'!$F15=0,"-",IF('Denuncias-Renuncias'!L15=0,"-",('Denuncias-Renuncias'!L15/'Denuncias-Renuncias'!$F15)))</f>
        <v>0.11462093862815885</v>
      </c>
      <c r="I15" s="61">
        <f>+IF('Denuncias-Renuncias'!$F15=0,"-",IF('Denuncias-Renuncias'!M15=0,"-",('Denuncias-Renuncias'!M15/'Denuncias-Renuncias'!$F15)))</f>
        <v>3.2942238267148018E-2</v>
      </c>
    </row>
    <row r="16" spans="2:9" ht="20.100000000000001" customHeight="1" thickBot="1" x14ac:dyDescent="0.25">
      <c r="B16" s="4" t="s">
        <v>212</v>
      </c>
      <c r="C16" s="58">
        <f>+IF('Denuncias-Renuncias'!$F16=0,"-",IF('Denuncias-Renuncias'!G16=0,"-",('Denuncias-Renuncias'!G16/'Denuncias-Renuncias'!$F16)))</f>
        <v>1.4771048744460856E-2</v>
      </c>
      <c r="D16" s="61">
        <f>+IF('Denuncias-Renuncias'!$F16=0,"-",IF('Denuncias-Renuncias'!H16=0,"-",('Denuncias-Renuncias'!H16/'Denuncias-Renuncias'!$F16)))</f>
        <v>1.9694731659281144E-3</v>
      </c>
      <c r="E16" s="61">
        <f>+IF('Denuncias-Renuncias'!$F16=0,"-",IF('Denuncias-Renuncias'!I16=0,"-",('Denuncias-Renuncias'!I16/'Denuncias-Renuncias'!$F16)))</f>
        <v>0.72673559822747413</v>
      </c>
      <c r="F16" s="61">
        <f>+IF('Denuncias-Renuncias'!$F16=0,"-",IF('Denuncias-Renuncias'!J16=0,"-",('Denuncias-Renuncias'!J16/'Denuncias-Renuncias'!$F16)))</f>
        <v>1.5755785327424915E-2</v>
      </c>
      <c r="G16" s="61">
        <f>+IF('Denuncias-Renuncias'!$F16=0,"-",IF('Denuncias-Renuncias'!K16=0,"-",('Denuncias-Renuncias'!K16/'Denuncias-Renuncias'!$F16)))</f>
        <v>0.16001969473165928</v>
      </c>
      <c r="H16" s="61">
        <f>+IF('Denuncias-Renuncias'!$F16=0,"-",IF('Denuncias-Renuncias'!L16=0,"-",('Denuncias-Renuncias'!L16/'Denuncias-Renuncias'!$F16)))</f>
        <v>5.5145248645987195E-2</v>
      </c>
      <c r="I16" s="61">
        <f>+IF('Denuncias-Renuncias'!$F16=0,"-",IF('Denuncias-Renuncias'!M16=0,"-",('Denuncias-Renuncias'!M16/'Denuncias-Renuncias'!$F16)))</f>
        <v>2.5603151157065487E-2</v>
      </c>
    </row>
    <row r="17" spans="2:9" ht="20.100000000000001" customHeight="1" thickBot="1" x14ac:dyDescent="0.25">
      <c r="B17" s="4" t="s">
        <v>213</v>
      </c>
      <c r="C17" s="58">
        <f>+IF('Denuncias-Renuncias'!$F17=0,"-",IF('Denuncias-Renuncias'!G17=0,"-",('Denuncias-Renuncias'!G17/'Denuncias-Renuncias'!$F17)))</f>
        <v>3.9753174320636048E-2</v>
      </c>
      <c r="D17" s="61">
        <f>+IF('Denuncias-Renuncias'!$F17=0,"-",IF('Denuncias-Renuncias'!H17=0,"-",('Denuncias-Renuncias'!H17/'Denuncias-Renuncias'!$F17)))</f>
        <v>8.3066334401329066E-4</v>
      </c>
      <c r="E17" s="61">
        <f>+IF('Denuncias-Renuncias'!$F17=0,"-",IF('Denuncias-Renuncias'!I17=0,"-",('Denuncias-Renuncias'!I17/'Denuncias-Renuncias'!$F17)))</f>
        <v>0.50717930461611482</v>
      </c>
      <c r="F17" s="61">
        <f>+IF('Denuncias-Renuncias'!$F17=0,"-",IF('Denuncias-Renuncias'!J17=0,"-",('Denuncias-Renuncias'!J17/'Denuncias-Renuncias'!$F17)))</f>
        <v>3.0259878960484158E-2</v>
      </c>
      <c r="G17" s="61">
        <f>+IF('Denuncias-Renuncias'!$F17=0,"-",IF('Denuncias-Renuncias'!K17=0,"-",('Denuncias-Renuncias'!K17/'Denuncias-Renuncias'!$F17)))</f>
        <v>0.21870179185949923</v>
      </c>
      <c r="H17" s="61">
        <f>+IF('Denuncias-Renuncias'!$F17=0,"-",IF('Denuncias-Renuncias'!L17=0,"-",('Denuncias-Renuncias'!L17/'Denuncias-Renuncias'!$F17)))</f>
        <v>9.6712946481547407E-2</v>
      </c>
      <c r="I17" s="61">
        <f>+IF('Denuncias-Renuncias'!$F17=0,"-",IF('Denuncias-Renuncias'!M17=0,"-",('Denuncias-Renuncias'!M17/'Denuncias-Renuncias'!$F17)))</f>
        <v>0.106562240417705</v>
      </c>
    </row>
    <row r="18" spans="2:9" ht="20.100000000000001" customHeight="1" thickBot="1" x14ac:dyDescent="0.25">
      <c r="B18" s="4" t="s">
        <v>214</v>
      </c>
      <c r="C18" s="58">
        <f>+IF('Denuncias-Renuncias'!$F18=0,"-",IF('Denuncias-Renuncias'!G18=0,"-",('Denuncias-Renuncias'!G18/'Denuncias-Renuncias'!$F18)))</f>
        <v>5.3324725629438345E-2</v>
      </c>
      <c r="D18" s="61">
        <f>+IF('Denuncias-Renuncias'!$F18=0,"-",IF('Denuncias-Renuncias'!H18=0,"-",('Denuncias-Renuncias'!H18/'Denuncias-Renuncias'!$F18)))</f>
        <v>3.8734667527437058E-3</v>
      </c>
      <c r="E18" s="61">
        <f>+IF('Denuncias-Renuncias'!$F18=0,"-",IF('Denuncias-Renuncias'!I18=0,"-",('Denuncias-Renuncias'!I18/'Denuncias-Renuncias'!$F18)))</f>
        <v>0.71994835377663013</v>
      </c>
      <c r="F18" s="61">
        <f>+IF('Denuncias-Renuncias'!$F18=0,"-",IF('Denuncias-Renuncias'!J18=0,"-",('Denuncias-Renuncias'!J18/'Denuncias-Renuncias'!$F18)))</f>
        <v>1.5493867010974823E-2</v>
      </c>
      <c r="G18" s="61">
        <f>+IF('Denuncias-Renuncias'!$F18=0,"-",IF('Denuncias-Renuncias'!K18=0,"-",('Denuncias-Renuncias'!K18/'Denuncias-Renuncias'!$F18)))</f>
        <v>8.3021304067140089E-2</v>
      </c>
      <c r="H18" s="61">
        <f>+IF('Denuncias-Renuncias'!$F18=0,"-",IF('Denuncias-Renuncias'!L18=0,"-",('Denuncias-Renuncias'!L18/'Denuncias-Renuncias'!$F18)))</f>
        <v>0.12278889606197547</v>
      </c>
      <c r="I18" s="61">
        <f>+IF('Denuncias-Renuncias'!$F18=0,"-",IF('Denuncias-Renuncias'!M18=0,"-",('Denuncias-Renuncias'!M18/'Denuncias-Renuncias'!$F18)))</f>
        <v>1.5493867010974822E-3</v>
      </c>
    </row>
    <row r="19" spans="2:9" ht="20.100000000000001" customHeight="1" thickBot="1" x14ac:dyDescent="0.25">
      <c r="B19" s="4" t="s">
        <v>215</v>
      </c>
      <c r="C19" s="58">
        <f>+IF('Denuncias-Renuncias'!$F19=0,"-",IF('Denuncias-Renuncias'!G19=0,"-",('Denuncias-Renuncias'!G19/'Denuncias-Renuncias'!$F19)))</f>
        <v>2.2675736961451247E-2</v>
      </c>
      <c r="D19" s="61">
        <f>+IF('Denuncias-Renuncias'!$F19=0,"-",IF('Denuncias-Renuncias'!H19=0,"-",('Denuncias-Renuncias'!H19/'Denuncias-Renuncias'!$F19)))</f>
        <v>3.1746031746031744E-2</v>
      </c>
      <c r="E19" s="61">
        <f>+IF('Denuncias-Renuncias'!$F19=0,"-",IF('Denuncias-Renuncias'!I19=0,"-",('Denuncias-Renuncias'!I19/'Denuncias-Renuncias'!$F19)))</f>
        <v>0.71882086167800452</v>
      </c>
      <c r="F19" s="61">
        <f>+IF('Denuncias-Renuncias'!$F19=0,"-",IF('Denuncias-Renuncias'!J19=0,"-",('Denuncias-Renuncias'!J19/'Denuncias-Renuncias'!$F19)))</f>
        <v>2.0408163265306121E-2</v>
      </c>
      <c r="G19" s="61">
        <f>+IF('Denuncias-Renuncias'!$F19=0,"-",IF('Denuncias-Renuncias'!K19=0,"-",('Denuncias-Renuncias'!K19/'Denuncias-Renuncias'!$F19)))</f>
        <v>6.1224489795918366E-2</v>
      </c>
      <c r="H19" s="61">
        <f>+IF('Denuncias-Renuncias'!$F19=0,"-",IF('Denuncias-Renuncias'!L19=0,"-",('Denuncias-Renuncias'!L19/'Denuncias-Renuncias'!$F19)))</f>
        <v>7.9365079365079361E-2</v>
      </c>
      <c r="I19" s="61">
        <f>+IF('Denuncias-Renuncias'!$F19=0,"-",IF('Denuncias-Renuncias'!M19=0,"-",('Denuncias-Renuncias'!M19/'Denuncias-Renuncias'!$F19)))</f>
        <v>6.5759637188208611E-2</v>
      </c>
    </row>
    <row r="20" spans="2:9" ht="20.100000000000001" customHeight="1" thickBot="1" x14ac:dyDescent="0.25">
      <c r="B20" s="4" t="s">
        <v>216</v>
      </c>
      <c r="C20" s="58" t="str">
        <f>+IF('Denuncias-Renuncias'!$F20=0,"-",IF('Denuncias-Renuncias'!G20=0,"-",('Denuncias-Renuncias'!G20/'Denuncias-Renuncias'!$F20)))</f>
        <v>-</v>
      </c>
      <c r="D20" s="61" t="str">
        <f>+IF('Denuncias-Renuncias'!$F20=0,"-",IF('Denuncias-Renuncias'!H20=0,"-",('Denuncias-Renuncias'!H20/'Denuncias-Renuncias'!$F20)))</f>
        <v>-</v>
      </c>
      <c r="E20" s="61">
        <f>+IF('Denuncias-Renuncias'!$F20=0,"-",IF('Denuncias-Renuncias'!I20=0,"-",('Denuncias-Renuncias'!I20/'Denuncias-Renuncias'!$F20)))</f>
        <v>0.88157894736842102</v>
      </c>
      <c r="F20" s="61">
        <f>+IF('Denuncias-Renuncias'!$F20=0,"-",IF('Denuncias-Renuncias'!J20=0,"-",('Denuncias-Renuncias'!J20/'Denuncias-Renuncias'!$F20)))</f>
        <v>8.771929824561403E-3</v>
      </c>
      <c r="G20" s="61">
        <f>+IF('Denuncias-Renuncias'!$F20=0,"-",IF('Denuncias-Renuncias'!K20=0,"-",('Denuncias-Renuncias'!K20/'Denuncias-Renuncias'!$F20)))</f>
        <v>6.1403508771929821E-2</v>
      </c>
      <c r="H20" s="61">
        <f>+IF('Denuncias-Renuncias'!$F20=0,"-",IF('Denuncias-Renuncias'!L20=0,"-",('Denuncias-Renuncias'!L20/'Denuncias-Renuncias'!$F20)))</f>
        <v>2.1929824561403508E-2</v>
      </c>
      <c r="I20" s="61">
        <f>+IF('Denuncias-Renuncias'!$F20=0,"-",IF('Denuncias-Renuncias'!M20=0,"-",('Denuncias-Renuncias'!M20/'Denuncias-Renuncias'!$F20)))</f>
        <v>2.6315789473684209E-2</v>
      </c>
    </row>
    <row r="21" spans="2:9" ht="20.100000000000001" customHeight="1" thickBot="1" x14ac:dyDescent="0.25">
      <c r="B21" s="4" t="s">
        <v>217</v>
      </c>
      <c r="C21" s="58">
        <f>+IF('Denuncias-Renuncias'!$F21=0,"-",IF('Denuncias-Renuncias'!G21=0,"-",('Denuncias-Renuncias'!G21/'Denuncias-Renuncias'!$F21)))</f>
        <v>1.4775413711583924E-3</v>
      </c>
      <c r="D21" s="61" t="str">
        <f>+IF('Denuncias-Renuncias'!$F21=0,"-",IF('Denuncias-Renuncias'!H21=0,"-",('Denuncias-Renuncias'!H21/'Denuncias-Renuncias'!$F21)))</f>
        <v>-</v>
      </c>
      <c r="E21" s="61">
        <f>+IF('Denuncias-Renuncias'!$F21=0,"-",IF('Denuncias-Renuncias'!I21=0,"-",('Denuncias-Renuncias'!I21/'Denuncias-Renuncias'!$F21)))</f>
        <v>0.67228132387706852</v>
      </c>
      <c r="F21" s="61">
        <f>+IF('Denuncias-Renuncias'!$F21=0,"-",IF('Denuncias-Renuncias'!J21=0,"-",('Denuncias-Renuncias'!J21/'Denuncias-Renuncias'!$F21)))</f>
        <v>1.5957446808510637E-2</v>
      </c>
      <c r="G21" s="61">
        <f>+IF('Denuncias-Renuncias'!$F21=0,"-",IF('Denuncias-Renuncias'!K21=0,"-",('Denuncias-Renuncias'!K21/'Denuncias-Renuncias'!$F21)))</f>
        <v>0.2319739952718676</v>
      </c>
      <c r="H21" s="61">
        <f>+IF('Denuncias-Renuncias'!$F21=0,"-",IF('Denuncias-Renuncias'!L21=0,"-",('Denuncias-Renuncias'!L21/'Denuncias-Renuncias'!$F21)))</f>
        <v>7.8309692671394801E-2</v>
      </c>
      <c r="I21" s="61" t="str">
        <f>+IF('Denuncias-Renuncias'!$F21=0,"-",IF('Denuncias-Renuncias'!M21=0,"-",('Denuncias-Renuncias'!M21/'Denuncias-Renuncias'!$F21)))</f>
        <v>-</v>
      </c>
    </row>
    <row r="22" spans="2:9" ht="20.100000000000001" customHeight="1" thickBot="1" x14ac:dyDescent="0.25">
      <c r="B22" s="4" t="s">
        <v>218</v>
      </c>
      <c r="C22" s="58">
        <f>+IF('Denuncias-Renuncias'!$F22=0,"-",IF('Denuncias-Renuncias'!G22=0,"-",('Denuncias-Renuncias'!G22/'Denuncias-Renuncias'!$F22)))</f>
        <v>1.2544226439369572E-2</v>
      </c>
      <c r="D22" s="61">
        <f>+IF('Denuncias-Renuncias'!$F22=0,"-",IF('Denuncias-Renuncias'!H22=0,"-",('Denuncias-Renuncias'!H22/'Denuncias-Renuncias'!$F22)))</f>
        <v>1.6082341588935349E-3</v>
      </c>
      <c r="E22" s="61">
        <f>+IF('Denuncias-Renuncias'!$F22=0,"-",IF('Denuncias-Renuncias'!I22=0,"-",('Denuncias-Renuncias'!I22/'Denuncias-Renuncias'!$F22)))</f>
        <v>0.64683177870697972</v>
      </c>
      <c r="F22" s="61">
        <f>+IF('Denuncias-Renuncias'!$F22=0,"-",IF('Denuncias-Renuncias'!J22=0,"-",('Denuncias-Renuncias'!J22/'Denuncias-Renuncias'!$F22)))</f>
        <v>6.1112898037954328E-3</v>
      </c>
      <c r="G22" s="61">
        <f>+IF('Denuncias-Renuncias'!$F22=0,"-",IF('Denuncias-Renuncias'!K22=0,"-",('Denuncias-Renuncias'!K22/'Denuncias-Renuncias'!$F22)))</f>
        <v>0.17368928916050178</v>
      </c>
      <c r="H22" s="61">
        <f>+IF('Denuncias-Renuncias'!$F22=0,"-",IF('Denuncias-Renuncias'!L22=0,"-",('Denuncias-Renuncias'!L22/'Denuncias-Renuncias'!$F22)))</f>
        <v>0.13573496301061436</v>
      </c>
      <c r="I22" s="61">
        <f>+IF('Denuncias-Renuncias'!$F22=0,"-",IF('Denuncias-Renuncias'!M22=0,"-",('Denuncias-Renuncias'!M22/'Denuncias-Renuncias'!$F22)))</f>
        <v>2.3480218719845611E-2</v>
      </c>
    </row>
    <row r="23" spans="2:9" ht="20.100000000000001" customHeight="1" thickBot="1" x14ac:dyDescent="0.25">
      <c r="B23" s="4" t="s">
        <v>219</v>
      </c>
      <c r="C23" s="58">
        <f>+IF('Denuncias-Renuncias'!$F23=0,"-",IF('Denuncias-Renuncias'!G23=0,"-",('Denuncias-Renuncias'!G23/'Denuncias-Renuncias'!$F23)))</f>
        <v>3.3445440956651716E-2</v>
      </c>
      <c r="D23" s="61">
        <f>+IF('Denuncias-Renuncias'!$F23=0,"-",IF('Denuncias-Renuncias'!H23=0,"-",('Denuncias-Renuncias'!H23/'Denuncias-Renuncias'!$F23)))</f>
        <v>5.6053811659192824E-4</v>
      </c>
      <c r="E23" s="61">
        <f>+IF('Denuncias-Renuncias'!$F23=0,"-",IF('Denuncias-Renuncias'!I23=0,"-",('Denuncias-Renuncias'!I23/'Denuncias-Renuncias'!$F23)))</f>
        <v>0.68721973094170408</v>
      </c>
      <c r="F23" s="61">
        <f>+IF('Denuncias-Renuncias'!$F23=0,"-",IF('Denuncias-Renuncias'!J23=0,"-",('Denuncias-Renuncias'!J23/'Denuncias-Renuncias'!$F23)))</f>
        <v>1.2892376681614351E-2</v>
      </c>
      <c r="G23" s="61">
        <f>+IF('Denuncias-Renuncias'!$F23=0,"-",IF('Denuncias-Renuncias'!K23=0,"-",('Denuncias-Renuncias'!K23/'Denuncias-Renuncias'!$F23)))</f>
        <v>0.11640508221225709</v>
      </c>
      <c r="H23" s="61">
        <f>+IF('Denuncias-Renuncias'!$F23=0,"-",IF('Denuncias-Renuncias'!L23=0,"-",('Denuncias-Renuncias'!L23/'Denuncias-Renuncias'!$F23)))</f>
        <v>0.13359491778774291</v>
      </c>
      <c r="I23" s="61">
        <f>+IF('Denuncias-Renuncias'!$F23=0,"-",IF('Denuncias-Renuncias'!M23=0,"-",('Denuncias-Renuncias'!M23/'Denuncias-Renuncias'!$F23)))</f>
        <v>1.5881913303437967E-2</v>
      </c>
    </row>
    <row r="24" spans="2:9" ht="20.100000000000001" customHeight="1" thickBot="1" x14ac:dyDescent="0.25">
      <c r="B24" s="4" t="s">
        <v>220</v>
      </c>
      <c r="C24" s="58">
        <f>+IF('Denuncias-Renuncias'!$F24=0,"-",IF('Denuncias-Renuncias'!G24=0,"-",('Denuncias-Renuncias'!G24/'Denuncias-Renuncias'!$F24)))</f>
        <v>4.3734966105401264E-3</v>
      </c>
      <c r="D24" s="61">
        <f>+IF('Denuncias-Renuncias'!$F24=0,"-",IF('Denuncias-Renuncias'!H24=0,"-",('Denuncias-Renuncias'!H24/'Denuncias-Renuncias'!$F24)))</f>
        <v>2.1867483052700635E-4</v>
      </c>
      <c r="E24" s="61">
        <f>+IF('Denuncias-Renuncias'!$F24=0,"-",IF('Denuncias-Renuncias'!I24=0,"-",('Denuncias-Renuncias'!I24/'Denuncias-Renuncias'!$F24)))</f>
        <v>0.63218893505357532</v>
      </c>
      <c r="F24" s="61">
        <f>+IF('Denuncias-Renuncias'!$F24=0,"-",IF('Denuncias-Renuncias'!J24=0,"-",('Denuncias-Renuncias'!J24/'Denuncias-Renuncias'!$F24)))</f>
        <v>1.6837961950579489E-2</v>
      </c>
      <c r="G24" s="61">
        <f>+IF('Denuncias-Renuncias'!$F24=0,"-",IF('Denuncias-Renuncias'!K24=0,"-",('Denuncias-Renuncias'!K24/'Denuncias-Renuncias'!$F24)))</f>
        <v>0.10124644653400394</v>
      </c>
      <c r="H24" s="61">
        <f>+IF('Denuncias-Renuncias'!$F24=0,"-",IF('Denuncias-Renuncias'!L24=0,"-",('Denuncias-Renuncias'!L24/'Denuncias-Renuncias'!$F24)))</f>
        <v>0.19462059916903565</v>
      </c>
      <c r="I24" s="61">
        <f>+IF('Denuncias-Renuncias'!$F24=0,"-",IF('Denuncias-Renuncias'!M24=0,"-",('Denuncias-Renuncias'!M24/'Denuncias-Renuncias'!$F24)))</f>
        <v>5.0513885851738466E-2</v>
      </c>
    </row>
    <row r="25" spans="2:9" ht="20.100000000000001" customHeight="1" thickBot="1" x14ac:dyDescent="0.25">
      <c r="B25" s="4" t="s">
        <v>221</v>
      </c>
      <c r="C25" s="58">
        <f>+IF('Denuncias-Renuncias'!$F25=0,"-",IF('Denuncias-Renuncias'!G25=0,"-",('Denuncias-Renuncias'!G25/'Denuncias-Renuncias'!$F25)))</f>
        <v>4.0594322101353143E-2</v>
      </c>
      <c r="D25" s="61">
        <f>+IF('Denuncias-Renuncias'!$F25=0,"-",IF('Denuncias-Renuncias'!H25=0,"-",('Denuncias-Renuncias'!H25/'Denuncias-Renuncias'!$F25)))</f>
        <v>2.3879013000795966E-3</v>
      </c>
      <c r="E25" s="61">
        <f>+IF('Denuncias-Renuncias'!$F25=0,"-",IF('Denuncias-Renuncias'!I25=0,"-",('Denuncias-Renuncias'!I25/'Denuncias-Renuncias'!$F25)))</f>
        <v>0.69647121252321575</v>
      </c>
      <c r="F25" s="61">
        <f>+IF('Denuncias-Renuncias'!$F25=0,"-",IF('Denuncias-Renuncias'!J25=0,"-",('Denuncias-Renuncias'!J25/'Denuncias-Renuncias'!$F25)))</f>
        <v>1.8307243300610242E-2</v>
      </c>
      <c r="G25" s="61">
        <f>+IF('Denuncias-Renuncias'!$F25=0,"-",IF('Denuncias-Renuncias'!K25=0,"-",('Denuncias-Renuncias'!K25/'Denuncias-Renuncias'!$F25)))</f>
        <v>0.1706022817723534</v>
      </c>
      <c r="H25" s="61">
        <f>+IF('Denuncias-Renuncias'!$F25=0,"-",IF('Denuncias-Renuncias'!L25=0,"-",('Denuncias-Renuncias'!L25/'Denuncias-Renuncias'!$F25)))</f>
        <v>6.9514460068983819E-2</v>
      </c>
      <c r="I25" s="61">
        <f>+IF('Denuncias-Renuncias'!$F25=0,"-",IF('Denuncias-Renuncias'!M25=0,"-",('Denuncias-Renuncias'!M25/'Denuncias-Renuncias'!$F25)))</f>
        <v>2.1225789334040858E-3</v>
      </c>
    </row>
    <row r="26" spans="2:9" ht="20.100000000000001" customHeight="1" thickBot="1" x14ac:dyDescent="0.25">
      <c r="B26" s="5" t="s">
        <v>222</v>
      </c>
      <c r="C26" s="58">
        <f>+IF('Denuncias-Renuncias'!$F26=0,"-",IF('Denuncias-Renuncias'!G26=0,"-",('Denuncias-Renuncias'!G26/'Denuncias-Renuncias'!$F26)))</f>
        <v>8.0000000000000002E-3</v>
      </c>
      <c r="D26" s="61" t="str">
        <f>+IF('Denuncias-Renuncias'!$F26=0,"-",IF('Denuncias-Renuncias'!H26=0,"-",('Denuncias-Renuncias'!H26/'Denuncias-Renuncias'!$F26)))</f>
        <v>-</v>
      </c>
      <c r="E26" s="61">
        <f>+IF('Denuncias-Renuncias'!$F26=0,"-",IF('Denuncias-Renuncias'!I26=0,"-",('Denuncias-Renuncias'!I26/'Denuncias-Renuncias'!$F26)))</f>
        <v>0.65949999999999998</v>
      </c>
      <c r="F26" s="61">
        <f>+IF('Denuncias-Renuncias'!$F26=0,"-",IF('Denuncias-Renuncias'!J26=0,"-",('Denuncias-Renuncias'!J26/'Denuncias-Renuncias'!$F26)))</f>
        <v>2.5000000000000001E-2</v>
      </c>
      <c r="G26" s="61">
        <f>+IF('Denuncias-Renuncias'!$F26=0,"-",IF('Denuncias-Renuncias'!K26=0,"-",('Denuncias-Renuncias'!K26/'Denuncias-Renuncias'!$F26)))</f>
        <v>8.3500000000000005E-2</v>
      </c>
      <c r="H26" s="61">
        <f>+IF('Denuncias-Renuncias'!$F26=0,"-",IF('Denuncias-Renuncias'!L26=0,"-",('Denuncias-Renuncias'!L26/'Denuncias-Renuncias'!$F26)))</f>
        <v>5.8999999999999997E-2</v>
      </c>
      <c r="I26" s="61">
        <f>+IF('Denuncias-Renuncias'!$F26=0,"-",IF('Denuncias-Renuncias'!M26=0,"-",('Denuncias-Renuncias'!M26/'Denuncias-Renuncias'!$F26)))</f>
        <v>0.16500000000000001</v>
      </c>
    </row>
    <row r="27" spans="2:9" ht="20.100000000000001" customHeight="1" thickBot="1" x14ac:dyDescent="0.25">
      <c r="B27" s="6" t="s">
        <v>223</v>
      </c>
      <c r="C27" s="58">
        <f>+IF('Denuncias-Renuncias'!$F27=0,"-",IF('Denuncias-Renuncias'!G27=0,"-",('Denuncias-Renuncias'!G27/'Denuncias-Renuncias'!$F27)))</f>
        <v>3.1152647975077881E-3</v>
      </c>
      <c r="D27" s="61">
        <f>+IF('Denuncias-Renuncias'!$F27=0,"-",IF('Denuncias-Renuncias'!H27=0,"-",('Denuncias-Renuncias'!H27/'Denuncias-Renuncias'!$F27)))</f>
        <v>3.1152647975077881E-3</v>
      </c>
      <c r="E27" s="61">
        <f>+IF('Denuncias-Renuncias'!$F27=0,"-",IF('Denuncias-Renuncias'!I27=0,"-",('Denuncias-Renuncias'!I27/'Denuncias-Renuncias'!$F27)))</f>
        <v>0.88473520249221183</v>
      </c>
      <c r="F27" s="61">
        <f>+IF('Denuncias-Renuncias'!$F27=0,"-",IF('Denuncias-Renuncias'!J27=0,"-",('Denuncias-Renuncias'!J27/'Denuncias-Renuncias'!$F27)))</f>
        <v>2.1806853582554516E-2</v>
      </c>
      <c r="G27" s="61">
        <f>+IF('Denuncias-Renuncias'!$F27=0,"-",IF('Denuncias-Renuncias'!K27=0,"-",('Denuncias-Renuncias'!K27/'Denuncias-Renuncias'!$F27)))</f>
        <v>5.6074766355140186E-2</v>
      </c>
      <c r="H27" s="61">
        <f>+IF('Denuncias-Renuncias'!$F27=0,"-",IF('Denuncias-Renuncias'!L27=0,"-",('Denuncias-Renuncias'!L27/'Denuncias-Renuncias'!$F27)))</f>
        <v>2.1806853582554516E-2</v>
      </c>
      <c r="I27" s="61">
        <f>+IF('Denuncias-Renuncias'!$F27=0,"-",IF('Denuncias-Renuncias'!M27=0,"-",('Denuncias-Renuncias'!M27/'Denuncias-Renuncias'!$F27)))</f>
        <v>9.3457943925233638E-3</v>
      </c>
    </row>
    <row r="28" spans="2:9" ht="20.100000000000001" customHeight="1" thickBot="1" x14ac:dyDescent="0.25">
      <c r="B28" s="4" t="s">
        <v>224</v>
      </c>
      <c r="C28" s="58">
        <f>+IF('Denuncias-Renuncias'!$F28=0,"-",IF('Denuncias-Renuncias'!G28=0,"-",('Denuncias-Renuncias'!G28/'Denuncias-Renuncias'!$F28)))</f>
        <v>3.6708860759493672E-2</v>
      </c>
      <c r="D28" s="61">
        <f>+IF('Denuncias-Renuncias'!$F28=0,"-",IF('Denuncias-Renuncias'!H28=0,"-",('Denuncias-Renuncias'!H28/'Denuncias-Renuncias'!$F28)))</f>
        <v>2.5316455696202532E-3</v>
      </c>
      <c r="E28" s="61">
        <f>+IF('Denuncias-Renuncias'!$F28=0,"-",IF('Denuncias-Renuncias'!I28=0,"-",('Denuncias-Renuncias'!I28/'Denuncias-Renuncias'!$F28)))</f>
        <v>0.62658227848101267</v>
      </c>
      <c r="F28" s="61">
        <f>+IF('Denuncias-Renuncias'!$F28=0,"-",IF('Denuncias-Renuncias'!J28=0,"-",('Denuncias-Renuncias'!J28/'Denuncias-Renuncias'!$F28)))</f>
        <v>4.6835443037974683E-2</v>
      </c>
      <c r="G28" s="61">
        <f>+IF('Denuncias-Renuncias'!$F28=0,"-",IF('Denuncias-Renuncias'!K28=0,"-",('Denuncias-Renuncias'!K28/'Denuncias-Renuncias'!$F28)))</f>
        <v>0.23797468354430379</v>
      </c>
      <c r="H28" s="61">
        <f>+IF('Denuncias-Renuncias'!$F28=0,"-",IF('Denuncias-Renuncias'!L28=0,"-",('Denuncias-Renuncias'!L28/'Denuncias-Renuncias'!$F28)))</f>
        <v>4.1772151898734178E-2</v>
      </c>
      <c r="I28" s="61">
        <f>+IF('Denuncias-Renuncias'!$F28=0,"-",IF('Denuncias-Renuncias'!M28=0,"-",('Denuncias-Renuncias'!M28/'Denuncias-Renuncias'!$F28)))</f>
        <v>7.5949367088607592E-3</v>
      </c>
    </row>
    <row r="29" spans="2:9" ht="20.100000000000001" customHeight="1" thickBot="1" x14ac:dyDescent="0.25">
      <c r="B29" s="4" t="s">
        <v>225</v>
      </c>
      <c r="C29" s="58">
        <f>+IF('Denuncias-Renuncias'!$F29=0,"-",IF('Denuncias-Renuncias'!G29=0,"-",('Denuncias-Renuncias'!G29/'Denuncias-Renuncias'!$F29)))</f>
        <v>3.2934131736526949E-2</v>
      </c>
      <c r="D29" s="61">
        <f>+IF('Denuncias-Renuncias'!$F29=0,"-",IF('Denuncias-Renuncias'!H29=0,"-",('Denuncias-Renuncias'!H29/'Denuncias-Renuncias'!$F29)))</f>
        <v>1.996007984031936E-3</v>
      </c>
      <c r="E29" s="61">
        <f>+IF('Denuncias-Renuncias'!$F29=0,"-",IF('Denuncias-Renuncias'!I29=0,"-",('Denuncias-Renuncias'!I29/'Denuncias-Renuncias'!$F29)))</f>
        <v>0.7924151696606786</v>
      </c>
      <c r="F29" s="61">
        <f>+IF('Denuncias-Renuncias'!$F29=0,"-",IF('Denuncias-Renuncias'!J29=0,"-",('Denuncias-Renuncias'!J29/'Denuncias-Renuncias'!$F29)))</f>
        <v>9.9800399201596807E-3</v>
      </c>
      <c r="G29" s="61">
        <f>+IF('Denuncias-Renuncias'!$F29=0,"-",IF('Denuncias-Renuncias'!K29=0,"-",('Denuncias-Renuncias'!K29/'Denuncias-Renuncias'!$F29)))</f>
        <v>0.12275449101796407</v>
      </c>
      <c r="H29" s="61">
        <f>+IF('Denuncias-Renuncias'!$F29=0,"-",IF('Denuncias-Renuncias'!L29=0,"-",('Denuncias-Renuncias'!L29/'Denuncias-Renuncias'!$F29)))</f>
        <v>2.8942115768463075E-2</v>
      </c>
      <c r="I29" s="61">
        <f>+IF('Denuncias-Renuncias'!$F29=0,"-",IF('Denuncias-Renuncias'!M29=0,"-",('Denuncias-Renuncias'!M29/'Denuncias-Renuncias'!$F29)))</f>
        <v>1.0978043912175649E-2</v>
      </c>
    </row>
    <row r="30" spans="2:9" ht="20.100000000000001" customHeight="1" thickBot="1" x14ac:dyDescent="0.25">
      <c r="B30" s="4" t="s">
        <v>226</v>
      </c>
      <c r="C30" s="58" t="str">
        <f>+IF('Denuncias-Renuncias'!$F30=0,"-",IF('Denuncias-Renuncias'!G30=0,"-",('Denuncias-Renuncias'!G30/'Denuncias-Renuncias'!$F30)))</f>
        <v>-</v>
      </c>
      <c r="D30" s="61" t="str">
        <f>+IF('Denuncias-Renuncias'!$F30=0,"-",IF('Denuncias-Renuncias'!H30=0,"-",('Denuncias-Renuncias'!H30/'Denuncias-Renuncias'!$F30)))</f>
        <v>-</v>
      </c>
      <c r="E30" s="61">
        <f>+IF('Denuncias-Renuncias'!$F30=0,"-",IF('Denuncias-Renuncias'!I30=0,"-",('Denuncias-Renuncias'!I30/'Denuncias-Renuncias'!$F30)))</f>
        <v>0.4560260586319218</v>
      </c>
      <c r="F30" s="61">
        <f>+IF('Denuncias-Renuncias'!$F30=0,"-",IF('Denuncias-Renuncias'!J30=0,"-",('Denuncias-Renuncias'!J30/'Denuncias-Renuncias'!$F30)))</f>
        <v>3.9087947882736153E-2</v>
      </c>
      <c r="G30" s="61">
        <f>+IF('Denuncias-Renuncias'!$F30=0,"-",IF('Denuncias-Renuncias'!K30=0,"-",('Denuncias-Renuncias'!K30/'Denuncias-Renuncias'!$F30)))</f>
        <v>0.50488599348534202</v>
      </c>
      <c r="H30" s="61" t="str">
        <f>+IF('Denuncias-Renuncias'!$F30=0,"-",IF('Denuncias-Renuncias'!L30=0,"-",('Denuncias-Renuncias'!L30/'Denuncias-Renuncias'!$F30)))</f>
        <v>-</v>
      </c>
      <c r="I30" s="61" t="str">
        <f>+IF('Denuncias-Renuncias'!$F30=0,"-",IF('Denuncias-Renuncias'!M30=0,"-",('Denuncias-Renuncias'!M30/'Denuncias-Renuncias'!$F30)))</f>
        <v>-</v>
      </c>
    </row>
    <row r="31" spans="2:9" ht="20.100000000000001" customHeight="1" thickBot="1" x14ac:dyDescent="0.25">
      <c r="B31" s="4" t="s">
        <v>227</v>
      </c>
      <c r="C31" s="58">
        <f>+IF('Denuncias-Renuncias'!$F31=0,"-",IF('Denuncias-Renuncias'!G31=0,"-",('Denuncias-Renuncias'!G31/'Denuncias-Renuncias'!$F31)))</f>
        <v>9.1603053435114507E-3</v>
      </c>
      <c r="D31" s="61" t="str">
        <f>+IF('Denuncias-Renuncias'!$F31=0,"-",IF('Denuncias-Renuncias'!H31=0,"-",('Denuncias-Renuncias'!H31/'Denuncias-Renuncias'!$F31)))</f>
        <v>-</v>
      </c>
      <c r="E31" s="61">
        <f>+IF('Denuncias-Renuncias'!$F31=0,"-",IF('Denuncias-Renuncias'!I31=0,"-",('Denuncias-Renuncias'!I31/'Denuncias-Renuncias'!$F31)))</f>
        <v>0.8641221374045801</v>
      </c>
      <c r="F31" s="61">
        <f>+IF('Denuncias-Renuncias'!$F31=0,"-",IF('Denuncias-Renuncias'!J31=0,"-",('Denuncias-Renuncias'!J31/'Denuncias-Renuncias'!$F31)))</f>
        <v>3.0534351145038168E-3</v>
      </c>
      <c r="G31" s="61">
        <f>+IF('Denuncias-Renuncias'!$F31=0,"-",IF('Denuncias-Renuncias'!K31=0,"-",('Denuncias-Renuncias'!K31/'Denuncias-Renuncias'!$F31)))</f>
        <v>6.5648854961832065E-2</v>
      </c>
      <c r="H31" s="61">
        <f>+IF('Denuncias-Renuncias'!$F31=0,"-",IF('Denuncias-Renuncias'!L31=0,"-",('Denuncias-Renuncias'!L31/'Denuncias-Renuncias'!$F31)))</f>
        <v>5.8015267175572517E-2</v>
      </c>
      <c r="I31" s="61" t="str">
        <f>+IF('Denuncias-Renuncias'!$F31=0,"-",IF('Denuncias-Renuncias'!M31=0,"-",('Denuncias-Renuncias'!M31/'Denuncias-Renuncias'!$F31)))</f>
        <v>-</v>
      </c>
    </row>
    <row r="32" spans="2:9" ht="20.100000000000001" customHeight="1" thickBot="1" x14ac:dyDescent="0.25">
      <c r="B32" s="4" t="s">
        <v>228</v>
      </c>
      <c r="C32" s="58">
        <f>+IF('Denuncias-Renuncias'!$F32=0,"-",IF('Denuncias-Renuncias'!G32=0,"-",('Denuncias-Renuncias'!G32/'Denuncias-Renuncias'!$F32)))</f>
        <v>1.4204545454545454E-2</v>
      </c>
      <c r="D32" s="61" t="str">
        <f>+IF('Denuncias-Renuncias'!$F32=0,"-",IF('Denuncias-Renuncias'!H32=0,"-",('Denuncias-Renuncias'!H32/'Denuncias-Renuncias'!$F32)))</f>
        <v>-</v>
      </c>
      <c r="E32" s="61">
        <f>+IF('Denuncias-Renuncias'!$F32=0,"-",IF('Denuncias-Renuncias'!I32=0,"-",('Denuncias-Renuncias'!I32/'Denuncias-Renuncias'!$F32)))</f>
        <v>0.53693181818181823</v>
      </c>
      <c r="F32" s="61" t="str">
        <f>+IF('Denuncias-Renuncias'!$F32=0,"-",IF('Denuncias-Renuncias'!J32=0,"-",('Denuncias-Renuncias'!J32/'Denuncias-Renuncias'!$F32)))</f>
        <v>-</v>
      </c>
      <c r="G32" s="61">
        <f>+IF('Denuncias-Renuncias'!$F32=0,"-",IF('Denuncias-Renuncias'!K32=0,"-",('Denuncias-Renuncias'!K32/'Denuncias-Renuncias'!$F32)))</f>
        <v>0.40909090909090912</v>
      </c>
      <c r="H32" s="61">
        <f>+IF('Denuncias-Renuncias'!$F32=0,"-",IF('Denuncias-Renuncias'!L32=0,"-",('Denuncias-Renuncias'!L32/'Denuncias-Renuncias'!$F32)))</f>
        <v>3.4090909090909088E-2</v>
      </c>
      <c r="I32" s="61">
        <f>+IF('Denuncias-Renuncias'!$F32=0,"-",IF('Denuncias-Renuncias'!M32=0,"-",('Denuncias-Renuncias'!M32/'Denuncias-Renuncias'!$F32)))</f>
        <v>5.681818181818182E-3</v>
      </c>
    </row>
    <row r="33" spans="2:9" ht="20.100000000000001" customHeight="1" thickBot="1" x14ac:dyDescent="0.25">
      <c r="B33" s="4" t="s">
        <v>229</v>
      </c>
      <c r="C33" s="58" t="str">
        <f>+IF('Denuncias-Renuncias'!$F33=0,"-",IF('Denuncias-Renuncias'!G33=0,"-",('Denuncias-Renuncias'!G33/'Denuncias-Renuncias'!$F33)))</f>
        <v>-</v>
      </c>
      <c r="D33" s="61" t="str">
        <f>+IF('Denuncias-Renuncias'!$F33=0,"-",IF('Denuncias-Renuncias'!H33=0,"-",('Denuncias-Renuncias'!H33/'Denuncias-Renuncias'!$F33)))</f>
        <v>-</v>
      </c>
      <c r="E33" s="61">
        <f>+IF('Denuncias-Renuncias'!$F33=0,"-",IF('Denuncias-Renuncias'!I33=0,"-",('Denuncias-Renuncias'!I33/'Denuncias-Renuncias'!$F33)))</f>
        <v>0.84782608695652173</v>
      </c>
      <c r="F33" s="61" t="str">
        <f>+IF('Denuncias-Renuncias'!$F33=0,"-",IF('Denuncias-Renuncias'!J33=0,"-",('Denuncias-Renuncias'!J33/'Denuncias-Renuncias'!$F33)))</f>
        <v>-</v>
      </c>
      <c r="G33" s="61">
        <f>+IF('Denuncias-Renuncias'!$F33=0,"-",IF('Denuncias-Renuncias'!K33=0,"-",('Denuncias-Renuncias'!K33/'Denuncias-Renuncias'!$F33)))</f>
        <v>0.10869565217391304</v>
      </c>
      <c r="H33" s="61">
        <f>+IF('Denuncias-Renuncias'!$F33=0,"-",IF('Denuncias-Renuncias'!L33=0,"-",('Denuncias-Renuncias'!L33/'Denuncias-Renuncias'!$F33)))</f>
        <v>3.6231884057971016E-2</v>
      </c>
      <c r="I33" s="61">
        <f>+IF('Denuncias-Renuncias'!$F33=0,"-",IF('Denuncias-Renuncias'!M33=0,"-",('Denuncias-Renuncias'!M33/'Denuncias-Renuncias'!$F33)))</f>
        <v>7.246376811594203E-3</v>
      </c>
    </row>
    <row r="34" spans="2:9" ht="20.100000000000001" customHeight="1" thickBot="1" x14ac:dyDescent="0.25">
      <c r="B34" s="4" t="s">
        <v>230</v>
      </c>
      <c r="C34" s="58">
        <f>+IF('Denuncias-Renuncias'!$F34=0,"-",IF('Denuncias-Renuncias'!G34=0,"-",('Denuncias-Renuncias'!G34/'Denuncias-Renuncias'!$F34)))</f>
        <v>1.6176470588235296E-2</v>
      </c>
      <c r="D34" s="61">
        <f>+IF('Denuncias-Renuncias'!$F34=0,"-",IF('Denuncias-Renuncias'!H34=0,"-",('Denuncias-Renuncias'!H34/'Denuncias-Renuncias'!$F34)))</f>
        <v>3.6764705882352941E-3</v>
      </c>
      <c r="E34" s="61">
        <f>+IF('Denuncias-Renuncias'!$F34=0,"-",IF('Denuncias-Renuncias'!I34=0,"-",('Denuncias-Renuncias'!I34/'Denuncias-Renuncias'!$F34)))</f>
        <v>0.71544117647058825</v>
      </c>
      <c r="F34" s="61">
        <f>+IF('Denuncias-Renuncias'!$F34=0,"-",IF('Denuncias-Renuncias'!J34=0,"-",('Denuncias-Renuncias'!J34/'Denuncias-Renuncias'!$F34)))</f>
        <v>8.8235294117647058E-3</v>
      </c>
      <c r="G34" s="61">
        <f>+IF('Denuncias-Renuncias'!$F34=0,"-",IF('Denuncias-Renuncias'!K34=0,"-",('Denuncias-Renuncias'!K34/'Denuncias-Renuncias'!$F34)))</f>
        <v>0.2301470588235294</v>
      </c>
      <c r="H34" s="61">
        <f>+IF('Denuncias-Renuncias'!$F34=0,"-",IF('Denuncias-Renuncias'!L34=0,"-",('Denuncias-Renuncias'!L34/'Denuncias-Renuncias'!$F34)))</f>
        <v>2.5735294117647058E-2</v>
      </c>
      <c r="I34" s="61" t="str">
        <f>+IF('Denuncias-Renuncias'!$F34=0,"-",IF('Denuncias-Renuncias'!M34=0,"-",('Denuncias-Renuncias'!M34/'Denuncias-Renuncias'!$F34)))</f>
        <v>-</v>
      </c>
    </row>
    <row r="35" spans="2:9" ht="20.100000000000001" customHeight="1" thickBot="1" x14ac:dyDescent="0.25">
      <c r="B35" s="4" t="s">
        <v>231</v>
      </c>
      <c r="C35" s="58">
        <f>+IF('Denuncias-Renuncias'!$F35=0,"-",IF('Denuncias-Renuncias'!G35=0,"-",('Denuncias-Renuncias'!G35/'Denuncias-Renuncias'!$F35)))</f>
        <v>6.3694267515923567E-2</v>
      </c>
      <c r="D35" s="61">
        <f>+IF('Denuncias-Renuncias'!$F35=0,"-",IF('Denuncias-Renuncias'!H35=0,"-",('Denuncias-Renuncias'!H35/'Denuncias-Renuncias'!$F35)))</f>
        <v>6.369426751592357E-3</v>
      </c>
      <c r="E35" s="61">
        <f>+IF('Denuncias-Renuncias'!$F35=0,"-",IF('Denuncias-Renuncias'!I35=0,"-",('Denuncias-Renuncias'!I35/'Denuncias-Renuncias'!$F35)))</f>
        <v>0.72292993630573243</v>
      </c>
      <c r="F35" s="61">
        <f>+IF('Denuncias-Renuncias'!$F35=0,"-",IF('Denuncias-Renuncias'!J35=0,"-",('Denuncias-Renuncias'!J35/'Denuncias-Renuncias'!$F35)))</f>
        <v>4.1401273885350316E-2</v>
      </c>
      <c r="G35" s="61">
        <f>+IF('Denuncias-Renuncias'!$F35=0,"-",IF('Denuncias-Renuncias'!K35=0,"-",('Denuncias-Renuncias'!K35/'Denuncias-Renuncias'!$F35)))</f>
        <v>0.11146496815286625</v>
      </c>
      <c r="H35" s="61">
        <f>+IF('Denuncias-Renuncias'!$F35=0,"-",IF('Denuncias-Renuncias'!L35=0,"-",('Denuncias-Renuncias'!L35/'Denuncias-Renuncias'!$F35)))</f>
        <v>4.4585987261146494E-2</v>
      </c>
      <c r="I35" s="61">
        <f>+IF('Denuncias-Renuncias'!$F35=0,"-",IF('Denuncias-Renuncias'!M35=0,"-",('Denuncias-Renuncias'!M35/'Denuncias-Renuncias'!$F35)))</f>
        <v>9.5541401273885346E-3</v>
      </c>
    </row>
    <row r="36" spans="2:9" ht="20.100000000000001" customHeight="1" thickBot="1" x14ac:dyDescent="0.25">
      <c r="B36" s="4" t="s">
        <v>232</v>
      </c>
      <c r="C36" s="58">
        <f>+IF('Denuncias-Renuncias'!$F36=0,"-",IF('Denuncias-Renuncias'!G36=0,"-",('Denuncias-Renuncias'!G36/'Denuncias-Renuncias'!$F36)))</f>
        <v>6.7702552719200892E-2</v>
      </c>
      <c r="D36" s="61">
        <f>+IF('Denuncias-Renuncias'!$F36=0,"-",IF('Denuncias-Renuncias'!H36=0,"-",('Denuncias-Renuncias'!H36/'Denuncias-Renuncias'!$F36)))</f>
        <v>7.7691453940066596E-3</v>
      </c>
      <c r="E36" s="61">
        <f>+IF('Denuncias-Renuncias'!$F36=0,"-",IF('Denuncias-Renuncias'!I36=0,"-",('Denuncias-Renuncias'!I36/'Denuncias-Renuncias'!$F36)))</f>
        <v>0.78579356270810208</v>
      </c>
      <c r="F36" s="61">
        <f>+IF('Denuncias-Renuncias'!$F36=0,"-",IF('Denuncias-Renuncias'!J36=0,"-",('Denuncias-Renuncias'!J36/'Denuncias-Renuncias'!$F36)))</f>
        <v>1.8867924528301886E-2</v>
      </c>
      <c r="G36" s="61">
        <f>+IF('Denuncias-Renuncias'!$F36=0,"-",IF('Denuncias-Renuncias'!K36=0,"-",('Denuncias-Renuncias'!K36/'Denuncias-Renuncias'!$F36)))</f>
        <v>8.1021087680355167E-2</v>
      </c>
      <c r="H36" s="61">
        <f>+IF('Denuncias-Renuncias'!$F36=0,"-",IF('Denuncias-Renuncias'!L36=0,"-",('Denuncias-Renuncias'!L36/'Denuncias-Renuncias'!$F36)))</f>
        <v>3.1076581576026639E-2</v>
      </c>
      <c r="I36" s="61">
        <f>+IF('Denuncias-Renuncias'!$F36=0,"-",IF('Denuncias-Renuncias'!M36=0,"-",('Denuncias-Renuncias'!M36/'Denuncias-Renuncias'!$F36)))</f>
        <v>7.7691453940066596E-3</v>
      </c>
    </row>
    <row r="37" spans="2:9" ht="20.100000000000001" customHeight="1" thickBot="1" x14ac:dyDescent="0.25">
      <c r="B37" s="4" t="s">
        <v>233</v>
      </c>
      <c r="C37" s="58">
        <f>+IF('Denuncias-Renuncias'!$F37=0,"-",IF('Denuncias-Renuncias'!G37=0,"-",('Denuncias-Renuncias'!G37/'Denuncias-Renuncias'!$F37)))</f>
        <v>4.1811846689895474E-2</v>
      </c>
      <c r="D37" s="61">
        <f>+IF('Denuncias-Renuncias'!$F37=0,"-",IF('Denuncias-Renuncias'!H37=0,"-",('Denuncias-Renuncias'!H37/'Denuncias-Renuncias'!$F37)))</f>
        <v>5.8072009291521487E-4</v>
      </c>
      <c r="E37" s="61">
        <f>+IF('Denuncias-Renuncias'!$F37=0,"-",IF('Denuncias-Renuncias'!I37=0,"-",('Denuncias-Renuncias'!I37/'Denuncias-Renuncias'!$F37)))</f>
        <v>0.60917537746806039</v>
      </c>
      <c r="F37" s="61">
        <f>+IF('Denuncias-Renuncias'!$F37=0,"-",IF('Denuncias-Renuncias'!J37=0,"-",('Denuncias-Renuncias'!J37/'Denuncias-Renuncias'!$F37)))</f>
        <v>9.9303135888501745E-2</v>
      </c>
      <c r="G37" s="61">
        <f>+IF('Denuncias-Renuncias'!$F37=0,"-",IF('Denuncias-Renuncias'!K37=0,"-",('Denuncias-Renuncias'!K37/'Denuncias-Renuncias'!$F37)))</f>
        <v>0.13298490127758419</v>
      </c>
      <c r="H37" s="61">
        <f>+IF('Denuncias-Renuncias'!$F37=0,"-",IF('Denuncias-Renuncias'!L37=0,"-",('Denuncias-Renuncias'!L37/'Denuncias-Renuncias'!$F37)))</f>
        <v>0.11614401858304298</v>
      </c>
      <c r="I37" s="61" t="str">
        <f>+IF('Denuncias-Renuncias'!$F37=0,"-",IF('Denuncias-Renuncias'!M37=0,"-",('Denuncias-Renuncias'!M37/'Denuncias-Renuncias'!$F37)))</f>
        <v>-</v>
      </c>
    </row>
    <row r="38" spans="2:9" ht="20.100000000000001" customHeight="1" thickBot="1" x14ac:dyDescent="0.25">
      <c r="B38" s="4" t="s">
        <v>234</v>
      </c>
      <c r="C38" s="58">
        <f>+IF('Denuncias-Renuncias'!$F38=0,"-",IF('Denuncias-Renuncias'!G38=0,"-",('Denuncias-Renuncias'!G38/'Denuncias-Renuncias'!$F38)))</f>
        <v>1.4457831325301205E-2</v>
      </c>
      <c r="D38" s="61" t="str">
        <f>+IF('Denuncias-Renuncias'!$F38=0,"-",IF('Denuncias-Renuncias'!H38=0,"-",('Denuncias-Renuncias'!H38/'Denuncias-Renuncias'!$F38)))</f>
        <v>-</v>
      </c>
      <c r="E38" s="61">
        <f>+IF('Denuncias-Renuncias'!$F38=0,"-",IF('Denuncias-Renuncias'!I38=0,"-",('Denuncias-Renuncias'!I38/'Denuncias-Renuncias'!$F38)))</f>
        <v>0.76867469879518069</v>
      </c>
      <c r="F38" s="61">
        <f>+IF('Denuncias-Renuncias'!$F38=0,"-",IF('Denuncias-Renuncias'!J38=0,"-",('Denuncias-Renuncias'!J38/'Denuncias-Renuncias'!$F38)))</f>
        <v>4.8192771084337354E-3</v>
      </c>
      <c r="G38" s="61">
        <f>+IF('Denuncias-Renuncias'!$F38=0,"-",IF('Denuncias-Renuncias'!K38=0,"-",('Denuncias-Renuncias'!K38/'Denuncias-Renuncias'!$F38)))</f>
        <v>0.12530120481927712</v>
      </c>
      <c r="H38" s="61">
        <f>+IF('Denuncias-Renuncias'!$F38=0,"-",IF('Denuncias-Renuncias'!L38=0,"-",('Denuncias-Renuncias'!L38/'Denuncias-Renuncias'!$F38)))</f>
        <v>7.4698795180722893E-2</v>
      </c>
      <c r="I38" s="61">
        <f>+IF('Denuncias-Renuncias'!$F38=0,"-",IF('Denuncias-Renuncias'!M38=0,"-",('Denuncias-Renuncias'!M38/'Denuncias-Renuncias'!$F38)))</f>
        <v>1.2048192771084338E-2</v>
      </c>
    </row>
    <row r="39" spans="2:9" ht="20.100000000000001" customHeight="1" thickBot="1" x14ac:dyDescent="0.25">
      <c r="B39" s="4" t="s">
        <v>235</v>
      </c>
      <c r="C39" s="58">
        <f>+IF('Denuncias-Renuncias'!$F39=0,"-",IF('Denuncias-Renuncias'!G39=0,"-",('Denuncias-Renuncias'!G39/'Denuncias-Renuncias'!$F39)))</f>
        <v>2.5974025974025974E-3</v>
      </c>
      <c r="D39" s="61" t="str">
        <f>+IF('Denuncias-Renuncias'!$F39=0,"-",IF('Denuncias-Renuncias'!H39=0,"-",('Denuncias-Renuncias'!H39/'Denuncias-Renuncias'!$F39)))</f>
        <v>-</v>
      </c>
      <c r="E39" s="61">
        <f>+IF('Denuncias-Renuncias'!$F39=0,"-",IF('Denuncias-Renuncias'!I39=0,"-",('Denuncias-Renuncias'!I39/'Denuncias-Renuncias'!$F39)))</f>
        <v>0.938961038961039</v>
      </c>
      <c r="F39" s="61">
        <f>+IF('Denuncias-Renuncias'!$F39=0,"-",IF('Denuncias-Renuncias'!J39=0,"-",('Denuncias-Renuncias'!J39/'Denuncias-Renuncias'!$F39)))</f>
        <v>1.2987012987012987E-3</v>
      </c>
      <c r="G39" s="61">
        <f>+IF('Denuncias-Renuncias'!$F39=0,"-",IF('Denuncias-Renuncias'!K39=0,"-",('Denuncias-Renuncias'!K39/'Denuncias-Renuncias'!$F39)))</f>
        <v>4.0259740259740259E-2</v>
      </c>
      <c r="H39" s="61">
        <f>+IF('Denuncias-Renuncias'!$F39=0,"-",IF('Denuncias-Renuncias'!L39=0,"-",('Denuncias-Renuncias'!L39/'Denuncias-Renuncias'!$F39)))</f>
        <v>1.4285714285714285E-2</v>
      </c>
      <c r="I39" s="61">
        <f>+IF('Denuncias-Renuncias'!$F39=0,"-",IF('Denuncias-Renuncias'!M39=0,"-",('Denuncias-Renuncias'!M39/'Denuncias-Renuncias'!$F39)))</f>
        <v>2.5974025974025974E-3</v>
      </c>
    </row>
    <row r="40" spans="2:9" ht="20.100000000000001" customHeight="1" thickBot="1" x14ac:dyDescent="0.25">
      <c r="B40" s="4" t="s">
        <v>236</v>
      </c>
      <c r="C40" s="58">
        <f>+IF('Denuncias-Renuncias'!$F40=0,"-",IF('Denuncias-Renuncias'!G40=0,"-",('Denuncias-Renuncias'!G40/'Denuncias-Renuncias'!$F40)))</f>
        <v>5.6330472103004292E-2</v>
      </c>
      <c r="D40" s="61" t="str">
        <f>+IF('Denuncias-Renuncias'!$F40=0,"-",IF('Denuncias-Renuncias'!H40=0,"-",('Denuncias-Renuncias'!H40/'Denuncias-Renuncias'!$F40)))</f>
        <v>-</v>
      </c>
      <c r="E40" s="61">
        <f>+IF('Denuncias-Renuncias'!$F40=0,"-",IF('Denuncias-Renuncias'!I40=0,"-",('Denuncias-Renuncias'!I40/'Denuncias-Renuncias'!$F40)))</f>
        <v>0.80418454935622319</v>
      </c>
      <c r="F40" s="61">
        <f>+IF('Denuncias-Renuncias'!$F40=0,"-",IF('Denuncias-Renuncias'!J40=0,"-",('Denuncias-Renuncias'!J40/'Denuncias-Renuncias'!$F40)))</f>
        <v>5.3648068669527897E-4</v>
      </c>
      <c r="G40" s="61">
        <f>+IF('Denuncias-Renuncias'!$F40=0,"-",IF('Denuncias-Renuncias'!K40=0,"-",('Denuncias-Renuncias'!K40/'Denuncias-Renuncias'!$F40)))</f>
        <v>0.1046137339055794</v>
      </c>
      <c r="H40" s="61">
        <f>+IF('Denuncias-Renuncias'!$F40=0,"-",IF('Denuncias-Renuncias'!L40=0,"-",('Denuncias-Renuncias'!L40/'Denuncias-Renuncias'!$F40)))</f>
        <v>3.4334763948497854E-2</v>
      </c>
      <c r="I40" s="61" t="str">
        <f>+IF('Denuncias-Renuncias'!$F40=0,"-",IF('Denuncias-Renuncias'!M40=0,"-",('Denuncias-Renuncias'!M40/'Denuncias-Renuncias'!$F40)))</f>
        <v>-</v>
      </c>
    </row>
    <row r="41" spans="2:9" ht="20.100000000000001" customHeight="1" thickBot="1" x14ac:dyDescent="0.25">
      <c r="B41" s="4" t="s">
        <v>237</v>
      </c>
      <c r="C41" s="58">
        <f>+IF('Denuncias-Renuncias'!$F41=0,"-",IF('Denuncias-Renuncias'!G41=0,"-",('Denuncias-Renuncias'!G41/'Denuncias-Renuncias'!$F41)))</f>
        <v>4.5311826633011143E-2</v>
      </c>
      <c r="D41" s="61">
        <f>+IF('Denuncias-Renuncias'!$F41=0,"-",IF('Denuncias-Renuncias'!H41=0,"-",('Denuncias-Renuncias'!H41/'Denuncias-Renuncias'!$F41)))</f>
        <v>5.3561534199347413E-3</v>
      </c>
      <c r="E41" s="61">
        <f>+IF('Denuncias-Renuncias'!$F41=0,"-",IF('Denuncias-Renuncias'!I41=0,"-",('Denuncias-Renuncias'!I41/'Denuncias-Renuncias'!$F41)))</f>
        <v>0.64747891399372037</v>
      </c>
      <c r="F41" s="61">
        <f>+IF('Denuncias-Renuncias'!$F41=0,"-",IF('Denuncias-Renuncias'!J41=0,"-",('Denuncias-Renuncias'!J41/'Denuncias-Renuncias'!$F41)))</f>
        <v>3.7554638921381521E-2</v>
      </c>
      <c r="G41" s="61">
        <f>+IF('Denuncias-Renuncias'!$F41=0,"-",IF('Denuncias-Renuncias'!K41=0,"-",('Denuncias-Renuncias'!K41/'Denuncias-Renuncias'!$F41)))</f>
        <v>0.16714892569106693</v>
      </c>
      <c r="H41" s="61">
        <f>+IF('Denuncias-Renuncias'!$F41=0,"-",IF('Denuncias-Renuncias'!L41=0,"-",('Denuncias-Renuncias'!L41/'Denuncias-Renuncias'!$F41)))</f>
        <v>9.099304315705227E-2</v>
      </c>
      <c r="I41" s="61">
        <f>+IF('Denuncias-Renuncias'!$F41=0,"-",IF('Denuncias-Renuncias'!M41=0,"-",('Denuncias-Renuncias'!M41/'Denuncias-Renuncias'!$F41)))</f>
        <v>6.1564981838330354E-3</v>
      </c>
    </row>
    <row r="42" spans="2:9" ht="20.100000000000001" customHeight="1" thickBot="1" x14ac:dyDescent="0.25">
      <c r="B42" s="4" t="s">
        <v>238</v>
      </c>
      <c r="C42" s="58">
        <f>+IF('Denuncias-Renuncias'!$F42=0,"-",IF('Denuncias-Renuncias'!G42=0,"-",('Denuncias-Renuncias'!G42/'Denuncias-Renuncias'!$F42)))</f>
        <v>5.0902360018509948E-3</v>
      </c>
      <c r="D42" s="61">
        <f>+IF('Denuncias-Renuncias'!$F42=0,"-",IF('Denuncias-Renuncias'!H42=0,"-",('Denuncias-Renuncias'!H42/'Denuncias-Renuncias'!$F42)))</f>
        <v>9.254974548819991E-4</v>
      </c>
      <c r="E42" s="61">
        <f>+IF('Denuncias-Renuncias'!$F42=0,"-",IF('Denuncias-Renuncias'!I42=0,"-",('Denuncias-Renuncias'!I42/'Denuncias-Renuncias'!$F42)))</f>
        <v>0.80194354465525219</v>
      </c>
      <c r="F42" s="61">
        <f>+IF('Denuncias-Renuncias'!$F42=0,"-",IF('Denuncias-Renuncias'!J42=0,"-",('Denuncias-Renuncias'!J42/'Denuncias-Renuncias'!$F42)))</f>
        <v>2.7764923646459972E-3</v>
      </c>
      <c r="G42" s="61">
        <f>+IF('Denuncias-Renuncias'!$F42=0,"-",IF('Denuncias-Renuncias'!K42=0,"-",('Denuncias-Renuncias'!K42/'Denuncias-Renuncias'!$F42)))</f>
        <v>0.12170291531698288</v>
      </c>
      <c r="H42" s="61">
        <f>+IF('Denuncias-Renuncias'!$F42=0,"-",IF('Denuncias-Renuncias'!L42=0,"-",('Denuncias-Renuncias'!L42/'Denuncias-Renuncias'!$F42)))</f>
        <v>6.3396575659416934E-2</v>
      </c>
      <c r="I42" s="61">
        <f>+IF('Denuncias-Renuncias'!$F42=0,"-",IF('Denuncias-Renuncias'!M42=0,"-",('Denuncias-Renuncias'!M42/'Denuncias-Renuncias'!$F42)))</f>
        <v>4.1647385469689956E-3</v>
      </c>
    </row>
    <row r="43" spans="2:9" ht="20.100000000000001" customHeight="1" thickBot="1" x14ac:dyDescent="0.25">
      <c r="B43" s="4" t="s">
        <v>239</v>
      </c>
      <c r="C43" s="58">
        <f>+IF('Denuncias-Renuncias'!$F43=0,"-",IF('Denuncias-Renuncias'!G43=0,"-",('Denuncias-Renuncias'!G43/'Denuncias-Renuncias'!$F43)))</f>
        <v>1.9620667102681491E-3</v>
      </c>
      <c r="D43" s="61">
        <f>+IF('Denuncias-Renuncias'!$F43=0,"-",IF('Denuncias-Renuncias'!H43=0,"-",('Denuncias-Renuncias'!H43/'Denuncias-Renuncias'!$F43)))</f>
        <v>6.5402223675604975E-4</v>
      </c>
      <c r="E43" s="61">
        <f>+IF('Denuncias-Renuncias'!$F43=0,"-",IF('Denuncias-Renuncias'!I43=0,"-",('Denuncias-Renuncias'!I43/'Denuncias-Renuncias'!$F43)))</f>
        <v>0.85807717462393718</v>
      </c>
      <c r="F43" s="61">
        <f>+IF('Denuncias-Renuncias'!$F43=0,"-",IF('Denuncias-Renuncias'!J43=0,"-",('Denuncias-Renuncias'!J43/'Denuncias-Renuncias'!$F43)))</f>
        <v>1.1772400261608895E-2</v>
      </c>
      <c r="G43" s="61">
        <f>+IF('Denuncias-Renuncias'!$F43=0,"-",IF('Denuncias-Renuncias'!K43=0,"-",('Denuncias-Renuncias'!K43/'Denuncias-Renuncias'!$F43)))</f>
        <v>8.6984957488554615E-2</v>
      </c>
      <c r="H43" s="61">
        <f>+IF('Denuncias-Renuncias'!$F43=0,"-",IF('Denuncias-Renuncias'!L43=0,"-",('Denuncias-Renuncias'!L43/'Denuncias-Renuncias'!$F43)))</f>
        <v>3.9241334205362979E-2</v>
      </c>
      <c r="I43" s="61">
        <f>+IF('Denuncias-Renuncias'!$F43=0,"-",IF('Denuncias-Renuncias'!M43=0,"-",('Denuncias-Renuncias'!M43/'Denuncias-Renuncias'!$F43)))</f>
        <v>1.3080444735120995E-3</v>
      </c>
    </row>
    <row r="44" spans="2:9" ht="20.100000000000001" customHeight="1" thickBot="1" x14ac:dyDescent="0.25">
      <c r="B44" s="4" t="s">
        <v>240</v>
      </c>
      <c r="C44" s="58">
        <f>+IF('Denuncias-Renuncias'!$F44=0,"-",IF('Denuncias-Renuncias'!G44=0,"-",('Denuncias-Renuncias'!G44/'Denuncias-Renuncias'!$F44)))</f>
        <v>1.0742496050552922E-2</v>
      </c>
      <c r="D44" s="61">
        <f>+IF('Denuncias-Renuncias'!$F44=0,"-",IF('Denuncias-Renuncias'!H44=0,"-",('Denuncias-Renuncias'!H44/'Denuncias-Renuncias'!$F44)))</f>
        <v>1.5165876777251185E-2</v>
      </c>
      <c r="E44" s="61">
        <f>+IF('Denuncias-Renuncias'!$F44=0,"-",IF('Denuncias-Renuncias'!I44=0,"-",('Denuncias-Renuncias'!I44/'Denuncias-Renuncias'!$F44)))</f>
        <v>0.67740916271721963</v>
      </c>
      <c r="F44" s="61">
        <f>+IF('Denuncias-Renuncias'!$F44=0,"-",IF('Denuncias-Renuncias'!J44=0,"-",('Denuncias-Renuncias'!J44/'Denuncias-Renuncias'!$F44)))</f>
        <v>1.3270142180094787E-2</v>
      </c>
      <c r="G44" s="61">
        <f>+IF('Denuncias-Renuncias'!$F44=0,"-",IF('Denuncias-Renuncias'!K44=0,"-",('Denuncias-Renuncias'!K44/'Denuncias-Renuncias'!$F44)))</f>
        <v>0.14913112164296999</v>
      </c>
      <c r="H44" s="61">
        <f>+IF('Denuncias-Renuncias'!$F44=0,"-",IF('Denuncias-Renuncias'!L44=0,"-",('Denuncias-Renuncias'!L44/'Denuncias-Renuncias'!$F44)))</f>
        <v>0.12417061611374408</v>
      </c>
      <c r="I44" s="61">
        <f>+IF('Denuncias-Renuncias'!$F44=0,"-",IF('Denuncias-Renuncias'!M44=0,"-",('Denuncias-Renuncias'!M44/'Denuncias-Renuncias'!$F44)))</f>
        <v>1.0110584518167456E-2</v>
      </c>
    </row>
    <row r="45" spans="2:9" ht="20.100000000000001" customHeight="1" thickBot="1" x14ac:dyDescent="0.25">
      <c r="B45" s="4" t="s">
        <v>241</v>
      </c>
      <c r="C45" s="58">
        <f>+IF('Denuncias-Renuncias'!$F45=0,"-",IF('Denuncias-Renuncias'!G45=0,"-",('Denuncias-Renuncias'!G45/'Denuncias-Renuncias'!$F45)))</f>
        <v>9.721908207099254E-3</v>
      </c>
      <c r="D45" s="61">
        <f>+IF('Denuncias-Renuncias'!$F45=0,"-",IF('Denuncias-Renuncias'!H45=0,"-",('Denuncias-Renuncias'!H45/'Denuncias-Renuncias'!$F45)))</f>
        <v>4.182681437938051E-3</v>
      </c>
      <c r="E45" s="61">
        <f>+IF('Denuncias-Renuncias'!$F45=0,"-",IF('Denuncias-Renuncias'!I45=0,"-",('Denuncias-Renuncias'!I45/'Denuncias-Renuncias'!$F45)))</f>
        <v>0.62615871580375315</v>
      </c>
      <c r="F45" s="61">
        <f>+IF('Denuncias-Renuncias'!$F45=0,"-",IF('Denuncias-Renuncias'!J45=0,"-",('Denuncias-Renuncias'!J45/'Denuncias-Renuncias'!$F45)))</f>
        <v>1.8087271082975358E-2</v>
      </c>
      <c r="G45" s="61">
        <f>+IF('Denuncias-Renuncias'!$F45=0,"-",IF('Denuncias-Renuncias'!K45=0,"-",('Denuncias-Renuncias'!K45/'Denuncias-Renuncias'!$F45)))</f>
        <v>0.17035948451277413</v>
      </c>
      <c r="H45" s="61">
        <f>+IF('Denuncias-Renuncias'!$F45=0,"-",IF('Denuncias-Renuncias'!L45=0,"-",('Denuncias-Renuncias'!L45/'Denuncias-Renuncias'!$F45)))</f>
        <v>0.15769839475469138</v>
      </c>
      <c r="I45" s="61">
        <f>+IF('Denuncias-Renuncias'!$F45=0,"-",IF('Denuncias-Renuncias'!M45=0,"-",('Denuncias-Renuncias'!M45/'Denuncias-Renuncias'!$F45)))</f>
        <v>1.3791544200768708E-2</v>
      </c>
    </row>
    <row r="46" spans="2:9" ht="20.100000000000001" customHeight="1" thickBot="1" x14ac:dyDescent="0.25">
      <c r="B46" s="4" t="s">
        <v>242</v>
      </c>
      <c r="C46" s="58">
        <f>+IF('Denuncias-Renuncias'!$F46=0,"-",IF('Denuncias-Renuncias'!G46=0,"-",('Denuncias-Renuncias'!G46/'Denuncias-Renuncias'!$F46)))</f>
        <v>3.4266133637921186E-3</v>
      </c>
      <c r="D46" s="61">
        <f>+IF('Denuncias-Renuncias'!$F46=0,"-",IF('Denuncias-Renuncias'!H46=0,"-",('Denuncias-Renuncias'!H46/'Denuncias-Renuncias'!$F46)))</f>
        <v>5.7110222729868647E-4</v>
      </c>
      <c r="E46" s="61">
        <f>+IF('Denuncias-Renuncias'!$F46=0,"-",IF('Denuncias-Renuncias'!I46=0,"-",('Denuncias-Renuncias'!I46/'Denuncias-Renuncias'!$F46)))</f>
        <v>0.82866933181039404</v>
      </c>
      <c r="F46" s="61">
        <f>+IF('Denuncias-Renuncias'!$F46=0,"-",IF('Denuncias-Renuncias'!J46=0,"-",('Denuncias-Renuncias'!J46/'Denuncias-Renuncias'!$F46)))</f>
        <v>9.1376356367789836E-3</v>
      </c>
      <c r="G46" s="61">
        <f>+IF('Denuncias-Renuncias'!$F46=0,"-",IF('Denuncias-Renuncias'!K46=0,"-",('Denuncias-Renuncias'!K46/'Denuncias-Renuncias'!$F46)))</f>
        <v>8.9091947458595083E-2</v>
      </c>
      <c r="H46" s="61">
        <f>+IF('Denuncias-Renuncias'!$F46=0,"-",IF('Denuncias-Renuncias'!L46=0,"-",('Denuncias-Renuncias'!L46/'Denuncias-Renuncias'!$F46)))</f>
        <v>5.5968018275271272E-2</v>
      </c>
      <c r="I46" s="61">
        <f>+IF('Denuncias-Renuncias'!$F46=0,"-",IF('Denuncias-Renuncias'!M46=0,"-",('Denuncias-Renuncias'!M46/'Denuncias-Renuncias'!$F46)))</f>
        <v>1.3135351227869789E-2</v>
      </c>
    </row>
    <row r="47" spans="2:9" ht="20.100000000000001" customHeight="1" thickBot="1" x14ac:dyDescent="0.25">
      <c r="B47" s="4" t="s">
        <v>243</v>
      </c>
      <c r="C47" s="58">
        <f>+IF('Denuncias-Renuncias'!$F47=0,"-",IF('Denuncias-Renuncias'!G47=0,"-",('Denuncias-Renuncias'!G47/'Denuncias-Renuncias'!$F47)))</f>
        <v>4.8202548080824477E-2</v>
      </c>
      <c r="D47" s="61">
        <f>+IF('Denuncias-Renuncias'!$F47=0,"-",IF('Denuncias-Renuncias'!H47=0,"-",('Denuncias-Renuncias'!H47/'Denuncias-Renuncias'!$F47)))</f>
        <v>2.3452081473667126E-2</v>
      </c>
      <c r="E47" s="61">
        <f>+IF('Denuncias-Renuncias'!$F47=0,"-",IF('Denuncias-Renuncias'!I47=0,"-",('Denuncias-Renuncias'!I47/'Denuncias-Renuncias'!$F47)))</f>
        <v>0.50929156861153935</v>
      </c>
      <c r="F47" s="61">
        <f>+IF('Denuncias-Renuncias'!$F47=0,"-",IF('Denuncias-Renuncias'!J47=0,"-",('Denuncias-Renuncias'!J47/'Denuncias-Renuncias'!$F47)))</f>
        <v>1.1036273634666883E-2</v>
      </c>
      <c r="G47" s="61">
        <f>+IF('Denuncias-Renuncias'!$F47=0,"-",IF('Denuncias-Renuncias'!K47=0,"-",('Denuncias-Renuncias'!K47/'Denuncias-Renuncias'!$F47)))</f>
        <v>0.18988882577294491</v>
      </c>
      <c r="H47" s="61">
        <f>+IF('Denuncias-Renuncias'!$F47=0,"-",IF('Denuncias-Renuncias'!L47=0,"-",('Denuncias-Renuncias'!L47/'Denuncias-Renuncias'!$F47)))</f>
        <v>0.18063783169682707</v>
      </c>
      <c r="I47" s="61">
        <f>+IF('Denuncias-Renuncias'!$F47=0,"-",IF('Denuncias-Renuncias'!M47=0,"-",('Denuncias-Renuncias'!M47/'Denuncias-Renuncias'!$F47)))</f>
        <v>3.7490870729530147E-2</v>
      </c>
    </row>
    <row r="48" spans="2:9" ht="20.100000000000001" customHeight="1" thickBot="1" x14ac:dyDescent="0.25">
      <c r="B48" s="4" t="s">
        <v>244</v>
      </c>
      <c r="C48" s="58">
        <f>+IF('Denuncias-Renuncias'!$F48=0,"-",IF('Denuncias-Renuncias'!G48=0,"-",('Denuncias-Renuncias'!G48/'Denuncias-Renuncias'!$F48)))</f>
        <v>1.6978922716627636E-2</v>
      </c>
      <c r="D48" s="61" t="str">
        <f>+IF('Denuncias-Renuncias'!$F48=0,"-",IF('Denuncias-Renuncias'!H48=0,"-",('Denuncias-Renuncias'!H48/'Denuncias-Renuncias'!$F48)))</f>
        <v>-</v>
      </c>
      <c r="E48" s="61">
        <f>+IF('Denuncias-Renuncias'!$F48=0,"-",IF('Denuncias-Renuncias'!I48=0,"-",('Denuncias-Renuncias'!I48/'Denuncias-Renuncias'!$F48)))</f>
        <v>0.59133489461358313</v>
      </c>
      <c r="F48" s="61">
        <f>+IF('Denuncias-Renuncias'!$F48=0,"-",IF('Denuncias-Renuncias'!J48=0,"-",('Denuncias-Renuncias'!J48/'Denuncias-Renuncias'!$F48)))</f>
        <v>7.0257611241217799E-3</v>
      </c>
      <c r="G48" s="61">
        <f>+IF('Denuncias-Renuncias'!$F48=0,"-",IF('Denuncias-Renuncias'!K48=0,"-",('Denuncias-Renuncias'!K48/'Denuncias-Renuncias'!$F48)))</f>
        <v>0.10480093676814989</v>
      </c>
      <c r="H48" s="61">
        <f>+IF('Denuncias-Renuncias'!$F48=0,"-",IF('Denuncias-Renuncias'!L48=0,"-",('Denuncias-Renuncias'!L48/'Denuncias-Renuncias'!$F48)))</f>
        <v>5.3278688524590161E-2</v>
      </c>
      <c r="I48" s="61">
        <f>+IF('Denuncias-Renuncias'!$F48=0,"-",IF('Denuncias-Renuncias'!M48=0,"-",('Denuncias-Renuncias'!M48/'Denuncias-Renuncias'!$F48)))</f>
        <v>0.2265807962529274</v>
      </c>
    </row>
    <row r="49" spans="2:9" ht="20.100000000000001" customHeight="1" thickBot="1" x14ac:dyDescent="0.25">
      <c r="B49" s="4" t="s">
        <v>245</v>
      </c>
      <c r="C49" s="58">
        <f>+IF('Denuncias-Renuncias'!$F49=0,"-",IF('Denuncias-Renuncias'!G49=0,"-",('Denuncias-Renuncias'!G49/'Denuncias-Renuncias'!$F49)))</f>
        <v>3.805774278215223E-2</v>
      </c>
      <c r="D49" s="61" t="str">
        <f>+IF('Denuncias-Renuncias'!$F49=0,"-",IF('Denuncias-Renuncias'!H49=0,"-",('Denuncias-Renuncias'!H49/'Denuncias-Renuncias'!$F49)))</f>
        <v>-</v>
      </c>
      <c r="E49" s="61">
        <f>+IF('Denuncias-Renuncias'!$F49=0,"-",IF('Denuncias-Renuncias'!I49=0,"-",('Denuncias-Renuncias'!I49/'Denuncias-Renuncias'!$F49)))</f>
        <v>0.85695538057742782</v>
      </c>
      <c r="F49" s="61">
        <f>+IF('Denuncias-Renuncias'!$F49=0,"-",IF('Denuncias-Renuncias'!J49=0,"-",('Denuncias-Renuncias'!J49/'Denuncias-Renuncias'!$F49)))</f>
        <v>1.5748031496062992E-2</v>
      </c>
      <c r="G49" s="61">
        <f>+IF('Denuncias-Renuncias'!$F49=0,"-",IF('Denuncias-Renuncias'!K49=0,"-",('Denuncias-Renuncias'!K49/'Denuncias-Renuncias'!$F49)))</f>
        <v>4.0682414698162729E-2</v>
      </c>
      <c r="H49" s="61">
        <f>+IF('Denuncias-Renuncias'!$F49=0,"-",IF('Denuncias-Renuncias'!L49=0,"-",('Denuncias-Renuncias'!L49/'Denuncias-Renuncias'!$F49)))</f>
        <v>3.5433070866141732E-2</v>
      </c>
      <c r="I49" s="61">
        <f>+IF('Denuncias-Renuncias'!$F49=0,"-",IF('Denuncias-Renuncias'!M49=0,"-",('Denuncias-Renuncias'!M49/'Denuncias-Renuncias'!$F49)))</f>
        <v>1.3123359580052493E-2</v>
      </c>
    </row>
    <row r="50" spans="2:9" ht="20.100000000000001" customHeight="1" thickBot="1" x14ac:dyDescent="0.25">
      <c r="B50" s="4" t="s">
        <v>246</v>
      </c>
      <c r="C50" s="58">
        <f>+IF('Denuncias-Renuncias'!$F50=0,"-",IF('Denuncias-Renuncias'!G50=0,"-",('Denuncias-Renuncias'!G50/'Denuncias-Renuncias'!$F50)))</f>
        <v>1.9230769230769232E-2</v>
      </c>
      <c r="D50" s="61" t="str">
        <f>+IF('Denuncias-Renuncias'!$F50=0,"-",IF('Denuncias-Renuncias'!H50=0,"-",('Denuncias-Renuncias'!H50/'Denuncias-Renuncias'!$F50)))</f>
        <v>-</v>
      </c>
      <c r="E50" s="61">
        <f>+IF('Denuncias-Renuncias'!$F50=0,"-",IF('Denuncias-Renuncias'!I50=0,"-",('Denuncias-Renuncias'!I50/'Denuncias-Renuncias'!$F50)))</f>
        <v>0.76923076923076927</v>
      </c>
      <c r="F50" s="61">
        <f>+IF('Denuncias-Renuncias'!$F50=0,"-",IF('Denuncias-Renuncias'!J50=0,"-",('Denuncias-Renuncias'!J50/'Denuncias-Renuncias'!$F50)))</f>
        <v>3.7330316742081447E-2</v>
      </c>
      <c r="G50" s="61">
        <f>+IF('Denuncias-Renuncias'!$F50=0,"-",IF('Denuncias-Renuncias'!K50=0,"-",('Denuncias-Renuncias'!K50/'Denuncias-Renuncias'!$F50)))</f>
        <v>4.4117647058823532E-2</v>
      </c>
      <c r="H50" s="61">
        <f>+IF('Denuncias-Renuncias'!$F50=0,"-",IF('Denuncias-Renuncias'!L50=0,"-",('Denuncias-Renuncias'!L50/'Denuncias-Renuncias'!$F50)))</f>
        <v>0.1229260935143288</v>
      </c>
      <c r="I50" s="61">
        <f>+IF('Denuncias-Renuncias'!$F50=0,"-",IF('Denuncias-Renuncias'!M50=0,"-",('Denuncias-Renuncias'!M50/'Denuncias-Renuncias'!$F50)))</f>
        <v>7.1644042232277523E-3</v>
      </c>
    </row>
    <row r="51" spans="2:9" ht="20.100000000000001" customHeight="1" thickBot="1" x14ac:dyDescent="0.25">
      <c r="B51" s="4" t="s">
        <v>247</v>
      </c>
      <c r="C51" s="58">
        <f>+IF('Denuncias-Renuncias'!$F51=0,"-",IF('Denuncias-Renuncias'!G51=0,"-",('Denuncias-Renuncias'!G51/'Denuncias-Renuncias'!$F51)))</f>
        <v>3.1029619181946404E-2</v>
      </c>
      <c r="D51" s="61" t="str">
        <f>+IF('Denuncias-Renuncias'!$F51=0,"-",IF('Denuncias-Renuncias'!H51=0,"-",('Denuncias-Renuncias'!H51/'Denuncias-Renuncias'!$F51)))</f>
        <v>-</v>
      </c>
      <c r="E51" s="61">
        <f>+IF('Denuncias-Renuncias'!$F51=0,"-",IF('Denuncias-Renuncias'!I51=0,"-",('Denuncias-Renuncias'!I51/'Denuncias-Renuncias'!$F51)))</f>
        <v>0.78843441466854725</v>
      </c>
      <c r="F51" s="61">
        <f>+IF('Denuncias-Renuncias'!$F51=0,"-",IF('Denuncias-Renuncias'!J51=0,"-",('Denuncias-Renuncias'!J51/'Denuncias-Renuncias'!$F51)))</f>
        <v>1.9746121297602257E-2</v>
      </c>
      <c r="G51" s="61">
        <f>+IF('Denuncias-Renuncias'!$F51=0,"-",IF('Denuncias-Renuncias'!K51=0,"-",('Denuncias-Renuncias'!K51/'Denuncias-Renuncias'!$F51)))</f>
        <v>5.9238363892806768E-2</v>
      </c>
      <c r="H51" s="61">
        <f>+IF('Denuncias-Renuncias'!$F51=0,"-",IF('Denuncias-Renuncias'!L51=0,"-",('Denuncias-Renuncias'!L51/'Denuncias-Renuncias'!$F51)))</f>
        <v>8.1805359661495061E-2</v>
      </c>
      <c r="I51" s="61">
        <f>+IF('Denuncias-Renuncias'!$F51=0,"-",IF('Denuncias-Renuncias'!M51=0,"-",('Denuncias-Renuncias'!M51/'Denuncias-Renuncias'!$F51)))</f>
        <v>1.9746121297602257E-2</v>
      </c>
    </row>
    <row r="52" spans="2:9" ht="20.100000000000001" customHeight="1" thickBot="1" x14ac:dyDescent="0.25">
      <c r="B52" s="4" t="s">
        <v>248</v>
      </c>
      <c r="C52" s="58">
        <f>+IF('Denuncias-Renuncias'!$F52=0,"-",IF('Denuncias-Renuncias'!G52=0,"-",('Denuncias-Renuncias'!G52/'Denuncias-Renuncias'!$F52)))</f>
        <v>5.9553349875930521E-2</v>
      </c>
      <c r="D52" s="61" t="str">
        <f>+IF('Denuncias-Renuncias'!$F52=0,"-",IF('Denuncias-Renuncias'!H52=0,"-",('Denuncias-Renuncias'!H52/'Denuncias-Renuncias'!$F52)))</f>
        <v>-</v>
      </c>
      <c r="E52" s="61">
        <f>+IF('Denuncias-Renuncias'!$F52=0,"-",IF('Denuncias-Renuncias'!I52=0,"-",('Denuncias-Renuncias'!I52/'Denuncias-Renuncias'!$F52)))</f>
        <v>0.70719602977667495</v>
      </c>
      <c r="F52" s="61">
        <f>+IF('Denuncias-Renuncias'!$F52=0,"-",IF('Denuncias-Renuncias'!J52=0,"-",('Denuncias-Renuncias'!J52/'Denuncias-Renuncias'!$F52)))</f>
        <v>1.2406947890818859E-2</v>
      </c>
      <c r="G52" s="61">
        <f>+IF('Denuncias-Renuncias'!$F52=0,"-",IF('Denuncias-Renuncias'!K52=0,"-",('Denuncias-Renuncias'!K52/'Denuncias-Renuncias'!$F52)))</f>
        <v>0.12406947890818859</v>
      </c>
      <c r="H52" s="61">
        <f>+IF('Denuncias-Renuncias'!$F52=0,"-",IF('Denuncias-Renuncias'!L52=0,"-",('Denuncias-Renuncias'!L52/'Denuncias-Renuncias'!$F52)))</f>
        <v>6.0794044665012405E-2</v>
      </c>
      <c r="I52" s="61">
        <f>+IF('Denuncias-Renuncias'!$F52=0,"-",IF('Denuncias-Renuncias'!M52=0,"-",('Denuncias-Renuncias'!M52/'Denuncias-Renuncias'!$F52)))</f>
        <v>3.5980148883374689E-2</v>
      </c>
    </row>
    <row r="53" spans="2:9" ht="20.100000000000001" customHeight="1" thickBot="1" x14ac:dyDescent="0.25">
      <c r="B53" s="4" t="s">
        <v>249</v>
      </c>
      <c r="C53" s="58">
        <f>+IF('Denuncias-Renuncias'!$F53=0,"-",IF('Denuncias-Renuncias'!G53=0,"-",('Denuncias-Renuncias'!G53/'Denuncias-Renuncias'!$F53)))</f>
        <v>8.7341772151898728E-2</v>
      </c>
      <c r="D53" s="61">
        <f>+IF('Denuncias-Renuncias'!$F53=0,"-",IF('Denuncias-Renuncias'!H53=0,"-",('Denuncias-Renuncias'!H53/'Denuncias-Renuncias'!$F53)))</f>
        <v>3.3755274261603376E-3</v>
      </c>
      <c r="E53" s="61">
        <f>+IF('Denuncias-Renuncias'!$F53=0,"-",IF('Denuncias-Renuncias'!I53=0,"-",('Denuncias-Renuncias'!I53/'Denuncias-Renuncias'!$F53)))</f>
        <v>0.72784810126582278</v>
      </c>
      <c r="F53" s="61">
        <f>+IF('Denuncias-Renuncias'!$F53=0,"-",IF('Denuncias-Renuncias'!J53=0,"-",('Denuncias-Renuncias'!J53/'Denuncias-Renuncias'!$F53)))</f>
        <v>1.6455696202531647E-2</v>
      </c>
      <c r="G53" s="61">
        <f>+IF('Denuncias-Renuncias'!$F53=0,"-",IF('Denuncias-Renuncias'!K53=0,"-",('Denuncias-Renuncias'!K53/'Denuncias-Renuncias'!$F53)))</f>
        <v>7.9746835443037969E-2</v>
      </c>
      <c r="H53" s="61">
        <f>+IF('Denuncias-Renuncias'!$F53=0,"-",IF('Denuncias-Renuncias'!L53=0,"-",('Denuncias-Renuncias'!L53/'Denuncias-Renuncias'!$F53)))</f>
        <v>7.7215189873417717E-2</v>
      </c>
      <c r="I53" s="61">
        <f>+IF('Denuncias-Renuncias'!$F53=0,"-",IF('Denuncias-Renuncias'!M53=0,"-",('Denuncias-Renuncias'!M53/'Denuncias-Renuncias'!$F53)))</f>
        <v>8.0168776371308016E-3</v>
      </c>
    </row>
    <row r="54" spans="2:9" ht="20.100000000000001" customHeight="1" thickBot="1" x14ac:dyDescent="0.25">
      <c r="B54" s="4" t="s">
        <v>250</v>
      </c>
      <c r="C54" s="58">
        <f>+IF('Denuncias-Renuncias'!$F54=0,"-",IF('Denuncias-Renuncias'!G54=0,"-",('Denuncias-Renuncias'!G54/'Denuncias-Renuncias'!$F54)))</f>
        <v>2.0841832004450212E-2</v>
      </c>
      <c r="D54" s="61">
        <f>+IF('Denuncias-Renuncias'!$F54=0,"-",IF('Denuncias-Renuncias'!H54=0,"-",('Denuncias-Renuncias'!H54/'Denuncias-Renuncias'!$F54)))</f>
        <v>5.1177452252920454E-3</v>
      </c>
      <c r="E54" s="61">
        <f>+IF('Denuncias-Renuncias'!$F54=0,"-",IF('Denuncias-Renuncias'!I54=0,"-",('Denuncias-Renuncias'!I54/'Denuncias-Renuncias'!$F54)))</f>
        <v>0.67283515668459115</v>
      </c>
      <c r="F54" s="61">
        <f>+IF('Denuncias-Renuncias'!$F54=0,"-",IF('Denuncias-Renuncias'!J54=0,"-",('Denuncias-Renuncias'!J54/'Denuncias-Renuncias'!$F54)))</f>
        <v>8.5666604858149458E-3</v>
      </c>
      <c r="G54" s="61">
        <f>+IF('Denuncias-Renuncias'!$F54=0,"-",IF('Denuncias-Renuncias'!K54=0,"-",('Denuncias-Renuncias'!K54/'Denuncias-Renuncias'!$F54)))</f>
        <v>0.20011125533098462</v>
      </c>
      <c r="H54" s="61">
        <f>+IF('Denuncias-Renuncias'!$F54=0,"-",IF('Denuncias-Renuncias'!L54=0,"-",('Denuncias-Renuncias'!L54/'Denuncias-Renuncias'!$F54)))</f>
        <v>4.3945855738920826E-2</v>
      </c>
      <c r="I54" s="61">
        <f>+IF('Denuncias-Renuncias'!$F54=0,"-",IF('Denuncias-Renuncias'!M54=0,"-",('Denuncias-Renuncias'!M54/'Denuncias-Renuncias'!$F54)))</f>
        <v>4.8581494529946229E-2</v>
      </c>
    </row>
    <row r="55" spans="2:9" ht="20.100000000000001" customHeight="1" thickBot="1" x14ac:dyDescent="0.25">
      <c r="B55" s="4" t="s">
        <v>251</v>
      </c>
      <c r="C55" s="58">
        <f>+IF('Denuncias-Renuncias'!$F55=0,"-",IF('Denuncias-Renuncias'!G55=0,"-",('Denuncias-Renuncias'!G55/'Denuncias-Renuncias'!$F55)))</f>
        <v>2.4242424242424242E-4</v>
      </c>
      <c r="D55" s="61">
        <f>+IF('Denuncias-Renuncias'!$F55=0,"-",IF('Denuncias-Renuncias'!H55=0,"-",('Denuncias-Renuncias'!H55/'Denuncias-Renuncias'!$F55)))</f>
        <v>2.0606060606060605E-3</v>
      </c>
      <c r="E55" s="61">
        <f>+IF('Denuncias-Renuncias'!$F55=0,"-",IF('Denuncias-Renuncias'!I55=0,"-",('Denuncias-Renuncias'!I55/'Denuncias-Renuncias'!$F55)))</f>
        <v>0.59624242424242424</v>
      </c>
      <c r="F55" s="61">
        <f>+IF('Denuncias-Renuncias'!$F55=0,"-",IF('Denuncias-Renuncias'!J55=0,"-",('Denuncias-Renuncias'!J55/'Denuncias-Renuncias'!$F55)))</f>
        <v>9.2121212121212114E-3</v>
      </c>
      <c r="G55" s="61">
        <f>+IF('Denuncias-Renuncias'!$F55=0,"-",IF('Denuncias-Renuncias'!K55=0,"-",('Denuncias-Renuncias'!K55/'Denuncias-Renuncias'!$F55)))</f>
        <v>0.10848484848484849</v>
      </c>
      <c r="H55" s="61">
        <f>+IF('Denuncias-Renuncias'!$F55=0,"-",IF('Denuncias-Renuncias'!L55=0,"-",('Denuncias-Renuncias'!L55/'Denuncias-Renuncias'!$F55)))</f>
        <v>4.9454545454545452E-2</v>
      </c>
      <c r="I55" s="61">
        <f>+IF('Denuncias-Renuncias'!$F55=0,"-",IF('Denuncias-Renuncias'!M55=0,"-",('Denuncias-Renuncias'!M55/'Denuncias-Renuncias'!$F55)))</f>
        <v>0.23430303030303029</v>
      </c>
    </row>
    <row r="56" spans="2:9" ht="20.100000000000001" customHeight="1" thickBot="1" x14ac:dyDescent="0.25">
      <c r="B56" s="4" t="s">
        <v>252</v>
      </c>
      <c r="C56" s="58">
        <f>+IF('Denuncias-Renuncias'!$F56=0,"-",IF('Denuncias-Renuncias'!G56=0,"-",('Denuncias-Renuncias'!G56/'Denuncias-Renuncias'!$F56)))</f>
        <v>5.2994170641229464E-3</v>
      </c>
      <c r="D56" s="61">
        <f>+IF('Denuncias-Renuncias'!$F56=0,"-",IF('Denuncias-Renuncias'!H56=0,"-",('Denuncias-Renuncias'!H56/'Denuncias-Renuncias'!$F56)))</f>
        <v>3.7095919448860626E-3</v>
      </c>
      <c r="E56" s="61">
        <f>+IF('Denuncias-Renuncias'!$F56=0,"-",IF('Denuncias-Renuncias'!I56=0,"-",('Denuncias-Renuncias'!I56/'Denuncias-Renuncias'!$F56)))</f>
        <v>0.70376258611552733</v>
      </c>
      <c r="F56" s="61">
        <f>+IF('Denuncias-Renuncias'!$F56=0,"-",IF('Denuncias-Renuncias'!J56=0,"-",('Denuncias-Renuncias'!J56/'Denuncias-Renuncias'!$F56)))</f>
        <v>6.8892421833598302E-3</v>
      </c>
      <c r="G56" s="61">
        <f>+IF('Denuncias-Renuncias'!$F56=0,"-",IF('Denuncias-Renuncias'!K56=0,"-",('Denuncias-Renuncias'!K56/'Denuncias-Renuncias'!$F56)))</f>
        <v>0.14043455219925807</v>
      </c>
      <c r="H56" s="61">
        <f>+IF('Denuncias-Renuncias'!$F56=0,"-",IF('Denuncias-Renuncias'!L56=0,"-",('Denuncias-Renuncias'!L56/'Denuncias-Renuncias'!$F56)))</f>
        <v>0.12082670906200318</v>
      </c>
      <c r="I56" s="61">
        <f>+IF('Denuncias-Renuncias'!$F56=0,"-",IF('Denuncias-Renuncias'!M56=0,"-",('Denuncias-Renuncias'!M56/'Denuncias-Renuncias'!$F56)))</f>
        <v>1.9077901430842606E-2</v>
      </c>
    </row>
    <row r="57" spans="2:9" ht="20.100000000000001" customHeight="1" thickBot="1" x14ac:dyDescent="0.25">
      <c r="B57" s="4" t="s">
        <v>253</v>
      </c>
      <c r="C57" s="58">
        <f>+IF('Denuncias-Renuncias'!$F57=0,"-",IF('Denuncias-Renuncias'!G57=0,"-",('Denuncias-Renuncias'!G57/'Denuncias-Renuncias'!$F57)))</f>
        <v>3.1914893617021274E-2</v>
      </c>
      <c r="D57" s="61">
        <f>+IF('Denuncias-Renuncias'!$F57=0,"-",IF('Denuncias-Renuncias'!H57=0,"-",('Denuncias-Renuncias'!H57/'Denuncias-Renuncias'!$F57)))</f>
        <v>3.1914893617021275E-3</v>
      </c>
      <c r="E57" s="61">
        <f>+IF('Denuncias-Renuncias'!$F57=0,"-",IF('Denuncias-Renuncias'!I57=0,"-",('Denuncias-Renuncias'!I57/'Denuncias-Renuncias'!$F57)))</f>
        <v>0.61595744680851061</v>
      </c>
      <c r="F57" s="61">
        <f>+IF('Denuncias-Renuncias'!$F57=0,"-",IF('Denuncias-Renuncias'!J57=0,"-",('Denuncias-Renuncias'!J57/'Denuncias-Renuncias'!$F57)))</f>
        <v>4.2553191489361703E-3</v>
      </c>
      <c r="G57" s="61">
        <f>+IF('Denuncias-Renuncias'!$F57=0,"-",IF('Denuncias-Renuncias'!K57=0,"-",('Denuncias-Renuncias'!K57/'Denuncias-Renuncias'!$F57)))</f>
        <v>0.2978723404255319</v>
      </c>
      <c r="H57" s="61">
        <f>+IF('Denuncias-Renuncias'!$F57=0,"-",IF('Denuncias-Renuncias'!L57=0,"-",('Denuncias-Renuncias'!L57/'Denuncias-Renuncias'!$F57)))</f>
        <v>3.5106382978723406E-2</v>
      </c>
      <c r="I57" s="61">
        <f>+IF('Denuncias-Renuncias'!$F57=0,"-",IF('Denuncias-Renuncias'!M57=0,"-",('Denuncias-Renuncias'!M57/'Denuncias-Renuncias'!$F57)))</f>
        <v>1.1702127659574468E-2</v>
      </c>
    </row>
    <row r="58" spans="2:9" ht="20.100000000000001" customHeight="1" thickBot="1" x14ac:dyDescent="0.25">
      <c r="B58" s="4" t="s">
        <v>254</v>
      </c>
      <c r="C58" s="58">
        <f>+IF('Denuncias-Renuncias'!$F58=0,"-",IF('Denuncias-Renuncias'!G58=0,"-",('Denuncias-Renuncias'!G58/'Denuncias-Renuncias'!$F58)))</f>
        <v>9.2975206611570244E-2</v>
      </c>
      <c r="D58" s="61">
        <f>+IF('Denuncias-Renuncias'!$F58=0,"-",IF('Denuncias-Renuncias'!H58=0,"-",('Denuncias-Renuncias'!H58/'Denuncias-Renuncias'!$F58)))</f>
        <v>1.3085399449035813E-2</v>
      </c>
      <c r="E58" s="61">
        <f>+IF('Denuncias-Renuncias'!$F58=0,"-",IF('Denuncias-Renuncias'!I58=0,"-",('Denuncias-Renuncias'!I58/'Denuncias-Renuncias'!$F58)))</f>
        <v>0.47176308539944906</v>
      </c>
      <c r="F58" s="61">
        <f>+IF('Denuncias-Renuncias'!$F58=0,"-",IF('Denuncias-Renuncias'!J58=0,"-",('Denuncias-Renuncias'!J58/'Denuncias-Renuncias'!$F58)))</f>
        <v>1.5151515151515152E-2</v>
      </c>
      <c r="G58" s="61">
        <f>+IF('Denuncias-Renuncias'!$F58=0,"-",IF('Denuncias-Renuncias'!K58=0,"-",('Denuncias-Renuncias'!K58/'Denuncias-Renuncias'!$F58)))</f>
        <v>0.2975206611570248</v>
      </c>
      <c r="H58" s="61">
        <f>+IF('Denuncias-Renuncias'!$F58=0,"-",IF('Denuncias-Renuncias'!L58=0,"-",('Denuncias-Renuncias'!L58/'Denuncias-Renuncias'!$F58)))</f>
        <v>4.6143250688705235E-2</v>
      </c>
      <c r="I58" s="61">
        <f>+IF('Denuncias-Renuncias'!$F58=0,"-",IF('Denuncias-Renuncias'!M58=0,"-",('Denuncias-Renuncias'!M58/'Denuncias-Renuncias'!$F58)))</f>
        <v>6.3360881542699726E-2</v>
      </c>
    </row>
    <row r="59" spans="2:9" ht="20.100000000000001" customHeight="1" thickBot="1" x14ac:dyDescent="0.25">
      <c r="B59" s="4" t="s">
        <v>255</v>
      </c>
      <c r="C59" s="58">
        <f>+IF('Denuncias-Renuncias'!$F59=0,"-",IF('Denuncias-Renuncias'!G59=0,"-",('Denuncias-Renuncias'!G59/'Denuncias-Renuncias'!$F59)))</f>
        <v>2.4630541871921183E-2</v>
      </c>
      <c r="D59" s="61">
        <f>+IF('Denuncias-Renuncias'!$F59=0,"-",IF('Denuncias-Renuncias'!H59=0,"-",('Denuncias-Renuncias'!H59/'Denuncias-Renuncias'!$F59)))</f>
        <v>3.0788177339901478E-4</v>
      </c>
      <c r="E59" s="61">
        <f>+IF('Denuncias-Renuncias'!$F59=0,"-",IF('Denuncias-Renuncias'!I59=0,"-",('Denuncias-Renuncias'!I59/'Denuncias-Renuncias'!$F59)))</f>
        <v>0.68318965517241381</v>
      </c>
      <c r="F59" s="61">
        <f>+IF('Denuncias-Renuncias'!$F59=0,"-",IF('Denuncias-Renuncias'!J59=0,"-",('Denuncias-Renuncias'!J59/'Denuncias-Renuncias'!$F59)))</f>
        <v>6.1576354679802959E-3</v>
      </c>
      <c r="G59" s="61">
        <f>+IF('Denuncias-Renuncias'!$F59=0,"-",IF('Denuncias-Renuncias'!K59=0,"-",('Denuncias-Renuncias'!K59/'Denuncias-Renuncias'!$F59)))</f>
        <v>0.2355295566502463</v>
      </c>
      <c r="H59" s="61">
        <f>+IF('Denuncias-Renuncias'!$F59=0,"-",IF('Denuncias-Renuncias'!L59=0,"-",('Denuncias-Renuncias'!L59/'Denuncias-Renuncias'!$F59)))</f>
        <v>3.7561576354679806E-2</v>
      </c>
      <c r="I59" s="61">
        <f>+IF('Denuncias-Renuncias'!$F59=0,"-",IF('Denuncias-Renuncias'!M59=0,"-",('Denuncias-Renuncias'!M59/'Denuncias-Renuncias'!$F59)))</f>
        <v>1.2623152709359606E-2</v>
      </c>
    </row>
    <row r="60" spans="2:9" ht="20.100000000000001" customHeight="1" thickBot="1" x14ac:dyDescent="0.25">
      <c r="B60" s="4" t="s">
        <v>256</v>
      </c>
      <c r="C60" s="58" t="str">
        <f>+IF('Denuncias-Renuncias'!$F60=0,"-",IF('Denuncias-Renuncias'!G60=0,"-",('Denuncias-Renuncias'!G60/'Denuncias-Renuncias'!$F60)))</f>
        <v>-</v>
      </c>
      <c r="D60" s="59" t="str">
        <f>+IF('Denuncias-Renuncias'!$F60=0,"-",IF('Denuncias-Renuncias'!H60=0,"-",('Denuncias-Renuncias'!H60/'Denuncias-Renuncias'!$F60)))</f>
        <v>-</v>
      </c>
      <c r="E60" s="59">
        <f>+IF('Denuncias-Renuncias'!$F60=0,"-",IF('Denuncias-Renuncias'!I60=0,"-",('Denuncias-Renuncias'!I60/'Denuncias-Renuncias'!$F60)))</f>
        <v>0.85816448152562574</v>
      </c>
      <c r="F60" s="59">
        <f>+IF('Denuncias-Renuncias'!$F60=0,"-",IF('Denuncias-Renuncias'!J60=0,"-",('Denuncias-Renuncias'!J60/'Denuncias-Renuncias'!$F60)))</f>
        <v>5.9594755661501785E-3</v>
      </c>
      <c r="G60" s="59">
        <f>+IF('Denuncias-Renuncias'!$F60=0,"-",IF('Denuncias-Renuncias'!K60=0,"-",('Denuncias-Renuncias'!K60/'Denuncias-Renuncias'!$F60)))</f>
        <v>0.11918951132300358</v>
      </c>
      <c r="H60" s="59">
        <f>+IF('Denuncias-Renuncias'!$F60=0,"-",IF('Denuncias-Renuncias'!L60=0,"-",('Denuncias-Renuncias'!L60/'Denuncias-Renuncias'!$F60)))</f>
        <v>1.6686531585220502E-2</v>
      </c>
      <c r="I60" s="59" t="str">
        <f>+IF('Denuncias-Renuncias'!$F60=0,"-",IF('Denuncias-Renuncias'!M60=0,"-",('Denuncias-Renuncias'!M60/'Denuncias-Renuncias'!$F60)))</f>
        <v>-</v>
      </c>
    </row>
    <row r="61" spans="2:9" ht="20.100000000000001" customHeight="1" thickBot="1" x14ac:dyDescent="0.25">
      <c r="B61" s="7" t="s">
        <v>22</v>
      </c>
      <c r="C61" s="62">
        <f>+IF('Denuncias-Renuncias'!$F61=0,"-",IF('Denuncias-Renuncias'!G61=0,"-",('Denuncias-Renuncias'!G61/'Denuncias-Renuncias'!$F61)))</f>
        <v>2.8006540449566065E-2</v>
      </c>
      <c r="D61" s="62">
        <f>+IF('Denuncias-Renuncias'!$F61=0,"-",IF('Denuncias-Renuncias'!H61=0,"-",('Denuncias-Renuncias'!H61/'Denuncias-Renuncias'!$F61)))</f>
        <v>4.5998766178928013E-3</v>
      </c>
      <c r="E61" s="62">
        <f>+IF('Denuncias-Renuncias'!$F61=0,"-",IF('Denuncias-Renuncias'!I61=0,"-",('Denuncias-Renuncias'!I61/'Denuncias-Renuncias'!$F61)))</f>
        <v>0.66259186277034754</v>
      </c>
      <c r="F61" s="62">
        <f>+IF('Denuncias-Renuncias'!$F61=0,"-",IF('Denuncias-Renuncias'!J61=0,"-",('Denuncias-Renuncias'!J61/'Denuncias-Renuncias'!$F61)))</f>
        <v>1.6267271997652145E-2</v>
      </c>
      <c r="G61" s="62">
        <f>+IF('Denuncias-Renuncias'!$F61=0,"-",IF('Denuncias-Renuncias'!K61=0,"-",('Denuncias-Renuncias'!K61/'Denuncias-Renuncias'!$F61)))</f>
        <v>0.14974754583405706</v>
      </c>
      <c r="H61" s="62">
        <f>+IF('Denuncias-Renuncias'!$F61=0,"-",IF('Denuncias-Renuncias'!L61=0,"-",('Denuncias-Renuncias'!L61/'Denuncias-Renuncias'!$F61)))</f>
        <v>9.1344685285785307E-2</v>
      </c>
      <c r="I61" s="62">
        <f>+IF('Denuncias-Renuncias'!$F61=0,"-",IF('Denuncias-Renuncias'!M61=0,"-",('Denuncias-Renuncias'!M61/'Denuncias-Renuncias'!$F61)))</f>
        <v>4.7442217044699059E-2</v>
      </c>
    </row>
  </sheetData>
  <mergeCells count="5">
    <mergeCell ref="C9:C10"/>
    <mergeCell ref="D9:D10"/>
    <mergeCell ref="E9:G9"/>
    <mergeCell ref="H9:H10"/>
    <mergeCell ref="I9:I10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I61"/>
  <sheetViews>
    <sheetView workbookViewId="0"/>
  </sheetViews>
  <sheetFormatPr baseColWidth="10" defaultRowHeight="12.75" x14ac:dyDescent="0.2"/>
  <cols>
    <col min="1" max="1" width="8.625" customWidth="1"/>
    <col min="2" max="2" width="28.625" customWidth="1"/>
    <col min="3" max="9" width="19.5" customWidth="1"/>
    <col min="19" max="19" width="12.25" customWidth="1"/>
  </cols>
  <sheetData>
    <row r="9" spans="2:9" ht="41.25" customHeight="1" x14ac:dyDescent="0.2">
      <c r="B9" s="29"/>
      <c r="C9" s="90" t="s">
        <v>161</v>
      </c>
      <c r="D9" s="90"/>
      <c r="E9" s="90"/>
      <c r="F9" s="90"/>
      <c r="G9" s="90" t="s">
        <v>162</v>
      </c>
      <c r="H9" s="90"/>
      <c r="I9" s="90"/>
    </row>
    <row r="10" spans="2:9" ht="57" x14ac:dyDescent="0.2">
      <c r="B10" s="26"/>
      <c r="C10" s="22" t="s">
        <v>163</v>
      </c>
      <c r="D10" s="22" t="s">
        <v>164</v>
      </c>
      <c r="E10" s="22" t="s">
        <v>165</v>
      </c>
      <c r="F10" s="22" t="s">
        <v>166</v>
      </c>
      <c r="G10" s="22" t="s">
        <v>167</v>
      </c>
      <c r="H10" s="22" t="s">
        <v>168</v>
      </c>
      <c r="I10" s="22" t="s">
        <v>169</v>
      </c>
    </row>
    <row r="11" spans="2:9" ht="20.100000000000001" customHeight="1" thickBot="1" x14ac:dyDescent="0.25">
      <c r="B11" s="3" t="s">
        <v>207</v>
      </c>
      <c r="C11" s="40">
        <v>12</v>
      </c>
      <c r="D11" s="40">
        <v>8</v>
      </c>
      <c r="E11" s="40">
        <v>0</v>
      </c>
      <c r="F11" s="40">
        <v>20</v>
      </c>
      <c r="G11" s="40">
        <v>492</v>
      </c>
      <c r="H11" s="40">
        <v>50</v>
      </c>
      <c r="I11" s="40">
        <v>542</v>
      </c>
    </row>
    <row r="12" spans="2:9" ht="20.100000000000001" customHeight="1" thickBot="1" x14ac:dyDescent="0.25">
      <c r="B12" s="4" t="s">
        <v>208</v>
      </c>
      <c r="C12" s="40">
        <v>16</v>
      </c>
      <c r="D12" s="40">
        <v>29</v>
      </c>
      <c r="E12" s="40">
        <v>0</v>
      </c>
      <c r="F12" s="40">
        <v>45</v>
      </c>
      <c r="G12" s="40">
        <v>1547</v>
      </c>
      <c r="H12" s="40">
        <v>8</v>
      </c>
      <c r="I12" s="40">
        <v>1555</v>
      </c>
    </row>
    <row r="13" spans="2:9" ht="20.100000000000001" customHeight="1" thickBot="1" x14ac:dyDescent="0.25">
      <c r="B13" s="4" t="s">
        <v>209</v>
      </c>
      <c r="C13" s="40">
        <v>66</v>
      </c>
      <c r="D13" s="40">
        <v>10</v>
      </c>
      <c r="E13" s="40">
        <v>0</v>
      </c>
      <c r="F13" s="40">
        <v>76</v>
      </c>
      <c r="G13" s="40">
        <v>535</v>
      </c>
      <c r="H13" s="40">
        <v>6</v>
      </c>
      <c r="I13" s="40">
        <v>541</v>
      </c>
    </row>
    <row r="14" spans="2:9" ht="20.100000000000001" customHeight="1" thickBot="1" x14ac:dyDescent="0.25">
      <c r="B14" s="4" t="s">
        <v>210</v>
      </c>
      <c r="C14" s="40">
        <v>75</v>
      </c>
      <c r="D14" s="40">
        <v>72</v>
      </c>
      <c r="E14" s="40">
        <v>100</v>
      </c>
      <c r="F14" s="40">
        <v>247</v>
      </c>
      <c r="G14" s="40">
        <v>582</v>
      </c>
      <c r="H14" s="40">
        <v>22</v>
      </c>
      <c r="I14" s="40">
        <v>604</v>
      </c>
    </row>
    <row r="15" spans="2:9" ht="20.100000000000001" customHeight="1" thickBot="1" x14ac:dyDescent="0.25">
      <c r="B15" s="4" t="s">
        <v>211</v>
      </c>
      <c r="C15" s="40">
        <v>38</v>
      </c>
      <c r="D15" s="40">
        <v>157</v>
      </c>
      <c r="E15" s="40">
        <v>4</v>
      </c>
      <c r="F15" s="40">
        <v>199</v>
      </c>
      <c r="G15" s="40">
        <v>1170</v>
      </c>
      <c r="H15" s="40">
        <v>35</v>
      </c>
      <c r="I15" s="40">
        <v>1205</v>
      </c>
    </row>
    <row r="16" spans="2:9" ht="20.100000000000001" customHeight="1" thickBot="1" x14ac:dyDescent="0.25">
      <c r="B16" s="4" t="s">
        <v>212</v>
      </c>
      <c r="C16" s="40">
        <v>136</v>
      </c>
      <c r="D16" s="40">
        <v>25</v>
      </c>
      <c r="E16" s="40">
        <v>1</v>
      </c>
      <c r="F16" s="40">
        <v>162</v>
      </c>
      <c r="G16" s="40">
        <v>503</v>
      </c>
      <c r="H16" s="40">
        <v>6</v>
      </c>
      <c r="I16" s="40">
        <v>509</v>
      </c>
    </row>
    <row r="17" spans="2:9" ht="20.100000000000001" customHeight="1" thickBot="1" x14ac:dyDescent="0.25">
      <c r="B17" s="4" t="s">
        <v>213</v>
      </c>
      <c r="C17" s="40">
        <v>101</v>
      </c>
      <c r="D17" s="40">
        <v>14</v>
      </c>
      <c r="E17" s="40">
        <v>18</v>
      </c>
      <c r="F17" s="40">
        <v>133</v>
      </c>
      <c r="G17" s="40">
        <v>3030</v>
      </c>
      <c r="H17" s="40">
        <v>17</v>
      </c>
      <c r="I17" s="40">
        <v>3047</v>
      </c>
    </row>
    <row r="18" spans="2:9" ht="20.100000000000001" customHeight="1" thickBot="1" x14ac:dyDescent="0.25">
      <c r="B18" s="4" t="s">
        <v>214</v>
      </c>
      <c r="C18" s="40">
        <v>108</v>
      </c>
      <c r="D18" s="40">
        <v>99</v>
      </c>
      <c r="E18" s="40">
        <v>8</v>
      </c>
      <c r="F18" s="40">
        <v>215</v>
      </c>
      <c r="G18" s="40">
        <v>2303</v>
      </c>
      <c r="H18" s="40">
        <v>98</v>
      </c>
      <c r="I18" s="40">
        <v>2401</v>
      </c>
    </row>
    <row r="19" spans="2:9" ht="20.100000000000001" customHeight="1" thickBot="1" x14ac:dyDescent="0.25">
      <c r="B19" s="4" t="s">
        <v>215</v>
      </c>
      <c r="C19" s="40">
        <v>1</v>
      </c>
      <c r="D19" s="40">
        <v>1</v>
      </c>
      <c r="E19" s="40">
        <v>0</v>
      </c>
      <c r="F19" s="40">
        <v>2</v>
      </c>
      <c r="G19" s="40">
        <v>148</v>
      </c>
      <c r="H19" s="40">
        <v>8</v>
      </c>
      <c r="I19" s="40">
        <v>156</v>
      </c>
    </row>
    <row r="20" spans="2:9" ht="20.100000000000001" customHeight="1" thickBot="1" x14ac:dyDescent="0.25">
      <c r="B20" s="4" t="s">
        <v>216</v>
      </c>
      <c r="C20" s="40">
        <v>1</v>
      </c>
      <c r="D20" s="40">
        <v>0</v>
      </c>
      <c r="E20" s="40">
        <v>0</v>
      </c>
      <c r="F20" s="40">
        <v>1</v>
      </c>
      <c r="G20" s="40">
        <v>72</v>
      </c>
      <c r="H20" s="40">
        <v>0</v>
      </c>
      <c r="I20" s="40">
        <v>72</v>
      </c>
    </row>
    <row r="21" spans="2:9" ht="20.100000000000001" customHeight="1" thickBot="1" x14ac:dyDescent="0.25">
      <c r="B21" s="4" t="s">
        <v>217</v>
      </c>
      <c r="C21" s="40">
        <v>12</v>
      </c>
      <c r="D21" s="40">
        <v>50</v>
      </c>
      <c r="E21" s="40">
        <v>84</v>
      </c>
      <c r="F21" s="40">
        <v>146</v>
      </c>
      <c r="G21" s="40">
        <v>1141</v>
      </c>
      <c r="H21" s="40">
        <v>46</v>
      </c>
      <c r="I21" s="40">
        <v>1187</v>
      </c>
    </row>
    <row r="22" spans="2:9" ht="20.100000000000001" customHeight="1" thickBot="1" x14ac:dyDescent="0.25">
      <c r="B22" s="4" t="s">
        <v>218</v>
      </c>
      <c r="C22" s="40">
        <v>22</v>
      </c>
      <c r="D22" s="40">
        <v>2</v>
      </c>
      <c r="E22" s="40">
        <v>10</v>
      </c>
      <c r="F22" s="40">
        <v>34</v>
      </c>
      <c r="G22" s="40">
        <v>1046</v>
      </c>
      <c r="H22" s="40">
        <v>6</v>
      </c>
      <c r="I22" s="40">
        <v>1052</v>
      </c>
    </row>
    <row r="23" spans="2:9" ht="20.100000000000001" customHeight="1" thickBot="1" x14ac:dyDescent="0.25">
      <c r="B23" s="4" t="s">
        <v>219</v>
      </c>
      <c r="C23" s="40">
        <v>40</v>
      </c>
      <c r="D23" s="40">
        <v>19</v>
      </c>
      <c r="E23" s="40">
        <v>77</v>
      </c>
      <c r="F23" s="40">
        <v>136</v>
      </c>
      <c r="G23" s="40">
        <v>2495</v>
      </c>
      <c r="H23" s="40">
        <v>3</v>
      </c>
      <c r="I23" s="40">
        <v>2498</v>
      </c>
    </row>
    <row r="24" spans="2:9" ht="20.100000000000001" customHeight="1" thickBot="1" x14ac:dyDescent="0.25">
      <c r="B24" s="4" t="s">
        <v>220</v>
      </c>
      <c r="C24" s="40">
        <v>136</v>
      </c>
      <c r="D24" s="40">
        <v>42</v>
      </c>
      <c r="E24" s="40">
        <v>132</v>
      </c>
      <c r="F24" s="40">
        <v>310</v>
      </c>
      <c r="G24" s="40">
        <v>1380</v>
      </c>
      <c r="H24" s="40">
        <v>61</v>
      </c>
      <c r="I24" s="40">
        <v>1441</v>
      </c>
    </row>
    <row r="25" spans="2:9" ht="20.100000000000001" customHeight="1" thickBot="1" x14ac:dyDescent="0.25">
      <c r="B25" s="4" t="s">
        <v>221</v>
      </c>
      <c r="C25" s="40">
        <v>41</v>
      </c>
      <c r="D25" s="40">
        <v>87</v>
      </c>
      <c r="E25" s="40">
        <v>0</v>
      </c>
      <c r="F25" s="40">
        <v>128</v>
      </c>
      <c r="G25" s="40">
        <v>1404</v>
      </c>
      <c r="H25" s="40">
        <v>274</v>
      </c>
      <c r="I25" s="40">
        <v>1678</v>
      </c>
    </row>
    <row r="26" spans="2:9" ht="20.100000000000001" customHeight="1" thickBot="1" x14ac:dyDescent="0.25">
      <c r="B26" s="5" t="s">
        <v>222</v>
      </c>
      <c r="C26" s="40">
        <v>28</v>
      </c>
      <c r="D26" s="40">
        <v>43</v>
      </c>
      <c r="E26" s="40">
        <v>4</v>
      </c>
      <c r="F26" s="40">
        <v>75</v>
      </c>
      <c r="G26" s="40">
        <v>943</v>
      </c>
      <c r="H26" s="40">
        <v>60</v>
      </c>
      <c r="I26" s="40">
        <v>1003</v>
      </c>
    </row>
    <row r="27" spans="2:9" ht="20.100000000000001" customHeight="1" thickBot="1" x14ac:dyDescent="0.25">
      <c r="B27" s="6" t="s">
        <v>223</v>
      </c>
      <c r="C27" s="40">
        <v>0</v>
      </c>
      <c r="D27" s="40">
        <v>0</v>
      </c>
      <c r="E27" s="40">
        <v>8</v>
      </c>
      <c r="F27" s="40">
        <v>8</v>
      </c>
      <c r="G27" s="40">
        <v>162</v>
      </c>
      <c r="H27" s="40">
        <v>0</v>
      </c>
      <c r="I27" s="40">
        <v>162</v>
      </c>
    </row>
    <row r="28" spans="2:9" ht="20.100000000000001" customHeight="1" thickBot="1" x14ac:dyDescent="0.25">
      <c r="B28" s="4" t="s">
        <v>224</v>
      </c>
      <c r="C28" s="40">
        <v>3</v>
      </c>
      <c r="D28" s="40">
        <v>12</v>
      </c>
      <c r="E28" s="40">
        <v>1</v>
      </c>
      <c r="F28" s="40">
        <v>16</v>
      </c>
      <c r="G28" s="40">
        <v>226</v>
      </c>
      <c r="H28" s="40">
        <v>48</v>
      </c>
      <c r="I28" s="40">
        <v>274</v>
      </c>
    </row>
    <row r="29" spans="2:9" ht="20.100000000000001" customHeight="1" thickBot="1" x14ac:dyDescent="0.25">
      <c r="B29" s="4" t="s">
        <v>225</v>
      </c>
      <c r="C29" s="40">
        <v>5</v>
      </c>
      <c r="D29" s="40">
        <v>15</v>
      </c>
      <c r="E29" s="40">
        <v>0</v>
      </c>
      <c r="F29" s="40">
        <v>20</v>
      </c>
      <c r="G29" s="40">
        <v>432</v>
      </c>
      <c r="H29" s="40">
        <v>0</v>
      </c>
      <c r="I29" s="40">
        <v>432</v>
      </c>
    </row>
    <row r="30" spans="2:9" ht="20.100000000000001" customHeight="1" thickBot="1" x14ac:dyDescent="0.25">
      <c r="B30" s="4" t="s">
        <v>226</v>
      </c>
      <c r="C30" s="40">
        <v>0</v>
      </c>
      <c r="D30" s="40">
        <v>0</v>
      </c>
      <c r="E30" s="40">
        <v>0</v>
      </c>
      <c r="F30" s="40">
        <v>0</v>
      </c>
      <c r="G30" s="40">
        <v>204</v>
      </c>
      <c r="H30" s="40">
        <v>0</v>
      </c>
      <c r="I30" s="40">
        <v>204</v>
      </c>
    </row>
    <row r="31" spans="2:9" ht="20.100000000000001" customHeight="1" thickBot="1" x14ac:dyDescent="0.25">
      <c r="B31" s="4" t="s">
        <v>227</v>
      </c>
      <c r="C31" s="40">
        <v>0</v>
      </c>
      <c r="D31" s="40">
        <v>0</v>
      </c>
      <c r="E31" s="40">
        <v>0</v>
      </c>
      <c r="F31" s="40">
        <v>0</v>
      </c>
      <c r="G31" s="40">
        <v>197</v>
      </c>
      <c r="H31" s="40">
        <v>1</v>
      </c>
      <c r="I31" s="40">
        <v>198</v>
      </c>
    </row>
    <row r="32" spans="2:9" ht="20.100000000000001" customHeight="1" thickBot="1" x14ac:dyDescent="0.25">
      <c r="B32" s="4" t="s">
        <v>228</v>
      </c>
      <c r="C32" s="40">
        <v>1</v>
      </c>
      <c r="D32" s="40">
        <v>5</v>
      </c>
      <c r="E32" s="40">
        <v>0</v>
      </c>
      <c r="F32" s="40">
        <v>6</v>
      </c>
      <c r="G32" s="40">
        <v>69</v>
      </c>
      <c r="H32" s="40">
        <v>15</v>
      </c>
      <c r="I32" s="40">
        <v>84</v>
      </c>
    </row>
    <row r="33" spans="2:9" ht="20.100000000000001" customHeight="1" thickBot="1" x14ac:dyDescent="0.25">
      <c r="B33" s="4" t="s">
        <v>229</v>
      </c>
      <c r="C33" s="40">
        <v>3</v>
      </c>
      <c r="D33" s="40">
        <v>0</v>
      </c>
      <c r="E33" s="40">
        <v>0</v>
      </c>
      <c r="F33" s="40">
        <v>3</v>
      </c>
      <c r="G33" s="40">
        <v>29</v>
      </c>
      <c r="H33" s="40">
        <v>7</v>
      </c>
      <c r="I33" s="40">
        <v>36</v>
      </c>
    </row>
    <row r="34" spans="2:9" ht="20.100000000000001" customHeight="1" thickBot="1" x14ac:dyDescent="0.25">
      <c r="B34" s="4" t="s">
        <v>230</v>
      </c>
      <c r="C34" s="40">
        <v>0</v>
      </c>
      <c r="D34" s="40">
        <v>116</v>
      </c>
      <c r="E34" s="40">
        <v>0</v>
      </c>
      <c r="F34" s="40">
        <v>116</v>
      </c>
      <c r="G34" s="40">
        <v>345</v>
      </c>
      <c r="H34" s="40">
        <v>0</v>
      </c>
      <c r="I34" s="40">
        <v>345</v>
      </c>
    </row>
    <row r="35" spans="2:9" ht="20.100000000000001" customHeight="1" thickBot="1" x14ac:dyDescent="0.25">
      <c r="B35" s="4" t="s">
        <v>231</v>
      </c>
      <c r="C35" s="40">
        <v>8</v>
      </c>
      <c r="D35" s="40">
        <v>0</v>
      </c>
      <c r="E35" s="40">
        <v>0</v>
      </c>
      <c r="F35" s="40">
        <v>8</v>
      </c>
      <c r="G35" s="40">
        <v>140</v>
      </c>
      <c r="H35" s="40">
        <v>2</v>
      </c>
      <c r="I35" s="40">
        <v>142</v>
      </c>
    </row>
    <row r="36" spans="2:9" ht="20.100000000000001" customHeight="1" thickBot="1" x14ac:dyDescent="0.25">
      <c r="B36" s="4" t="s">
        <v>232</v>
      </c>
      <c r="C36" s="40">
        <v>2</v>
      </c>
      <c r="D36" s="40">
        <v>8</v>
      </c>
      <c r="E36" s="40">
        <v>0</v>
      </c>
      <c r="F36" s="40">
        <v>10</v>
      </c>
      <c r="G36" s="40">
        <v>241</v>
      </c>
      <c r="H36" s="40">
        <v>6</v>
      </c>
      <c r="I36" s="40">
        <v>247</v>
      </c>
    </row>
    <row r="37" spans="2:9" ht="20.100000000000001" customHeight="1" thickBot="1" x14ac:dyDescent="0.25">
      <c r="B37" s="4" t="s">
        <v>233</v>
      </c>
      <c r="C37" s="40">
        <v>15</v>
      </c>
      <c r="D37" s="40">
        <v>12</v>
      </c>
      <c r="E37" s="40">
        <v>1</v>
      </c>
      <c r="F37" s="40">
        <v>28</v>
      </c>
      <c r="G37" s="40">
        <v>492</v>
      </c>
      <c r="H37" s="40">
        <v>23</v>
      </c>
      <c r="I37" s="40">
        <v>515</v>
      </c>
    </row>
    <row r="38" spans="2:9" ht="20.100000000000001" customHeight="1" thickBot="1" x14ac:dyDescent="0.25">
      <c r="B38" s="4" t="s">
        <v>234</v>
      </c>
      <c r="C38" s="40">
        <v>8</v>
      </c>
      <c r="D38" s="40">
        <v>2</v>
      </c>
      <c r="E38" s="40">
        <v>1</v>
      </c>
      <c r="F38" s="40">
        <v>11</v>
      </c>
      <c r="G38" s="40">
        <v>107</v>
      </c>
      <c r="H38" s="40">
        <v>3</v>
      </c>
      <c r="I38" s="40">
        <v>110</v>
      </c>
    </row>
    <row r="39" spans="2:9" ht="20.100000000000001" customHeight="1" thickBot="1" x14ac:dyDescent="0.25">
      <c r="B39" s="4" t="s">
        <v>235</v>
      </c>
      <c r="C39" s="40">
        <v>0</v>
      </c>
      <c r="D39" s="40">
        <v>1</v>
      </c>
      <c r="E39" s="40">
        <v>0</v>
      </c>
      <c r="F39" s="40">
        <v>1</v>
      </c>
      <c r="G39" s="40">
        <v>381</v>
      </c>
      <c r="H39" s="40">
        <v>0</v>
      </c>
      <c r="I39" s="40">
        <v>381</v>
      </c>
    </row>
    <row r="40" spans="2:9" ht="20.100000000000001" customHeight="1" thickBot="1" x14ac:dyDescent="0.25">
      <c r="B40" s="4" t="s">
        <v>236</v>
      </c>
      <c r="C40" s="40">
        <v>2</v>
      </c>
      <c r="D40" s="40">
        <v>5</v>
      </c>
      <c r="E40" s="40">
        <v>3</v>
      </c>
      <c r="F40" s="40">
        <v>10</v>
      </c>
      <c r="G40" s="40">
        <v>790</v>
      </c>
      <c r="H40" s="40">
        <v>61</v>
      </c>
      <c r="I40" s="40">
        <v>851</v>
      </c>
    </row>
    <row r="41" spans="2:9" ht="20.100000000000001" customHeight="1" thickBot="1" x14ac:dyDescent="0.25">
      <c r="B41" s="4" t="s">
        <v>237</v>
      </c>
      <c r="C41" s="40">
        <v>240</v>
      </c>
      <c r="D41" s="40">
        <v>225</v>
      </c>
      <c r="E41" s="40">
        <v>89</v>
      </c>
      <c r="F41" s="40">
        <v>554</v>
      </c>
      <c r="G41" s="40">
        <v>4994</v>
      </c>
      <c r="H41" s="40">
        <v>604</v>
      </c>
      <c r="I41" s="40">
        <v>5598</v>
      </c>
    </row>
    <row r="42" spans="2:9" ht="20.100000000000001" customHeight="1" thickBot="1" x14ac:dyDescent="0.25">
      <c r="B42" s="4" t="s">
        <v>238</v>
      </c>
      <c r="C42" s="40">
        <v>15</v>
      </c>
      <c r="D42" s="40">
        <v>11</v>
      </c>
      <c r="E42" s="40">
        <v>0</v>
      </c>
      <c r="F42" s="40">
        <v>26</v>
      </c>
      <c r="G42" s="40">
        <v>848</v>
      </c>
      <c r="H42" s="40">
        <v>62</v>
      </c>
      <c r="I42" s="40">
        <v>910</v>
      </c>
    </row>
    <row r="43" spans="2:9" ht="20.100000000000001" customHeight="1" thickBot="1" x14ac:dyDescent="0.25">
      <c r="B43" s="4" t="s">
        <v>239</v>
      </c>
      <c r="C43" s="40">
        <v>4</v>
      </c>
      <c r="D43" s="40">
        <v>1</v>
      </c>
      <c r="E43" s="40">
        <v>0</v>
      </c>
      <c r="F43" s="40">
        <v>5</v>
      </c>
      <c r="G43" s="40">
        <v>492</v>
      </c>
      <c r="H43" s="40">
        <v>3</v>
      </c>
      <c r="I43" s="40">
        <v>495</v>
      </c>
    </row>
    <row r="44" spans="2:9" ht="20.100000000000001" customHeight="1" thickBot="1" x14ac:dyDescent="0.25">
      <c r="B44" s="4" t="s">
        <v>240</v>
      </c>
      <c r="C44" s="40">
        <v>9</v>
      </c>
      <c r="D44" s="40">
        <v>6</v>
      </c>
      <c r="E44" s="40">
        <v>3</v>
      </c>
      <c r="F44" s="40">
        <v>18</v>
      </c>
      <c r="G44" s="40">
        <v>971</v>
      </c>
      <c r="H44" s="40">
        <v>119</v>
      </c>
      <c r="I44" s="40">
        <v>1090</v>
      </c>
    </row>
    <row r="45" spans="2:9" ht="20.100000000000001" customHeight="1" thickBot="1" x14ac:dyDescent="0.25">
      <c r="B45" s="4" t="s">
        <v>241</v>
      </c>
      <c r="C45" s="40">
        <v>200</v>
      </c>
      <c r="D45" s="40">
        <v>55</v>
      </c>
      <c r="E45" s="40">
        <v>138</v>
      </c>
      <c r="F45" s="40">
        <v>393</v>
      </c>
      <c r="G45" s="40">
        <v>2020</v>
      </c>
      <c r="H45" s="40">
        <v>83</v>
      </c>
      <c r="I45" s="40">
        <v>2103</v>
      </c>
    </row>
    <row r="46" spans="2:9" ht="20.100000000000001" customHeight="1" thickBot="1" x14ac:dyDescent="0.25">
      <c r="B46" s="4" t="s">
        <v>242</v>
      </c>
      <c r="C46" s="40">
        <v>27</v>
      </c>
      <c r="D46" s="40">
        <v>1</v>
      </c>
      <c r="E46" s="40">
        <v>1</v>
      </c>
      <c r="F46" s="40">
        <v>29</v>
      </c>
      <c r="G46" s="40">
        <v>523</v>
      </c>
      <c r="H46" s="40">
        <v>49</v>
      </c>
      <c r="I46" s="40">
        <v>572</v>
      </c>
    </row>
    <row r="47" spans="2:9" ht="20.100000000000001" customHeight="1" thickBot="1" x14ac:dyDescent="0.25">
      <c r="B47" s="4" t="s">
        <v>243</v>
      </c>
      <c r="C47" s="40">
        <v>87</v>
      </c>
      <c r="D47" s="40">
        <v>68</v>
      </c>
      <c r="E47" s="40">
        <v>676</v>
      </c>
      <c r="F47" s="40">
        <v>831</v>
      </c>
      <c r="G47" s="40">
        <v>3202</v>
      </c>
      <c r="H47" s="40">
        <v>218</v>
      </c>
      <c r="I47" s="40">
        <v>3420</v>
      </c>
    </row>
    <row r="48" spans="2:9" ht="20.100000000000001" customHeight="1" thickBot="1" x14ac:dyDescent="0.25">
      <c r="B48" s="4" t="s">
        <v>244</v>
      </c>
      <c r="C48" s="40">
        <v>5</v>
      </c>
      <c r="D48" s="40">
        <v>5</v>
      </c>
      <c r="E48" s="40">
        <v>63</v>
      </c>
      <c r="F48" s="40">
        <v>73</v>
      </c>
      <c r="G48" s="40">
        <v>458</v>
      </c>
      <c r="H48" s="40">
        <v>6</v>
      </c>
      <c r="I48" s="40">
        <v>464</v>
      </c>
    </row>
    <row r="49" spans="2:9" ht="20.100000000000001" customHeight="1" thickBot="1" x14ac:dyDescent="0.25">
      <c r="B49" s="4" t="s">
        <v>245</v>
      </c>
      <c r="C49" s="40">
        <v>6</v>
      </c>
      <c r="D49" s="40">
        <v>0</v>
      </c>
      <c r="E49" s="40">
        <v>0</v>
      </c>
      <c r="F49" s="40">
        <v>6</v>
      </c>
      <c r="G49" s="40">
        <v>247</v>
      </c>
      <c r="H49" s="40">
        <v>9</v>
      </c>
      <c r="I49" s="40">
        <v>256</v>
      </c>
    </row>
    <row r="50" spans="2:9" ht="20.100000000000001" customHeight="1" thickBot="1" x14ac:dyDescent="0.25">
      <c r="B50" s="4" t="s">
        <v>246</v>
      </c>
      <c r="C50" s="40">
        <v>23</v>
      </c>
      <c r="D50" s="40">
        <v>7</v>
      </c>
      <c r="E50" s="40">
        <v>1</v>
      </c>
      <c r="F50" s="40">
        <v>31</v>
      </c>
      <c r="G50" s="40">
        <v>686</v>
      </c>
      <c r="H50" s="40">
        <v>10</v>
      </c>
      <c r="I50" s="40">
        <v>696</v>
      </c>
    </row>
    <row r="51" spans="2:9" ht="20.100000000000001" customHeight="1" thickBot="1" x14ac:dyDescent="0.25">
      <c r="B51" s="4" t="s">
        <v>247</v>
      </c>
      <c r="C51" s="40">
        <v>0</v>
      </c>
      <c r="D51" s="40">
        <v>0</v>
      </c>
      <c r="E51" s="40">
        <v>2</v>
      </c>
      <c r="F51" s="40">
        <v>2</v>
      </c>
      <c r="G51" s="40">
        <v>278</v>
      </c>
      <c r="H51" s="40">
        <v>0</v>
      </c>
      <c r="I51" s="40">
        <v>278</v>
      </c>
    </row>
    <row r="52" spans="2:9" ht="20.100000000000001" customHeight="1" thickBot="1" x14ac:dyDescent="0.25">
      <c r="B52" s="4" t="s">
        <v>248</v>
      </c>
      <c r="C52" s="40">
        <v>8</v>
      </c>
      <c r="D52" s="40">
        <v>1</v>
      </c>
      <c r="E52" s="40">
        <v>0</v>
      </c>
      <c r="F52" s="40">
        <v>9</v>
      </c>
      <c r="G52" s="40">
        <v>291</v>
      </c>
      <c r="H52" s="40">
        <v>3</v>
      </c>
      <c r="I52" s="40">
        <v>294</v>
      </c>
    </row>
    <row r="53" spans="2:9" ht="20.100000000000001" customHeight="1" thickBot="1" x14ac:dyDescent="0.25">
      <c r="B53" s="4" t="s">
        <v>249</v>
      </c>
      <c r="C53" s="40">
        <v>9</v>
      </c>
      <c r="D53" s="40">
        <v>11</v>
      </c>
      <c r="E53" s="40">
        <v>1</v>
      </c>
      <c r="F53" s="40">
        <v>21</v>
      </c>
      <c r="G53" s="40">
        <v>1009</v>
      </c>
      <c r="H53" s="40">
        <v>17</v>
      </c>
      <c r="I53" s="40">
        <v>1026</v>
      </c>
    </row>
    <row r="54" spans="2:9" ht="20.100000000000001" customHeight="1" thickBot="1" x14ac:dyDescent="0.25">
      <c r="B54" s="4" t="s">
        <v>250</v>
      </c>
      <c r="C54" s="40">
        <v>273</v>
      </c>
      <c r="D54" s="40">
        <v>111</v>
      </c>
      <c r="E54" s="40">
        <v>24</v>
      </c>
      <c r="F54" s="40">
        <v>408</v>
      </c>
      <c r="G54" s="40">
        <v>10124</v>
      </c>
      <c r="H54" s="40">
        <v>320</v>
      </c>
      <c r="I54" s="40">
        <v>10444</v>
      </c>
    </row>
    <row r="55" spans="2:9" ht="20.100000000000001" customHeight="1" thickBot="1" x14ac:dyDescent="0.25">
      <c r="B55" s="4" t="s">
        <v>251</v>
      </c>
      <c r="C55" s="40">
        <v>4</v>
      </c>
      <c r="D55" s="40">
        <v>17</v>
      </c>
      <c r="E55" s="40">
        <v>1</v>
      </c>
      <c r="F55" s="40">
        <v>22</v>
      </c>
      <c r="G55" s="40">
        <v>3650</v>
      </c>
      <c r="H55" s="40">
        <v>16</v>
      </c>
      <c r="I55" s="40">
        <v>3666</v>
      </c>
    </row>
    <row r="56" spans="2:9" ht="20.100000000000001" customHeight="1" thickBot="1" x14ac:dyDescent="0.25">
      <c r="B56" s="4" t="s">
        <v>252</v>
      </c>
      <c r="C56" s="40">
        <v>16</v>
      </c>
      <c r="D56" s="40">
        <v>36</v>
      </c>
      <c r="E56" s="40">
        <v>39</v>
      </c>
      <c r="F56" s="40">
        <v>91</v>
      </c>
      <c r="G56" s="40">
        <v>594</v>
      </c>
      <c r="H56" s="40">
        <v>7</v>
      </c>
      <c r="I56" s="40">
        <v>601</v>
      </c>
    </row>
    <row r="57" spans="2:9" ht="20.100000000000001" customHeight="1" thickBot="1" x14ac:dyDescent="0.25">
      <c r="B57" s="4" t="s">
        <v>253</v>
      </c>
      <c r="C57" s="40">
        <v>1</v>
      </c>
      <c r="D57" s="40">
        <v>6</v>
      </c>
      <c r="E57" s="40">
        <v>2</v>
      </c>
      <c r="F57" s="40">
        <v>9</v>
      </c>
      <c r="G57" s="40">
        <v>297</v>
      </c>
      <c r="H57" s="40">
        <v>5</v>
      </c>
      <c r="I57" s="40">
        <v>302</v>
      </c>
    </row>
    <row r="58" spans="2:9" ht="20.100000000000001" customHeight="1" thickBot="1" x14ac:dyDescent="0.25">
      <c r="B58" s="4" t="s">
        <v>254</v>
      </c>
      <c r="C58" s="40">
        <v>3</v>
      </c>
      <c r="D58" s="40">
        <v>10</v>
      </c>
      <c r="E58" s="40">
        <v>0</v>
      </c>
      <c r="F58" s="40">
        <v>13</v>
      </c>
      <c r="G58" s="40">
        <v>332</v>
      </c>
      <c r="H58" s="40">
        <v>34</v>
      </c>
      <c r="I58" s="40">
        <v>366</v>
      </c>
    </row>
    <row r="59" spans="2:9" ht="20.100000000000001" customHeight="1" thickBot="1" x14ac:dyDescent="0.25">
      <c r="B59" s="4" t="s">
        <v>255</v>
      </c>
      <c r="C59" s="40">
        <v>16</v>
      </c>
      <c r="D59" s="40">
        <v>40</v>
      </c>
      <c r="E59" s="40">
        <v>2</v>
      </c>
      <c r="F59" s="40">
        <v>58</v>
      </c>
      <c r="G59" s="40">
        <v>1020</v>
      </c>
      <c r="H59" s="40">
        <v>20</v>
      </c>
      <c r="I59" s="40">
        <v>1040</v>
      </c>
    </row>
    <row r="60" spans="2:9" ht="20.100000000000001" customHeight="1" thickBot="1" x14ac:dyDescent="0.25">
      <c r="B60" s="4" t="s">
        <v>256</v>
      </c>
      <c r="C60" s="40">
        <v>0</v>
      </c>
      <c r="D60" s="40">
        <v>0</v>
      </c>
      <c r="E60" s="40">
        <v>0</v>
      </c>
      <c r="F60" s="40">
        <v>0</v>
      </c>
      <c r="G60" s="40">
        <v>199</v>
      </c>
      <c r="H60" s="40">
        <v>0</v>
      </c>
      <c r="I60" s="40">
        <v>199</v>
      </c>
    </row>
    <row r="61" spans="2:9" ht="20.100000000000001" customHeight="1" thickBot="1" x14ac:dyDescent="0.25">
      <c r="B61" s="7" t="s">
        <v>22</v>
      </c>
      <c r="C61" s="9">
        <v>1826</v>
      </c>
      <c r="D61" s="9">
        <v>1445</v>
      </c>
      <c r="E61" s="9">
        <v>1494</v>
      </c>
      <c r="F61" s="9">
        <v>4765</v>
      </c>
      <c r="G61" s="9">
        <v>54841</v>
      </c>
      <c r="H61" s="9">
        <v>2451</v>
      </c>
      <c r="I61" s="9">
        <v>57292</v>
      </c>
    </row>
  </sheetData>
  <mergeCells count="2">
    <mergeCell ref="C9:F9"/>
    <mergeCell ref="G9:I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H62"/>
  <sheetViews>
    <sheetView workbookViewId="0"/>
  </sheetViews>
  <sheetFormatPr baseColWidth="10" defaultRowHeight="12.75" x14ac:dyDescent="0.2"/>
  <cols>
    <col min="1" max="1" width="8.625" customWidth="1"/>
    <col min="2" max="2" width="28.625" customWidth="1"/>
    <col min="3" max="11" width="15" customWidth="1"/>
    <col min="19" max="19" width="12.25" customWidth="1"/>
  </cols>
  <sheetData>
    <row r="8" spans="2:8" ht="47.25" customHeight="1" x14ac:dyDescent="0.2"/>
    <row r="9" spans="2:8" ht="41.25" customHeight="1" x14ac:dyDescent="0.2">
      <c r="B9" s="30"/>
      <c r="C9" s="104" t="s">
        <v>170</v>
      </c>
      <c r="D9" s="105"/>
      <c r="E9" s="105"/>
      <c r="F9" s="105"/>
      <c r="G9" s="105"/>
      <c r="H9" s="106"/>
    </row>
    <row r="10" spans="2:8" ht="41.25" customHeight="1" x14ac:dyDescent="0.2">
      <c r="B10" s="30"/>
      <c r="C10" s="91" t="s">
        <v>171</v>
      </c>
      <c r="D10" s="91"/>
      <c r="E10" s="91" t="s">
        <v>172</v>
      </c>
      <c r="F10" s="91"/>
      <c r="G10" s="91" t="s">
        <v>173</v>
      </c>
      <c r="H10" s="91" t="s">
        <v>59</v>
      </c>
    </row>
    <row r="11" spans="2:8" ht="41.25" customHeight="1" thickBot="1" x14ac:dyDescent="0.25">
      <c r="B11" s="30"/>
      <c r="C11" s="16" t="s">
        <v>174</v>
      </c>
      <c r="D11" s="16" t="s">
        <v>175</v>
      </c>
      <c r="E11" s="16" t="s">
        <v>176</v>
      </c>
      <c r="F11" s="16" t="s">
        <v>177</v>
      </c>
      <c r="G11" s="91"/>
      <c r="H11" s="91"/>
    </row>
    <row r="12" spans="2:8" ht="20.100000000000001" customHeight="1" thickBot="1" x14ac:dyDescent="0.25">
      <c r="B12" s="3" t="s">
        <v>207</v>
      </c>
      <c r="C12" s="63">
        <v>1.2190992211310531E-2</v>
      </c>
      <c r="D12" s="63">
        <v>0.17846258042668472</v>
      </c>
      <c r="E12" s="63">
        <v>6.7727734507280731E-3</v>
      </c>
      <c r="F12" s="63">
        <v>0.1835421605147308</v>
      </c>
      <c r="G12" s="63">
        <v>0.33999322722654929</v>
      </c>
      <c r="H12" s="63">
        <v>0.27903826616999666</v>
      </c>
    </row>
    <row r="13" spans="2:8" ht="20.100000000000001" customHeight="1" thickBot="1" x14ac:dyDescent="0.25">
      <c r="B13" s="4" t="s">
        <v>208</v>
      </c>
      <c r="C13" s="63">
        <v>2.6639802999776137E-2</v>
      </c>
      <c r="D13" s="63">
        <v>0.16543541526751734</v>
      </c>
      <c r="E13" s="63">
        <v>1.0073875083948958E-2</v>
      </c>
      <c r="F13" s="63">
        <v>0.34810835012312513</v>
      </c>
      <c r="G13" s="63">
        <v>0.29057533019923887</v>
      </c>
      <c r="H13" s="63">
        <v>0.15916722632639357</v>
      </c>
    </row>
    <row r="14" spans="2:8" ht="20.100000000000001" customHeight="1" thickBot="1" x14ac:dyDescent="0.25">
      <c r="B14" s="4" t="s">
        <v>209</v>
      </c>
      <c r="C14" s="63">
        <v>2.0248203788373612E-2</v>
      </c>
      <c r="D14" s="63">
        <v>0.15088177661659047</v>
      </c>
      <c r="E14" s="63">
        <v>4.9640757674722404E-2</v>
      </c>
      <c r="F14" s="63">
        <v>0.35336381450032656</v>
      </c>
      <c r="G14" s="63">
        <v>0.3350751143043762</v>
      </c>
      <c r="H14" s="63">
        <v>9.0790333115610633E-2</v>
      </c>
    </row>
    <row r="15" spans="2:8" ht="20.100000000000001" customHeight="1" thickBot="1" x14ac:dyDescent="0.25">
      <c r="B15" s="4" t="s">
        <v>210</v>
      </c>
      <c r="C15" s="63">
        <v>1.1953444479396037E-2</v>
      </c>
      <c r="D15" s="63">
        <v>0.22774457376533502</v>
      </c>
      <c r="E15" s="63">
        <v>7.7697389116074239E-2</v>
      </c>
      <c r="F15" s="63">
        <v>0.18999685435671596</v>
      </c>
      <c r="G15" s="63">
        <v>0.16200062912865681</v>
      </c>
      <c r="H15" s="63">
        <v>0.33060710915382191</v>
      </c>
    </row>
    <row r="16" spans="2:8" ht="20.100000000000001" customHeight="1" thickBot="1" x14ac:dyDescent="0.25">
      <c r="B16" s="4" t="s">
        <v>211</v>
      </c>
      <c r="C16" s="63">
        <v>2.8064382996285598E-2</v>
      </c>
      <c r="D16" s="63">
        <v>0.16838629797771357</v>
      </c>
      <c r="E16" s="63">
        <v>8.21295914156005E-2</v>
      </c>
      <c r="F16" s="63">
        <v>0.49731737515476682</v>
      </c>
      <c r="G16" s="63">
        <v>0.1172100701609575</v>
      </c>
      <c r="H16" s="63">
        <v>0.10689228229467609</v>
      </c>
    </row>
    <row r="17" spans="2:8" ht="20.100000000000001" customHeight="1" thickBot="1" x14ac:dyDescent="0.25">
      <c r="B17" s="4" t="s">
        <v>212</v>
      </c>
      <c r="C17" s="63">
        <v>1.7445482866043614E-2</v>
      </c>
      <c r="D17" s="63">
        <v>0.20560747663551401</v>
      </c>
      <c r="E17" s="63">
        <v>0.10093457943925234</v>
      </c>
      <c r="F17" s="63">
        <v>0.31713395638629283</v>
      </c>
      <c r="G17" s="63">
        <v>0.22554517133956387</v>
      </c>
      <c r="H17" s="63">
        <v>0.1333333333333333</v>
      </c>
    </row>
    <row r="18" spans="2:8" ht="20.100000000000001" customHeight="1" thickBot="1" x14ac:dyDescent="0.25">
      <c r="B18" s="4" t="s">
        <v>213</v>
      </c>
      <c r="C18" s="63">
        <v>3.4887129873937259E-2</v>
      </c>
      <c r="D18" s="63">
        <v>8.1794195250659632E-2</v>
      </c>
      <c r="E18" s="63">
        <v>1.9495749047200233E-2</v>
      </c>
      <c r="F18" s="63">
        <v>0.44664321313397831</v>
      </c>
      <c r="G18" s="63">
        <v>0.18821459982409849</v>
      </c>
      <c r="H18" s="63">
        <v>0.22896511287012605</v>
      </c>
    </row>
    <row r="19" spans="2:8" ht="20.100000000000001" customHeight="1" thickBot="1" x14ac:dyDescent="0.25">
      <c r="B19" s="4" t="s">
        <v>214</v>
      </c>
      <c r="C19" s="63">
        <v>3.8473921442369607E-2</v>
      </c>
      <c r="D19" s="63">
        <v>7.9201545396007725E-2</v>
      </c>
      <c r="E19" s="63">
        <v>3.461043142305216E-2</v>
      </c>
      <c r="F19" s="63">
        <v>0.38650998068254988</v>
      </c>
      <c r="G19" s="63">
        <v>0.20605280103026399</v>
      </c>
      <c r="H19" s="63">
        <v>0.25515132002575658</v>
      </c>
    </row>
    <row r="20" spans="2:8" ht="20.100000000000001" customHeight="1" thickBot="1" x14ac:dyDescent="0.25">
      <c r="B20" s="4" t="s">
        <v>215</v>
      </c>
      <c r="C20" s="63">
        <v>1.3736263736263736E-2</v>
      </c>
      <c r="D20" s="63">
        <v>0.19505494505494506</v>
      </c>
      <c r="E20" s="63">
        <v>5.4945054945054949E-3</v>
      </c>
      <c r="F20" s="63">
        <v>0.42857142857142855</v>
      </c>
      <c r="G20" s="63">
        <v>0.25824175824175827</v>
      </c>
      <c r="H20" s="63">
        <v>9.8901098901098994E-2</v>
      </c>
    </row>
    <row r="21" spans="2:8" ht="20.100000000000001" customHeight="1" thickBot="1" x14ac:dyDescent="0.25">
      <c r="B21" s="4" t="s">
        <v>216</v>
      </c>
      <c r="C21" s="63">
        <v>0</v>
      </c>
      <c r="D21" s="63">
        <v>0.29665071770334928</v>
      </c>
      <c r="E21" s="63">
        <v>4.7846889952153108E-3</v>
      </c>
      <c r="F21" s="63">
        <v>0.34449760765550241</v>
      </c>
      <c r="G21" s="63">
        <v>0.18660287081339713</v>
      </c>
      <c r="H21" s="63">
        <v>0.16746411483253584</v>
      </c>
    </row>
    <row r="22" spans="2:8" ht="20.100000000000001" customHeight="1" thickBot="1" x14ac:dyDescent="0.25">
      <c r="B22" s="4" t="s">
        <v>217</v>
      </c>
      <c r="C22" s="63">
        <v>2.6974951830443159E-2</v>
      </c>
      <c r="D22" s="63">
        <v>9.8587026332691077E-2</v>
      </c>
      <c r="E22" s="63">
        <v>4.6885035324341684E-2</v>
      </c>
      <c r="F22" s="63">
        <v>0.38118175979447655</v>
      </c>
      <c r="G22" s="63">
        <v>0.23892100192678228</v>
      </c>
      <c r="H22" s="63">
        <v>0.20745022479126513</v>
      </c>
    </row>
    <row r="23" spans="2:8" ht="20.100000000000001" customHeight="1" thickBot="1" x14ac:dyDescent="0.25">
      <c r="B23" s="4" t="s">
        <v>218</v>
      </c>
      <c r="C23" s="63">
        <v>1.6901408450704224E-2</v>
      </c>
      <c r="D23" s="63">
        <v>0.15855130784708249</v>
      </c>
      <c r="E23" s="63">
        <v>1.3682092555331992E-2</v>
      </c>
      <c r="F23" s="63">
        <v>0.42334004024144867</v>
      </c>
      <c r="G23" s="63">
        <v>0.27042253521126758</v>
      </c>
      <c r="H23" s="63">
        <v>0.11710261569416502</v>
      </c>
    </row>
    <row r="24" spans="2:8" ht="20.100000000000001" customHeight="1" thickBot="1" x14ac:dyDescent="0.25">
      <c r="B24" s="4" t="s">
        <v>219</v>
      </c>
      <c r="C24" s="63">
        <v>1.0327706057596822E-2</v>
      </c>
      <c r="D24" s="63">
        <v>0.17298907646474676</v>
      </c>
      <c r="E24" s="63">
        <v>2.7010923535253226E-2</v>
      </c>
      <c r="F24" s="63">
        <v>0.49612711022840117</v>
      </c>
      <c r="G24" s="63">
        <v>0.16087388282025819</v>
      </c>
      <c r="H24" s="63">
        <v>0.13267130089374377</v>
      </c>
    </row>
    <row r="25" spans="2:8" ht="20.100000000000001" customHeight="1" thickBot="1" x14ac:dyDescent="0.25">
      <c r="B25" s="4" t="s">
        <v>220</v>
      </c>
      <c r="C25" s="63">
        <v>4.2853541719183263E-2</v>
      </c>
      <c r="D25" s="63">
        <v>0.33703050163851778</v>
      </c>
      <c r="E25" s="63">
        <v>7.814469372321653E-2</v>
      </c>
      <c r="F25" s="63">
        <v>0.36324678598437105</v>
      </c>
      <c r="G25" s="63">
        <v>7.4867658179984878E-2</v>
      </c>
      <c r="H25" s="63">
        <v>0.10385681875472645</v>
      </c>
    </row>
    <row r="26" spans="2:8" ht="20.100000000000001" customHeight="1" thickBot="1" x14ac:dyDescent="0.25">
      <c r="B26" s="4" t="s">
        <v>221</v>
      </c>
      <c r="C26" s="63">
        <v>2.7911969940955447E-2</v>
      </c>
      <c r="D26" s="63">
        <v>0.23617820719269994</v>
      </c>
      <c r="E26" s="63">
        <v>3.4353193773483628E-2</v>
      </c>
      <c r="F26" s="63">
        <v>0.45034889962426194</v>
      </c>
      <c r="G26" s="63">
        <v>0.1339237788513151</v>
      </c>
      <c r="H26" s="63">
        <v>0.11728395061728383</v>
      </c>
    </row>
    <row r="27" spans="2:8" ht="20.100000000000001" customHeight="1" thickBot="1" x14ac:dyDescent="0.25">
      <c r="B27" s="5" t="s">
        <v>222</v>
      </c>
      <c r="C27" s="63">
        <v>1.0584677419354838E-2</v>
      </c>
      <c r="D27" s="63">
        <v>0.11643145161290322</v>
      </c>
      <c r="E27" s="63">
        <v>3.7802419354838711E-2</v>
      </c>
      <c r="F27" s="63">
        <v>0.50554435483870963</v>
      </c>
      <c r="G27" s="63">
        <v>0.16935483870967741</v>
      </c>
      <c r="H27" s="63">
        <v>0.1602822580645161</v>
      </c>
    </row>
    <row r="28" spans="2:8" ht="20.100000000000001" customHeight="1" thickBot="1" x14ac:dyDescent="0.25">
      <c r="B28" s="6" t="s">
        <v>223</v>
      </c>
      <c r="C28" s="63">
        <v>6.0714285714285714E-2</v>
      </c>
      <c r="D28" s="63">
        <v>4.2857142857142858E-2</v>
      </c>
      <c r="E28" s="63">
        <v>2.8571428571428571E-2</v>
      </c>
      <c r="F28" s="63">
        <v>0.57857142857142863</v>
      </c>
      <c r="G28" s="63">
        <v>0.21428571428571427</v>
      </c>
      <c r="H28" s="63">
        <v>7.4999999999999983E-2</v>
      </c>
    </row>
    <row r="29" spans="2:8" ht="20.100000000000001" customHeight="1" thickBot="1" x14ac:dyDescent="0.25">
      <c r="B29" s="4" t="s">
        <v>224</v>
      </c>
      <c r="C29" s="63">
        <v>6.8493150684931503E-3</v>
      </c>
      <c r="D29" s="63">
        <v>0.18767123287671234</v>
      </c>
      <c r="E29" s="63">
        <v>2.1917808219178082E-2</v>
      </c>
      <c r="F29" s="63">
        <v>0.37534246575342467</v>
      </c>
      <c r="G29" s="63">
        <v>0.22054794520547946</v>
      </c>
      <c r="H29" s="63">
        <v>0.18767123287671231</v>
      </c>
    </row>
    <row r="30" spans="2:8" ht="20.100000000000001" customHeight="1" thickBot="1" x14ac:dyDescent="0.25">
      <c r="B30" s="4" t="s">
        <v>225</v>
      </c>
      <c r="C30" s="63">
        <v>3.128491620111732E-2</v>
      </c>
      <c r="D30" s="63">
        <v>0.15865921787709497</v>
      </c>
      <c r="E30" s="63">
        <v>2.23463687150838E-2</v>
      </c>
      <c r="F30" s="63">
        <v>0.48268156424581005</v>
      </c>
      <c r="G30" s="63">
        <v>0.22234636871508379</v>
      </c>
      <c r="H30" s="63">
        <v>8.2681564245810191E-2</v>
      </c>
    </row>
    <row r="31" spans="2:8" ht="20.100000000000001" customHeight="1" thickBot="1" x14ac:dyDescent="0.25">
      <c r="B31" s="4" t="s">
        <v>226</v>
      </c>
      <c r="C31" s="63">
        <v>2.3102310231023101E-2</v>
      </c>
      <c r="D31" s="63">
        <v>0.12871287128712872</v>
      </c>
      <c r="E31" s="63">
        <v>0</v>
      </c>
      <c r="F31" s="63">
        <v>0.67326732673267331</v>
      </c>
      <c r="G31" s="63">
        <v>0.15181518151815182</v>
      </c>
      <c r="H31" s="63">
        <v>2.3102310231023104E-2</v>
      </c>
    </row>
    <row r="32" spans="2:8" ht="20.100000000000001" customHeight="1" thickBot="1" x14ac:dyDescent="0.25">
      <c r="B32" s="4" t="s">
        <v>227</v>
      </c>
      <c r="C32" s="63">
        <v>5.1188299817184646E-2</v>
      </c>
      <c r="D32" s="63">
        <v>0.10237659963436929</v>
      </c>
      <c r="E32" s="63">
        <v>0</v>
      </c>
      <c r="F32" s="63">
        <v>0.36197440585009139</v>
      </c>
      <c r="G32" s="63">
        <v>0.27422303473491771</v>
      </c>
      <c r="H32" s="63">
        <v>0.21023765996343696</v>
      </c>
    </row>
    <row r="33" spans="2:8" ht="20.100000000000001" customHeight="1" thickBot="1" x14ac:dyDescent="0.25">
      <c r="B33" s="4" t="s">
        <v>228</v>
      </c>
      <c r="C33" s="63">
        <v>0</v>
      </c>
      <c r="D33" s="63">
        <v>5.5718475073313782E-2</v>
      </c>
      <c r="E33" s="63">
        <v>1.7595307917888565E-2</v>
      </c>
      <c r="F33" s="63">
        <v>0.24633431085043989</v>
      </c>
      <c r="G33" s="63">
        <v>0.40762463343108507</v>
      </c>
      <c r="H33" s="63">
        <v>0.27272727272727276</v>
      </c>
    </row>
    <row r="34" spans="2:8" ht="20.100000000000001" customHeight="1" thickBot="1" x14ac:dyDescent="0.25">
      <c r="B34" s="4" t="s">
        <v>229</v>
      </c>
      <c r="C34" s="63">
        <v>0</v>
      </c>
      <c r="D34" s="63">
        <v>0.17599999999999999</v>
      </c>
      <c r="E34" s="63">
        <v>2.4E-2</v>
      </c>
      <c r="F34" s="63">
        <v>0.28799999999999998</v>
      </c>
      <c r="G34" s="63">
        <v>0.40799999999999997</v>
      </c>
      <c r="H34" s="63">
        <v>0.10400000000000004</v>
      </c>
    </row>
    <row r="35" spans="2:8" ht="20.100000000000001" customHeight="1" thickBot="1" x14ac:dyDescent="0.25">
      <c r="B35" s="4" t="s">
        <v>230</v>
      </c>
      <c r="C35" s="63">
        <v>3.61328125E-2</v>
      </c>
      <c r="D35" s="63">
        <v>3.90625E-2</v>
      </c>
      <c r="E35" s="63">
        <v>0.11328125</v>
      </c>
      <c r="F35" s="63">
        <v>0.3369140625</v>
      </c>
      <c r="G35" s="63">
        <v>0.3447265625</v>
      </c>
      <c r="H35" s="63">
        <v>0.1298828125</v>
      </c>
    </row>
    <row r="36" spans="2:8" ht="20.100000000000001" customHeight="1" thickBot="1" x14ac:dyDescent="0.25">
      <c r="B36" s="4" t="s">
        <v>231</v>
      </c>
      <c r="C36" s="63">
        <v>2.364864864864865E-2</v>
      </c>
      <c r="D36" s="63">
        <v>5.7432432432432436E-2</v>
      </c>
      <c r="E36" s="63">
        <v>2.7027027027027029E-2</v>
      </c>
      <c r="F36" s="63">
        <v>0.47972972972972971</v>
      </c>
      <c r="G36" s="63">
        <v>0.34797297297297297</v>
      </c>
      <c r="H36" s="63">
        <v>6.41891891891892E-2</v>
      </c>
    </row>
    <row r="37" spans="2:8" ht="20.100000000000001" customHeight="1" thickBot="1" x14ac:dyDescent="0.25">
      <c r="B37" s="4" t="s">
        <v>232</v>
      </c>
      <c r="C37" s="63">
        <v>1.6042780748663103E-2</v>
      </c>
      <c r="D37" s="63">
        <v>6.8181818181818177E-2</v>
      </c>
      <c r="E37" s="63">
        <v>1.3368983957219251E-2</v>
      </c>
      <c r="F37" s="63">
        <v>0.3302139037433155</v>
      </c>
      <c r="G37" s="63">
        <v>0.3997326203208556</v>
      </c>
      <c r="H37" s="63">
        <v>0.17245989304812831</v>
      </c>
    </row>
    <row r="38" spans="2:8" ht="20.100000000000001" customHeight="1" thickBot="1" x14ac:dyDescent="0.25">
      <c r="B38" s="4" t="s">
        <v>233</v>
      </c>
      <c r="C38" s="63">
        <v>2.7131782945736434E-2</v>
      </c>
      <c r="D38" s="63">
        <v>0.22015503875968992</v>
      </c>
      <c r="E38" s="63">
        <v>2.1705426356589147E-2</v>
      </c>
      <c r="F38" s="63">
        <v>0.39922480620155038</v>
      </c>
      <c r="G38" s="63">
        <v>0.20387596899224805</v>
      </c>
      <c r="H38" s="63">
        <v>0.12790697674418608</v>
      </c>
    </row>
    <row r="39" spans="2:8" ht="20.100000000000001" customHeight="1" thickBot="1" x14ac:dyDescent="0.25">
      <c r="B39" s="4" t="s">
        <v>234</v>
      </c>
      <c r="C39" s="63">
        <v>1.7492711370262391E-2</v>
      </c>
      <c r="D39" s="63">
        <v>0.14285714285714285</v>
      </c>
      <c r="E39" s="63">
        <v>3.2069970845481049E-2</v>
      </c>
      <c r="F39" s="63">
        <v>0.32069970845481049</v>
      </c>
      <c r="G39" s="63">
        <v>0.41690962099125367</v>
      </c>
      <c r="H39" s="63">
        <v>6.9970845481049482E-2</v>
      </c>
    </row>
    <row r="40" spans="2:8" ht="20.100000000000001" customHeight="1" thickBot="1" x14ac:dyDescent="0.25">
      <c r="B40" s="4" t="s">
        <v>235</v>
      </c>
      <c r="C40" s="63">
        <v>2.1052631578947368E-2</v>
      </c>
      <c r="D40" s="63">
        <v>0.1699248120300752</v>
      </c>
      <c r="E40" s="63">
        <v>1.5037593984962407E-3</v>
      </c>
      <c r="F40" s="63">
        <v>0.57293233082706763</v>
      </c>
      <c r="G40" s="63">
        <v>0.21804511278195488</v>
      </c>
      <c r="H40" s="63">
        <v>1.654135338345869E-2</v>
      </c>
    </row>
    <row r="41" spans="2:8" ht="20.100000000000001" customHeight="1" thickBot="1" x14ac:dyDescent="0.25">
      <c r="B41" s="4" t="s">
        <v>236</v>
      </c>
      <c r="C41" s="63">
        <v>3.9227519613759809E-2</v>
      </c>
      <c r="D41" s="63">
        <v>0.14484007242003621</v>
      </c>
      <c r="E41" s="63">
        <v>6.0350030175015086E-3</v>
      </c>
      <c r="F41" s="63">
        <v>0.51357875678937837</v>
      </c>
      <c r="G41" s="63">
        <v>0.19070609535304767</v>
      </c>
      <c r="H41" s="63">
        <v>0.10561255280627652</v>
      </c>
    </row>
    <row r="42" spans="2:8" ht="20.100000000000001" customHeight="1" thickBot="1" x14ac:dyDescent="0.25">
      <c r="B42" s="4" t="s">
        <v>237</v>
      </c>
      <c r="C42" s="63">
        <v>1.7140173749706503E-2</v>
      </c>
      <c r="D42" s="63">
        <v>5.7916568834624718E-2</v>
      </c>
      <c r="E42" s="63">
        <v>4.3359160992408233E-2</v>
      </c>
      <c r="F42" s="63">
        <v>0.43813101667057996</v>
      </c>
      <c r="G42" s="63">
        <v>0.31173201847068954</v>
      </c>
      <c r="H42" s="63">
        <v>0.13172106128199101</v>
      </c>
    </row>
    <row r="43" spans="2:8" ht="20.100000000000001" customHeight="1" thickBot="1" x14ac:dyDescent="0.25">
      <c r="B43" s="4" t="s">
        <v>238</v>
      </c>
      <c r="C43" s="63">
        <v>1.7849174475680501E-2</v>
      </c>
      <c r="D43" s="63">
        <v>7.407407407407407E-2</v>
      </c>
      <c r="E43" s="63">
        <v>1.1601963409192326E-2</v>
      </c>
      <c r="F43" s="63">
        <v>0.40606871932173139</v>
      </c>
      <c r="G43" s="63">
        <v>0.31325301204819278</v>
      </c>
      <c r="H43" s="63">
        <v>0.17715305667112902</v>
      </c>
    </row>
    <row r="44" spans="2:8" ht="20.100000000000001" customHeight="1" thickBot="1" x14ac:dyDescent="0.25">
      <c r="B44" s="4" t="s">
        <v>239</v>
      </c>
      <c r="C44" s="63">
        <v>6.156552330694811E-3</v>
      </c>
      <c r="D44" s="63">
        <v>0.26121372031662271</v>
      </c>
      <c r="E44" s="63">
        <v>4.3975373790677225E-3</v>
      </c>
      <c r="F44" s="63">
        <v>0.43535620052770446</v>
      </c>
      <c r="G44" s="63">
        <v>0.23394898856640281</v>
      </c>
      <c r="H44" s="63">
        <v>5.8927000879507557E-2</v>
      </c>
    </row>
    <row r="45" spans="2:8" ht="20.100000000000001" customHeight="1" thickBot="1" x14ac:dyDescent="0.25">
      <c r="B45" s="4" t="s">
        <v>240</v>
      </c>
      <c r="C45" s="63">
        <v>1.2965286491007947E-2</v>
      </c>
      <c r="D45" s="63">
        <v>0.13969050606440819</v>
      </c>
      <c r="E45" s="63">
        <v>7.5282308657465494E-3</v>
      </c>
      <c r="F45" s="63">
        <v>0.45587620242576327</v>
      </c>
      <c r="G45" s="63">
        <v>0.29318276871601839</v>
      </c>
      <c r="H45" s="63">
        <v>9.0757005437055671E-2</v>
      </c>
    </row>
    <row r="46" spans="2:8" ht="20.100000000000001" customHeight="1" thickBot="1" x14ac:dyDescent="0.25">
      <c r="B46" s="4" t="s">
        <v>241</v>
      </c>
      <c r="C46" s="63">
        <v>1.8162393162393164E-2</v>
      </c>
      <c r="D46" s="63">
        <v>0.1388888888888889</v>
      </c>
      <c r="E46" s="63">
        <v>5.248397435897436E-2</v>
      </c>
      <c r="F46" s="63">
        <v>0.28084935897435898</v>
      </c>
      <c r="G46" s="63">
        <v>0.29460470085470086</v>
      </c>
      <c r="H46" s="63">
        <v>0.21501068376068372</v>
      </c>
    </row>
    <row r="47" spans="2:8" ht="20.100000000000001" customHeight="1" thickBot="1" x14ac:dyDescent="0.25">
      <c r="B47" s="4" t="s">
        <v>242</v>
      </c>
      <c r="C47" s="63">
        <v>1.0906612133605999E-2</v>
      </c>
      <c r="D47" s="63">
        <v>0.2365371506475801</v>
      </c>
      <c r="E47" s="63">
        <v>1.9768234492160874E-2</v>
      </c>
      <c r="F47" s="63">
        <v>0.38991138377641443</v>
      </c>
      <c r="G47" s="63">
        <v>0.23790047716428084</v>
      </c>
      <c r="H47" s="63">
        <v>0.10497614178595774</v>
      </c>
    </row>
    <row r="48" spans="2:8" ht="20.100000000000001" customHeight="1" thickBot="1" x14ac:dyDescent="0.25">
      <c r="B48" s="4" t="s">
        <v>243</v>
      </c>
      <c r="C48" s="63">
        <v>3.004884264174984E-2</v>
      </c>
      <c r="D48" s="63">
        <v>0.14302399660225101</v>
      </c>
      <c r="E48" s="63">
        <v>8.8235294117647065E-2</v>
      </c>
      <c r="F48" s="63">
        <v>0.36313442344446806</v>
      </c>
      <c r="G48" s="63">
        <v>0.15247398598428541</v>
      </c>
      <c r="H48" s="63">
        <v>0.2230834572095986</v>
      </c>
    </row>
    <row r="49" spans="2:8" ht="20.100000000000001" customHeight="1" thickBot="1" x14ac:dyDescent="0.25">
      <c r="B49" s="4" t="s">
        <v>244</v>
      </c>
      <c r="C49" s="63">
        <v>1.8210609659540775E-2</v>
      </c>
      <c r="D49" s="63">
        <v>0.21694378463974665</v>
      </c>
      <c r="E49" s="63">
        <v>5.7798891528107681E-2</v>
      </c>
      <c r="F49" s="63">
        <v>0.36737925574030089</v>
      </c>
      <c r="G49" s="63">
        <v>0.22327790973871733</v>
      </c>
      <c r="H49" s="63">
        <v>0.11638954869358667</v>
      </c>
    </row>
    <row r="50" spans="2:8" ht="20.100000000000001" customHeight="1" thickBot="1" x14ac:dyDescent="0.25">
      <c r="B50" s="4" t="s">
        <v>245</v>
      </c>
      <c r="C50" s="63">
        <v>1.9607843137254902E-2</v>
      </c>
      <c r="D50" s="63">
        <v>0.18627450980392157</v>
      </c>
      <c r="E50" s="63">
        <v>9.8039215686274508E-3</v>
      </c>
      <c r="F50" s="63">
        <v>0.41830065359477125</v>
      </c>
      <c r="G50" s="63">
        <v>0.23039215686274508</v>
      </c>
      <c r="H50" s="63">
        <v>0.13562091503267973</v>
      </c>
    </row>
    <row r="51" spans="2:8" ht="20.100000000000001" customHeight="1" thickBot="1" x14ac:dyDescent="0.25">
      <c r="B51" s="4" t="s">
        <v>246</v>
      </c>
      <c r="C51" s="63">
        <v>2.9634300126103404E-2</v>
      </c>
      <c r="D51" s="63">
        <v>0.1116015132408575</v>
      </c>
      <c r="E51" s="63">
        <v>1.9546027742749054E-2</v>
      </c>
      <c r="F51" s="63">
        <v>0.43883984867591425</v>
      </c>
      <c r="G51" s="63">
        <v>0.25535939470365698</v>
      </c>
      <c r="H51" s="63">
        <v>0.14501891551071883</v>
      </c>
    </row>
    <row r="52" spans="2:8" ht="20.100000000000001" customHeight="1" thickBot="1" x14ac:dyDescent="0.25">
      <c r="B52" s="4" t="s">
        <v>247</v>
      </c>
      <c r="C52" s="63">
        <v>2.329450915141431E-2</v>
      </c>
      <c r="D52" s="63">
        <v>4.4925124792013313E-2</v>
      </c>
      <c r="E52" s="63">
        <v>3.3277870216306157E-3</v>
      </c>
      <c r="F52" s="63">
        <v>0.46256239600665555</v>
      </c>
      <c r="G52" s="63">
        <v>0.28785357737104827</v>
      </c>
      <c r="H52" s="63">
        <v>0.178036605657238</v>
      </c>
    </row>
    <row r="53" spans="2:8" ht="20.100000000000001" customHeight="1" thickBot="1" x14ac:dyDescent="0.25">
      <c r="B53" s="4" t="s">
        <v>248</v>
      </c>
      <c r="C53" s="63">
        <v>2.4804177545691905E-2</v>
      </c>
      <c r="D53" s="63">
        <v>0.12140992167101827</v>
      </c>
      <c r="E53" s="63">
        <v>1.1749347258485639E-2</v>
      </c>
      <c r="F53" s="63">
        <v>0.3838120104438642</v>
      </c>
      <c r="G53" s="63">
        <v>0.17362924281984335</v>
      </c>
      <c r="H53" s="63">
        <v>0.2845953002610967</v>
      </c>
    </row>
    <row r="54" spans="2:8" ht="20.100000000000001" customHeight="1" thickBot="1" x14ac:dyDescent="0.25">
      <c r="B54" s="4" t="s">
        <v>249</v>
      </c>
      <c r="C54" s="63">
        <v>1.3054830287206266E-2</v>
      </c>
      <c r="D54" s="63">
        <v>0.20261096605744125</v>
      </c>
      <c r="E54" s="63">
        <v>1.0966057441253264E-2</v>
      </c>
      <c r="F54" s="63">
        <v>0.5357702349869452</v>
      </c>
      <c r="G54" s="63">
        <v>0.13524804177545691</v>
      </c>
      <c r="H54" s="63">
        <v>0.10234986945169722</v>
      </c>
    </row>
    <row r="55" spans="2:8" ht="20.100000000000001" customHeight="1" thickBot="1" x14ac:dyDescent="0.25">
      <c r="B55" s="4" t="s">
        <v>250</v>
      </c>
      <c r="C55" s="63">
        <v>1.4496820052375608E-2</v>
      </c>
      <c r="D55" s="63">
        <v>4.1339319117096894E-2</v>
      </c>
      <c r="E55" s="63">
        <v>1.9079685746352413E-2</v>
      </c>
      <c r="F55" s="63">
        <v>0.48840254395809951</v>
      </c>
      <c r="G55" s="63">
        <v>0.23419378974934529</v>
      </c>
      <c r="H55" s="63">
        <v>0.20248784137673026</v>
      </c>
    </row>
    <row r="56" spans="2:8" ht="20.100000000000001" customHeight="1" thickBot="1" x14ac:dyDescent="0.25">
      <c r="B56" s="4" t="s">
        <v>251</v>
      </c>
      <c r="C56" s="63">
        <v>7.6807228915662653E-3</v>
      </c>
      <c r="D56" s="63">
        <v>0.17424698795180724</v>
      </c>
      <c r="E56" s="63">
        <v>3.3132530120481927E-3</v>
      </c>
      <c r="F56" s="63">
        <v>0.55210843373493979</v>
      </c>
      <c r="G56" s="63">
        <v>0.12018072289156627</v>
      </c>
      <c r="H56" s="63">
        <v>0.14246987951807216</v>
      </c>
    </row>
    <row r="57" spans="2:8" ht="20.100000000000001" customHeight="1" thickBot="1" x14ac:dyDescent="0.25">
      <c r="B57" s="4" t="s">
        <v>252</v>
      </c>
      <c r="C57" s="63">
        <v>1.1820330969267139E-2</v>
      </c>
      <c r="D57" s="63">
        <v>0.10401891252955082</v>
      </c>
      <c r="E57" s="63">
        <v>5.3782505910165486E-2</v>
      </c>
      <c r="F57" s="63">
        <v>0.35520094562647753</v>
      </c>
      <c r="G57" s="63">
        <v>0.21276595744680851</v>
      </c>
      <c r="H57" s="63">
        <v>0.26241134751773043</v>
      </c>
    </row>
    <row r="58" spans="2:8" ht="20.100000000000001" customHeight="1" thickBot="1" x14ac:dyDescent="0.25">
      <c r="B58" s="4" t="s">
        <v>253</v>
      </c>
      <c r="C58" s="63">
        <v>3.7195994277539342E-2</v>
      </c>
      <c r="D58" s="63">
        <v>0.21316165951359084</v>
      </c>
      <c r="E58" s="63">
        <v>1.2875536480686695E-2</v>
      </c>
      <c r="F58" s="63">
        <v>0.43204577968526464</v>
      </c>
      <c r="G58" s="63">
        <v>0.22460658082975679</v>
      </c>
      <c r="H58" s="63">
        <v>8.0114449213161548E-2</v>
      </c>
    </row>
    <row r="59" spans="2:8" ht="20.100000000000001" customHeight="1" thickBot="1" x14ac:dyDescent="0.25">
      <c r="B59" s="4" t="s">
        <v>254</v>
      </c>
      <c r="C59" s="63">
        <v>7.7787381158167671E-3</v>
      </c>
      <c r="D59" s="63">
        <v>0.2212618841832325</v>
      </c>
      <c r="E59" s="63">
        <v>1.1235955056179775E-2</v>
      </c>
      <c r="F59" s="63">
        <v>0.31633535004321522</v>
      </c>
      <c r="G59" s="63">
        <v>0.34485738980121</v>
      </c>
      <c r="H59" s="63">
        <v>9.8530682800345659E-2</v>
      </c>
    </row>
    <row r="60" spans="2:8" ht="20.100000000000001" customHeight="1" thickBot="1" x14ac:dyDescent="0.25">
      <c r="B60" s="4" t="s">
        <v>255</v>
      </c>
      <c r="C60" s="63">
        <v>1.3991163475699559E-2</v>
      </c>
      <c r="D60" s="63">
        <v>0.21134020618556701</v>
      </c>
      <c r="E60" s="63">
        <v>2.1354933726067747E-2</v>
      </c>
      <c r="F60" s="63">
        <v>0.38291605301914583</v>
      </c>
      <c r="G60" s="63">
        <v>0.21207658321060383</v>
      </c>
      <c r="H60" s="63">
        <v>0.15832106038291602</v>
      </c>
    </row>
    <row r="61" spans="2:8" ht="20.100000000000001" customHeight="1" thickBot="1" x14ac:dyDescent="0.25">
      <c r="B61" s="4" t="s">
        <v>256</v>
      </c>
      <c r="C61" s="63">
        <v>1.1560693641618497E-2</v>
      </c>
      <c r="D61" s="63">
        <v>0.33140655105973027</v>
      </c>
      <c r="E61" s="63">
        <v>0</v>
      </c>
      <c r="F61" s="63">
        <v>0.38342967244701348</v>
      </c>
      <c r="G61" s="63">
        <v>0.20616570327552985</v>
      </c>
      <c r="H61" s="63">
        <v>6.7437379576107903E-2</v>
      </c>
    </row>
    <row r="62" spans="2:8" ht="20.100000000000001" customHeight="1" thickBot="1" x14ac:dyDescent="0.25">
      <c r="B62" s="7" t="s">
        <v>22</v>
      </c>
      <c r="C62" s="72">
        <v>2.0814433663064541E-2</v>
      </c>
      <c r="D62" s="72">
        <v>0.13132398086930017</v>
      </c>
      <c r="E62" s="72">
        <v>3.4581860671025991E-2</v>
      </c>
      <c r="F62" s="72">
        <v>0.4157951650712321</v>
      </c>
      <c r="G62" s="72">
        <v>0.22425592754138574</v>
      </c>
      <c r="H62" s="72">
        <v>0.17322863218399143</v>
      </c>
    </row>
  </sheetData>
  <mergeCells count="5">
    <mergeCell ref="C9:H9"/>
    <mergeCell ref="C10:D10"/>
    <mergeCell ref="E10:F10"/>
    <mergeCell ref="G10:G11"/>
    <mergeCell ref="H10:H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AP62"/>
  <sheetViews>
    <sheetView workbookViewId="0"/>
  </sheetViews>
  <sheetFormatPr baseColWidth="10" defaultRowHeight="12.75" x14ac:dyDescent="0.2"/>
  <cols>
    <col min="1" max="1" width="8.625" customWidth="1"/>
    <col min="2" max="2" width="28.625" customWidth="1"/>
    <col min="3" max="3" width="10" bestFit="1" customWidth="1"/>
    <col min="4" max="4" width="10.875" bestFit="1" customWidth="1"/>
    <col min="5" max="5" width="8.125" bestFit="1" customWidth="1"/>
    <col min="6" max="6" width="12.5" bestFit="1" customWidth="1"/>
    <col min="7" max="9" width="14.25" bestFit="1" customWidth="1"/>
    <col min="10" max="10" width="10.375" bestFit="1" customWidth="1"/>
    <col min="11" max="11" width="12.875" bestFit="1" customWidth="1"/>
    <col min="12" max="12" width="11.375" bestFit="1" customWidth="1"/>
    <col min="13" max="13" width="13.5" bestFit="1" customWidth="1"/>
    <col min="14" max="14" width="10.375" bestFit="1" customWidth="1"/>
    <col min="15" max="15" width="12.25" bestFit="1" customWidth="1"/>
    <col min="16" max="17" width="14.5" bestFit="1" customWidth="1"/>
    <col min="18" max="18" width="9.25" customWidth="1"/>
    <col min="19" max="19" width="14.75" customWidth="1"/>
  </cols>
  <sheetData>
    <row r="9" spans="2:42" ht="44.25" customHeight="1" thickBot="1" x14ac:dyDescent="0.25">
      <c r="C9" s="75" t="s">
        <v>52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</row>
    <row r="10" spans="2:42" ht="76.5" customHeight="1" thickBot="1" x14ac:dyDescent="0.25">
      <c r="C10" s="8" t="s">
        <v>36</v>
      </c>
      <c r="D10" s="8" t="s">
        <v>37</v>
      </c>
      <c r="E10" s="8" t="s">
        <v>38</v>
      </c>
      <c r="F10" s="8" t="s">
        <v>39</v>
      </c>
      <c r="G10" s="8" t="s">
        <v>40</v>
      </c>
      <c r="H10" s="8" t="s">
        <v>41</v>
      </c>
      <c r="I10" s="8" t="s">
        <v>42</v>
      </c>
      <c r="J10" s="8" t="s">
        <v>43</v>
      </c>
      <c r="K10" s="8" t="s">
        <v>44</v>
      </c>
      <c r="L10" s="8" t="s">
        <v>45</v>
      </c>
      <c r="M10" s="8" t="s">
        <v>46</v>
      </c>
      <c r="N10" s="8" t="s">
        <v>47</v>
      </c>
      <c r="O10" s="8" t="s">
        <v>48</v>
      </c>
      <c r="P10" s="8" t="s">
        <v>49</v>
      </c>
      <c r="Q10" s="8" t="s">
        <v>50</v>
      </c>
      <c r="R10" s="8" t="s">
        <v>51</v>
      </c>
    </row>
    <row r="11" spans="2:42" ht="20.100000000000001" customHeight="1" thickBot="1" x14ac:dyDescent="0.25">
      <c r="B11" s="3" t="s">
        <v>207</v>
      </c>
      <c r="C11" s="19">
        <v>4396</v>
      </c>
      <c r="D11" s="20">
        <v>1</v>
      </c>
      <c r="E11" s="20">
        <v>0</v>
      </c>
      <c r="F11" s="20">
        <v>0</v>
      </c>
      <c r="G11" s="20">
        <v>1814</v>
      </c>
      <c r="H11" s="20">
        <v>592</v>
      </c>
      <c r="I11" s="20">
        <v>23</v>
      </c>
      <c r="J11" s="20">
        <v>263</v>
      </c>
      <c r="K11" s="20">
        <v>43</v>
      </c>
      <c r="L11" s="20">
        <v>32</v>
      </c>
      <c r="M11" s="20">
        <v>7</v>
      </c>
      <c r="N11" s="20">
        <v>18</v>
      </c>
      <c r="O11" s="20">
        <v>19</v>
      </c>
      <c r="P11" s="20">
        <v>690</v>
      </c>
      <c r="Q11" s="20">
        <v>818</v>
      </c>
      <c r="R11" s="20">
        <v>76</v>
      </c>
      <c r="S11" s="19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19"/>
      <c r="AJ11" s="20"/>
      <c r="AK11" s="20"/>
      <c r="AL11" s="20"/>
      <c r="AM11" s="20"/>
      <c r="AN11" s="20"/>
      <c r="AO11" s="20"/>
      <c r="AP11" s="20"/>
    </row>
    <row r="12" spans="2:42" ht="20.100000000000001" customHeight="1" thickBot="1" x14ac:dyDescent="0.25">
      <c r="B12" s="4" t="s">
        <v>208</v>
      </c>
      <c r="C12" s="20">
        <v>4473</v>
      </c>
      <c r="D12" s="20">
        <v>0</v>
      </c>
      <c r="E12" s="20">
        <v>0</v>
      </c>
      <c r="F12" s="20">
        <v>0</v>
      </c>
      <c r="G12" s="20">
        <v>1889</v>
      </c>
      <c r="H12" s="20">
        <v>887</v>
      </c>
      <c r="I12" s="20">
        <v>108</v>
      </c>
      <c r="J12" s="20">
        <v>393</v>
      </c>
      <c r="K12" s="20">
        <v>19</v>
      </c>
      <c r="L12" s="20">
        <v>50</v>
      </c>
      <c r="M12" s="20">
        <v>26</v>
      </c>
      <c r="N12" s="20">
        <v>3</v>
      </c>
      <c r="O12" s="20">
        <v>8</v>
      </c>
      <c r="P12" s="20">
        <v>239</v>
      </c>
      <c r="Q12" s="20">
        <v>559</v>
      </c>
      <c r="R12" s="20">
        <v>292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</row>
    <row r="13" spans="2:42" ht="20.100000000000001" customHeight="1" thickBot="1" x14ac:dyDescent="0.25">
      <c r="B13" s="4" t="s">
        <v>209</v>
      </c>
      <c r="C13" s="20">
        <v>1835</v>
      </c>
      <c r="D13" s="20">
        <v>1</v>
      </c>
      <c r="E13" s="20">
        <v>0</v>
      </c>
      <c r="F13" s="20">
        <v>0</v>
      </c>
      <c r="G13" s="20">
        <v>1095</v>
      </c>
      <c r="H13" s="20">
        <v>206</v>
      </c>
      <c r="I13" s="20">
        <v>21</v>
      </c>
      <c r="J13" s="20">
        <v>91</v>
      </c>
      <c r="K13" s="20">
        <v>4</v>
      </c>
      <c r="L13" s="20">
        <v>43</v>
      </c>
      <c r="M13" s="20">
        <v>8</v>
      </c>
      <c r="N13" s="20">
        <v>17</v>
      </c>
      <c r="O13" s="20">
        <v>30</v>
      </c>
      <c r="P13" s="20">
        <v>91</v>
      </c>
      <c r="Q13" s="20">
        <v>122</v>
      </c>
      <c r="R13" s="20">
        <v>106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</row>
    <row r="14" spans="2:42" ht="20.100000000000001" customHeight="1" thickBot="1" x14ac:dyDescent="0.25">
      <c r="B14" s="4" t="s">
        <v>210</v>
      </c>
      <c r="C14" s="20">
        <v>3497</v>
      </c>
      <c r="D14" s="20">
        <v>4</v>
      </c>
      <c r="E14" s="20">
        <v>0</v>
      </c>
      <c r="F14" s="20">
        <v>0</v>
      </c>
      <c r="G14" s="20">
        <v>2125</v>
      </c>
      <c r="H14" s="20">
        <v>298</v>
      </c>
      <c r="I14" s="20">
        <v>93</v>
      </c>
      <c r="J14" s="20">
        <v>157</v>
      </c>
      <c r="K14" s="20">
        <v>3</v>
      </c>
      <c r="L14" s="20">
        <v>8</v>
      </c>
      <c r="M14" s="20">
        <v>7</v>
      </c>
      <c r="N14" s="20">
        <v>2</v>
      </c>
      <c r="O14" s="20">
        <v>11</v>
      </c>
      <c r="P14" s="20">
        <v>241</v>
      </c>
      <c r="Q14" s="20">
        <v>118</v>
      </c>
      <c r="R14" s="20">
        <v>430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</row>
    <row r="15" spans="2:42" ht="20.100000000000001" customHeight="1" thickBot="1" x14ac:dyDescent="0.25">
      <c r="B15" s="4" t="s">
        <v>211</v>
      </c>
      <c r="C15" s="20">
        <v>2149</v>
      </c>
      <c r="D15" s="20">
        <v>1</v>
      </c>
      <c r="E15" s="20">
        <v>0</v>
      </c>
      <c r="F15" s="20">
        <v>0</v>
      </c>
      <c r="G15" s="20">
        <v>1163</v>
      </c>
      <c r="H15" s="20">
        <v>270</v>
      </c>
      <c r="I15" s="20">
        <v>108</v>
      </c>
      <c r="J15" s="20">
        <v>214</v>
      </c>
      <c r="K15" s="20">
        <v>29</v>
      </c>
      <c r="L15" s="20">
        <v>16</v>
      </c>
      <c r="M15" s="20">
        <v>0</v>
      </c>
      <c r="N15" s="20">
        <v>18</v>
      </c>
      <c r="O15" s="20">
        <v>19</v>
      </c>
      <c r="P15" s="20">
        <v>200</v>
      </c>
      <c r="Q15" s="20">
        <v>54</v>
      </c>
      <c r="R15" s="20">
        <v>57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</row>
    <row r="16" spans="2:42" ht="20.100000000000001" customHeight="1" thickBot="1" x14ac:dyDescent="0.25">
      <c r="B16" s="4" t="s">
        <v>212</v>
      </c>
      <c r="C16" s="20">
        <v>2095</v>
      </c>
      <c r="D16" s="20">
        <v>2</v>
      </c>
      <c r="E16" s="20">
        <v>0</v>
      </c>
      <c r="F16" s="20">
        <v>0</v>
      </c>
      <c r="G16" s="20">
        <v>647</v>
      </c>
      <c r="H16" s="20">
        <v>630</v>
      </c>
      <c r="I16" s="20">
        <v>28</v>
      </c>
      <c r="J16" s="20">
        <v>121</v>
      </c>
      <c r="K16" s="20">
        <v>12</v>
      </c>
      <c r="L16" s="20">
        <v>23</v>
      </c>
      <c r="M16" s="20">
        <v>4</v>
      </c>
      <c r="N16" s="20">
        <v>16</v>
      </c>
      <c r="O16" s="20">
        <v>23</v>
      </c>
      <c r="P16" s="20">
        <v>271</v>
      </c>
      <c r="Q16" s="20">
        <v>261</v>
      </c>
      <c r="R16" s="20">
        <v>57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</row>
    <row r="17" spans="2:42" ht="20.100000000000001" customHeight="1" thickBot="1" x14ac:dyDescent="0.25">
      <c r="B17" s="4" t="s">
        <v>213</v>
      </c>
      <c r="C17" s="20">
        <v>8838</v>
      </c>
      <c r="D17" s="20">
        <v>2</v>
      </c>
      <c r="E17" s="20">
        <v>0</v>
      </c>
      <c r="F17" s="20">
        <v>0</v>
      </c>
      <c r="G17" s="20">
        <v>4734</v>
      </c>
      <c r="H17" s="20">
        <v>1034</v>
      </c>
      <c r="I17" s="20">
        <v>101</v>
      </c>
      <c r="J17" s="20">
        <v>299</v>
      </c>
      <c r="K17" s="20">
        <v>38</v>
      </c>
      <c r="L17" s="20">
        <v>757</v>
      </c>
      <c r="M17" s="20">
        <v>72</v>
      </c>
      <c r="N17" s="20">
        <v>12</v>
      </c>
      <c r="O17" s="20">
        <v>7</v>
      </c>
      <c r="P17" s="20">
        <v>162</v>
      </c>
      <c r="Q17" s="20">
        <v>1495</v>
      </c>
      <c r="R17" s="20">
        <v>125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</row>
    <row r="18" spans="2:42" ht="20.100000000000001" customHeight="1" thickBot="1" x14ac:dyDescent="0.25">
      <c r="B18" s="4" t="s">
        <v>214</v>
      </c>
      <c r="C18" s="20">
        <v>7670</v>
      </c>
      <c r="D18" s="20">
        <v>2</v>
      </c>
      <c r="E18" s="20">
        <v>0</v>
      </c>
      <c r="F18" s="20">
        <v>0</v>
      </c>
      <c r="G18" s="20">
        <v>4354</v>
      </c>
      <c r="H18" s="20">
        <v>895</v>
      </c>
      <c r="I18" s="20">
        <v>301</v>
      </c>
      <c r="J18" s="20">
        <v>701</v>
      </c>
      <c r="K18" s="20">
        <v>33</v>
      </c>
      <c r="L18" s="20">
        <v>112</v>
      </c>
      <c r="M18" s="20">
        <v>28</v>
      </c>
      <c r="N18" s="20">
        <v>9</v>
      </c>
      <c r="O18" s="20">
        <v>53</v>
      </c>
      <c r="P18" s="20">
        <v>438</v>
      </c>
      <c r="Q18" s="20">
        <v>627</v>
      </c>
      <c r="R18" s="20">
        <v>117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</row>
    <row r="19" spans="2:42" ht="20.100000000000001" customHeight="1" thickBot="1" x14ac:dyDescent="0.25">
      <c r="B19" s="4" t="s">
        <v>215</v>
      </c>
      <c r="C19" s="20">
        <v>441</v>
      </c>
      <c r="D19" s="20">
        <v>1</v>
      </c>
      <c r="E19" s="20">
        <v>0</v>
      </c>
      <c r="F19" s="20">
        <v>0</v>
      </c>
      <c r="G19" s="20">
        <v>249</v>
      </c>
      <c r="H19" s="20">
        <v>95</v>
      </c>
      <c r="I19" s="20">
        <v>7</v>
      </c>
      <c r="J19" s="20">
        <v>45</v>
      </c>
      <c r="K19" s="20">
        <v>0</v>
      </c>
      <c r="L19" s="20">
        <v>2</v>
      </c>
      <c r="M19" s="20">
        <v>0</v>
      </c>
      <c r="N19" s="20">
        <v>0</v>
      </c>
      <c r="O19" s="20">
        <v>0</v>
      </c>
      <c r="P19" s="20">
        <v>23</v>
      </c>
      <c r="Q19" s="20">
        <v>17</v>
      </c>
      <c r="R19" s="20">
        <v>2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</row>
    <row r="20" spans="2:42" ht="20.100000000000001" customHeight="1" thickBot="1" x14ac:dyDescent="0.25">
      <c r="B20" s="4" t="s">
        <v>216</v>
      </c>
      <c r="C20" s="20">
        <v>228</v>
      </c>
      <c r="D20" s="20">
        <v>0</v>
      </c>
      <c r="E20" s="20">
        <v>0</v>
      </c>
      <c r="F20" s="20">
        <v>0</v>
      </c>
      <c r="G20" s="20">
        <v>109</v>
      </c>
      <c r="H20" s="20">
        <v>46</v>
      </c>
      <c r="I20" s="20">
        <v>1</v>
      </c>
      <c r="J20" s="20">
        <v>42</v>
      </c>
      <c r="K20" s="20">
        <v>0</v>
      </c>
      <c r="L20" s="20">
        <v>1</v>
      </c>
      <c r="M20" s="20">
        <v>0</v>
      </c>
      <c r="N20" s="20">
        <v>1</v>
      </c>
      <c r="O20" s="20">
        <v>0</v>
      </c>
      <c r="P20" s="20">
        <v>6</v>
      </c>
      <c r="Q20" s="20">
        <v>6</v>
      </c>
      <c r="R20" s="20">
        <v>16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</row>
    <row r="21" spans="2:42" ht="20.100000000000001" customHeight="1" thickBot="1" x14ac:dyDescent="0.25">
      <c r="B21" s="4" t="s">
        <v>217</v>
      </c>
      <c r="C21" s="20">
        <v>3377</v>
      </c>
      <c r="D21" s="20">
        <v>2</v>
      </c>
      <c r="E21" s="20">
        <v>0</v>
      </c>
      <c r="F21" s="20">
        <v>0</v>
      </c>
      <c r="G21" s="20">
        <v>1887</v>
      </c>
      <c r="H21" s="20">
        <v>294</v>
      </c>
      <c r="I21" s="20">
        <v>35</v>
      </c>
      <c r="J21" s="20">
        <v>65</v>
      </c>
      <c r="K21" s="20">
        <v>53</v>
      </c>
      <c r="L21" s="20">
        <v>156</v>
      </c>
      <c r="M21" s="20">
        <v>45</v>
      </c>
      <c r="N21" s="20">
        <v>35</v>
      </c>
      <c r="O21" s="20">
        <v>51</v>
      </c>
      <c r="P21" s="20">
        <v>349</v>
      </c>
      <c r="Q21" s="20">
        <v>377</v>
      </c>
      <c r="R21" s="20">
        <v>28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</row>
    <row r="22" spans="2:42" ht="20.100000000000001" customHeight="1" thickBot="1" x14ac:dyDescent="0.25">
      <c r="B22" s="4" t="s">
        <v>218</v>
      </c>
      <c r="C22" s="20">
        <v>3388</v>
      </c>
      <c r="D22" s="20">
        <v>3</v>
      </c>
      <c r="E22" s="20">
        <v>0</v>
      </c>
      <c r="F22" s="20">
        <v>0</v>
      </c>
      <c r="G22" s="20">
        <v>1540</v>
      </c>
      <c r="H22" s="20">
        <v>477</v>
      </c>
      <c r="I22" s="20">
        <v>161</v>
      </c>
      <c r="J22" s="20">
        <v>301</v>
      </c>
      <c r="K22" s="20">
        <v>27</v>
      </c>
      <c r="L22" s="20">
        <v>22</v>
      </c>
      <c r="M22" s="20">
        <v>12</v>
      </c>
      <c r="N22" s="20">
        <v>2</v>
      </c>
      <c r="O22" s="20">
        <v>7</v>
      </c>
      <c r="P22" s="20">
        <v>253</v>
      </c>
      <c r="Q22" s="20">
        <v>478</v>
      </c>
      <c r="R22" s="20">
        <v>105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</row>
    <row r="23" spans="2:42" ht="20.100000000000001" customHeight="1" thickBot="1" x14ac:dyDescent="0.25">
      <c r="B23" s="4" t="s">
        <v>219</v>
      </c>
      <c r="C23" s="20">
        <v>5788</v>
      </c>
      <c r="D23" s="20">
        <v>1</v>
      </c>
      <c r="E23" s="20">
        <v>0</v>
      </c>
      <c r="F23" s="20">
        <v>0</v>
      </c>
      <c r="G23" s="20">
        <v>3457</v>
      </c>
      <c r="H23" s="20">
        <v>539</v>
      </c>
      <c r="I23" s="20">
        <v>160</v>
      </c>
      <c r="J23" s="20">
        <v>509</v>
      </c>
      <c r="K23" s="20">
        <v>59</v>
      </c>
      <c r="L23" s="20">
        <v>42</v>
      </c>
      <c r="M23" s="20">
        <v>13</v>
      </c>
      <c r="N23" s="20">
        <v>35</v>
      </c>
      <c r="O23" s="20">
        <v>6</v>
      </c>
      <c r="P23" s="20">
        <v>514</v>
      </c>
      <c r="Q23" s="20">
        <v>411</v>
      </c>
      <c r="R23" s="20">
        <v>42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</row>
    <row r="24" spans="2:42" ht="20.100000000000001" customHeight="1" thickBot="1" x14ac:dyDescent="0.25">
      <c r="B24" s="4" t="s">
        <v>220</v>
      </c>
      <c r="C24" s="20">
        <v>4476</v>
      </c>
      <c r="D24" s="20">
        <v>1</v>
      </c>
      <c r="E24" s="20">
        <v>0</v>
      </c>
      <c r="F24" s="20">
        <v>0</v>
      </c>
      <c r="G24" s="20">
        <v>2155</v>
      </c>
      <c r="H24" s="20">
        <v>493</v>
      </c>
      <c r="I24" s="20">
        <v>190</v>
      </c>
      <c r="J24" s="20">
        <v>506</v>
      </c>
      <c r="K24" s="20">
        <v>32</v>
      </c>
      <c r="L24" s="20">
        <v>154</v>
      </c>
      <c r="M24" s="20">
        <v>43</v>
      </c>
      <c r="N24" s="20">
        <v>37</v>
      </c>
      <c r="O24" s="20">
        <v>17</v>
      </c>
      <c r="P24" s="20">
        <v>560</v>
      </c>
      <c r="Q24" s="20">
        <v>241</v>
      </c>
      <c r="R24" s="20">
        <v>47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</row>
    <row r="25" spans="2:42" ht="20.100000000000001" customHeight="1" thickBot="1" x14ac:dyDescent="0.25">
      <c r="B25" s="4" t="s">
        <v>221</v>
      </c>
      <c r="C25" s="20">
        <v>3748</v>
      </c>
      <c r="D25" s="20">
        <v>1</v>
      </c>
      <c r="E25" s="20">
        <v>0</v>
      </c>
      <c r="F25" s="20">
        <v>0</v>
      </c>
      <c r="G25" s="20">
        <v>1944</v>
      </c>
      <c r="H25" s="20">
        <v>548</v>
      </c>
      <c r="I25" s="20">
        <v>336</v>
      </c>
      <c r="J25" s="20">
        <v>165</v>
      </c>
      <c r="K25" s="20">
        <v>23</v>
      </c>
      <c r="L25" s="20">
        <v>125</v>
      </c>
      <c r="M25" s="20">
        <v>57</v>
      </c>
      <c r="N25" s="20">
        <v>62</v>
      </c>
      <c r="O25" s="20">
        <v>4</v>
      </c>
      <c r="P25" s="20">
        <v>214</v>
      </c>
      <c r="Q25" s="20">
        <v>197</v>
      </c>
      <c r="R25" s="20">
        <v>72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</row>
    <row r="26" spans="2:42" ht="20.100000000000001" customHeight="1" thickBot="1" x14ac:dyDescent="0.25">
      <c r="B26" s="5" t="s">
        <v>222</v>
      </c>
      <c r="C26" s="31">
        <v>2083</v>
      </c>
      <c r="D26" s="31">
        <v>0</v>
      </c>
      <c r="E26" s="31">
        <v>0</v>
      </c>
      <c r="F26" s="31">
        <v>0</v>
      </c>
      <c r="G26" s="31">
        <v>672</v>
      </c>
      <c r="H26" s="31">
        <v>259</v>
      </c>
      <c r="I26" s="31">
        <v>77</v>
      </c>
      <c r="J26" s="31">
        <v>164</v>
      </c>
      <c r="K26" s="31">
        <v>4</v>
      </c>
      <c r="L26" s="31">
        <v>19</v>
      </c>
      <c r="M26" s="31">
        <v>4</v>
      </c>
      <c r="N26" s="31">
        <v>39</v>
      </c>
      <c r="O26" s="31">
        <v>3</v>
      </c>
      <c r="P26" s="31">
        <v>484</v>
      </c>
      <c r="Q26" s="31">
        <v>193</v>
      </c>
      <c r="R26" s="31">
        <v>165</v>
      </c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</row>
    <row r="27" spans="2:42" ht="20.100000000000001" customHeight="1" thickBot="1" x14ac:dyDescent="0.25">
      <c r="B27" s="6" t="s">
        <v>223</v>
      </c>
      <c r="C27" s="33">
        <v>345</v>
      </c>
      <c r="D27" s="33">
        <v>0</v>
      </c>
      <c r="E27" s="33">
        <v>0</v>
      </c>
      <c r="F27" s="33">
        <v>0</v>
      </c>
      <c r="G27" s="33">
        <v>184</v>
      </c>
      <c r="H27" s="33">
        <v>103</v>
      </c>
      <c r="I27" s="33">
        <v>0</v>
      </c>
      <c r="J27" s="33">
        <v>0</v>
      </c>
      <c r="K27" s="33">
        <v>0</v>
      </c>
      <c r="L27" s="33">
        <v>1</v>
      </c>
      <c r="M27" s="33">
        <v>0</v>
      </c>
      <c r="N27" s="33">
        <v>0</v>
      </c>
      <c r="O27" s="33">
        <v>0</v>
      </c>
      <c r="P27" s="33">
        <v>4</v>
      </c>
      <c r="Q27" s="33">
        <v>47</v>
      </c>
      <c r="R27" s="33">
        <v>6</v>
      </c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</row>
    <row r="28" spans="2:42" ht="20.100000000000001" customHeight="1" thickBot="1" x14ac:dyDescent="0.25">
      <c r="B28" s="4" t="s">
        <v>224</v>
      </c>
      <c r="C28" s="33">
        <v>848</v>
      </c>
      <c r="D28" s="33">
        <v>1</v>
      </c>
      <c r="E28" s="33">
        <v>0</v>
      </c>
      <c r="F28" s="33">
        <v>0</v>
      </c>
      <c r="G28" s="33">
        <v>303</v>
      </c>
      <c r="H28" s="33">
        <v>63</v>
      </c>
      <c r="I28" s="33">
        <v>59</v>
      </c>
      <c r="J28" s="33">
        <v>36</v>
      </c>
      <c r="K28" s="33">
        <v>10</v>
      </c>
      <c r="L28" s="33">
        <v>4</v>
      </c>
      <c r="M28" s="33">
        <v>15</v>
      </c>
      <c r="N28" s="33">
        <v>192</v>
      </c>
      <c r="O28" s="33">
        <v>5</v>
      </c>
      <c r="P28" s="33">
        <v>26</v>
      </c>
      <c r="Q28" s="33">
        <v>33</v>
      </c>
      <c r="R28" s="33">
        <v>101</v>
      </c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</row>
    <row r="29" spans="2:42" ht="20.100000000000001" customHeight="1" thickBot="1" x14ac:dyDescent="0.25">
      <c r="B29" s="4" t="s">
        <v>225</v>
      </c>
      <c r="C29" s="32">
        <v>994</v>
      </c>
      <c r="D29" s="32">
        <v>3</v>
      </c>
      <c r="E29" s="32">
        <v>0</v>
      </c>
      <c r="F29" s="32">
        <v>0</v>
      </c>
      <c r="G29" s="32">
        <v>518</v>
      </c>
      <c r="H29" s="32">
        <v>190</v>
      </c>
      <c r="I29" s="32">
        <v>7</v>
      </c>
      <c r="J29" s="32">
        <v>116</v>
      </c>
      <c r="K29" s="32">
        <v>2</v>
      </c>
      <c r="L29" s="32">
        <v>2</v>
      </c>
      <c r="M29" s="32">
        <v>0</v>
      </c>
      <c r="N29" s="32">
        <v>5</v>
      </c>
      <c r="O29" s="32">
        <v>9</v>
      </c>
      <c r="P29" s="32">
        <v>49</v>
      </c>
      <c r="Q29" s="32">
        <v>88</v>
      </c>
      <c r="R29" s="32">
        <v>5</v>
      </c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</row>
    <row r="30" spans="2:42" ht="20.100000000000001" customHeight="1" thickBot="1" x14ac:dyDescent="0.25">
      <c r="B30" s="4" t="s">
        <v>226</v>
      </c>
      <c r="C30" s="20">
        <v>278</v>
      </c>
      <c r="D30" s="20">
        <v>0</v>
      </c>
      <c r="E30" s="20">
        <v>0</v>
      </c>
      <c r="F30" s="20">
        <v>0</v>
      </c>
      <c r="G30" s="20">
        <v>198</v>
      </c>
      <c r="H30" s="20">
        <v>62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1</v>
      </c>
      <c r="Q30" s="20">
        <v>17</v>
      </c>
      <c r="R30" s="20">
        <v>0</v>
      </c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</row>
    <row r="31" spans="2:42" ht="20.100000000000001" customHeight="1" thickBot="1" x14ac:dyDescent="0.25">
      <c r="B31" s="4" t="s">
        <v>227</v>
      </c>
      <c r="C31" s="20">
        <v>596</v>
      </c>
      <c r="D31" s="20">
        <v>0</v>
      </c>
      <c r="E31" s="20">
        <v>0</v>
      </c>
      <c r="F31" s="20">
        <v>0</v>
      </c>
      <c r="G31" s="20">
        <v>455</v>
      </c>
      <c r="H31" s="20">
        <v>11</v>
      </c>
      <c r="I31" s="20">
        <v>0</v>
      </c>
      <c r="J31" s="20">
        <v>34</v>
      </c>
      <c r="K31" s="20">
        <v>1</v>
      </c>
      <c r="L31" s="20">
        <v>3</v>
      </c>
      <c r="M31" s="20">
        <v>0</v>
      </c>
      <c r="N31" s="20">
        <v>4</v>
      </c>
      <c r="O31" s="20">
        <v>0</v>
      </c>
      <c r="P31" s="20">
        <v>12</v>
      </c>
      <c r="Q31" s="20">
        <v>73</v>
      </c>
      <c r="R31" s="20">
        <v>3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</row>
    <row r="32" spans="2:42" ht="20.100000000000001" customHeight="1" thickBot="1" x14ac:dyDescent="0.25">
      <c r="B32" s="4" t="s">
        <v>228</v>
      </c>
      <c r="C32" s="20">
        <v>352</v>
      </c>
      <c r="D32" s="20">
        <v>0</v>
      </c>
      <c r="E32" s="20">
        <v>0</v>
      </c>
      <c r="F32" s="20">
        <v>0</v>
      </c>
      <c r="G32" s="20">
        <v>173</v>
      </c>
      <c r="H32" s="20">
        <v>167</v>
      </c>
      <c r="I32" s="20">
        <v>0</v>
      </c>
      <c r="J32" s="20">
        <v>10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1</v>
      </c>
      <c r="R32" s="20">
        <v>1</v>
      </c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</row>
    <row r="33" spans="2:42" ht="20.100000000000001" customHeight="1" thickBot="1" x14ac:dyDescent="0.25">
      <c r="B33" s="4" t="s">
        <v>229</v>
      </c>
      <c r="C33" s="20">
        <v>182</v>
      </c>
      <c r="D33" s="20">
        <v>0</v>
      </c>
      <c r="E33" s="20">
        <v>0</v>
      </c>
      <c r="F33" s="20">
        <v>0</v>
      </c>
      <c r="G33" s="20">
        <v>76</v>
      </c>
      <c r="H33" s="20">
        <v>12</v>
      </c>
      <c r="I33" s="20">
        <v>1</v>
      </c>
      <c r="J33" s="20">
        <v>32</v>
      </c>
      <c r="K33" s="20">
        <v>1</v>
      </c>
      <c r="L33" s="20">
        <v>32</v>
      </c>
      <c r="M33" s="20">
        <v>0</v>
      </c>
      <c r="N33" s="20">
        <v>3</v>
      </c>
      <c r="O33" s="20">
        <v>1</v>
      </c>
      <c r="P33" s="20">
        <v>7</v>
      </c>
      <c r="Q33" s="20">
        <v>8</v>
      </c>
      <c r="R33" s="20">
        <v>9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</row>
    <row r="34" spans="2:42" ht="20.100000000000001" customHeight="1" thickBot="1" x14ac:dyDescent="0.25">
      <c r="B34" s="4" t="s">
        <v>230</v>
      </c>
      <c r="C34" s="20">
        <v>1360</v>
      </c>
      <c r="D34" s="20">
        <v>0</v>
      </c>
      <c r="E34" s="20">
        <v>0</v>
      </c>
      <c r="F34" s="20">
        <v>0</v>
      </c>
      <c r="G34" s="20">
        <v>474</v>
      </c>
      <c r="H34" s="20">
        <v>431</v>
      </c>
      <c r="I34" s="20">
        <v>47</v>
      </c>
      <c r="J34" s="20">
        <v>0</v>
      </c>
      <c r="K34" s="20">
        <v>71</v>
      </c>
      <c r="L34" s="20">
        <v>4</v>
      </c>
      <c r="M34" s="20">
        <v>8</v>
      </c>
      <c r="N34" s="20">
        <v>2</v>
      </c>
      <c r="O34" s="20">
        <v>28</v>
      </c>
      <c r="P34" s="20">
        <v>174</v>
      </c>
      <c r="Q34" s="20">
        <v>121</v>
      </c>
      <c r="R34" s="20">
        <v>0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</row>
    <row r="35" spans="2:42" ht="20.100000000000001" customHeight="1" thickBot="1" x14ac:dyDescent="0.25">
      <c r="B35" s="4" t="s">
        <v>231</v>
      </c>
      <c r="C35" s="20">
        <v>323</v>
      </c>
      <c r="D35" s="20">
        <v>0</v>
      </c>
      <c r="E35" s="20">
        <v>0</v>
      </c>
      <c r="F35" s="20">
        <v>0</v>
      </c>
      <c r="G35" s="20">
        <v>172</v>
      </c>
      <c r="H35" s="20">
        <v>63</v>
      </c>
      <c r="I35" s="20">
        <v>11</v>
      </c>
      <c r="J35" s="20">
        <v>14</v>
      </c>
      <c r="K35" s="20">
        <v>2</v>
      </c>
      <c r="L35" s="20">
        <v>19</v>
      </c>
      <c r="M35" s="20">
        <v>0</v>
      </c>
      <c r="N35" s="20">
        <v>0</v>
      </c>
      <c r="O35" s="20">
        <v>0</v>
      </c>
      <c r="P35" s="20">
        <v>5</v>
      </c>
      <c r="Q35" s="20">
        <v>35</v>
      </c>
      <c r="R35" s="20">
        <v>2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</row>
    <row r="36" spans="2:42" ht="20.100000000000001" customHeight="1" thickBot="1" x14ac:dyDescent="0.25">
      <c r="B36" s="4" t="s">
        <v>232</v>
      </c>
      <c r="C36" s="20">
        <v>901</v>
      </c>
      <c r="D36" s="20">
        <v>2</v>
      </c>
      <c r="E36" s="20">
        <v>0</v>
      </c>
      <c r="F36" s="20">
        <v>0</v>
      </c>
      <c r="G36" s="20">
        <v>494</v>
      </c>
      <c r="H36" s="20">
        <v>83</v>
      </c>
      <c r="I36" s="20">
        <v>1</v>
      </c>
      <c r="J36" s="20">
        <v>50</v>
      </c>
      <c r="K36" s="20">
        <v>3</v>
      </c>
      <c r="L36" s="20">
        <v>29</v>
      </c>
      <c r="M36" s="20">
        <v>3</v>
      </c>
      <c r="N36" s="20">
        <v>1</v>
      </c>
      <c r="O36" s="20">
        <v>4</v>
      </c>
      <c r="P36" s="20">
        <v>38</v>
      </c>
      <c r="Q36" s="20">
        <v>89</v>
      </c>
      <c r="R36" s="20">
        <v>104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</row>
    <row r="37" spans="2:42" ht="20.100000000000001" customHeight="1" thickBot="1" x14ac:dyDescent="0.25">
      <c r="B37" s="4" t="s">
        <v>233</v>
      </c>
      <c r="C37" s="20">
        <v>1732</v>
      </c>
      <c r="D37" s="20">
        <v>0</v>
      </c>
      <c r="E37" s="20">
        <v>0</v>
      </c>
      <c r="F37" s="20">
        <v>0</v>
      </c>
      <c r="G37" s="20">
        <v>803</v>
      </c>
      <c r="H37" s="20">
        <v>376</v>
      </c>
      <c r="I37" s="20">
        <v>191</v>
      </c>
      <c r="J37" s="20">
        <v>18</v>
      </c>
      <c r="K37" s="20">
        <v>6</v>
      </c>
      <c r="L37" s="20">
        <v>13</v>
      </c>
      <c r="M37" s="20">
        <v>0</v>
      </c>
      <c r="N37" s="20">
        <v>14</v>
      </c>
      <c r="O37" s="20">
        <v>1</v>
      </c>
      <c r="P37" s="20">
        <v>62</v>
      </c>
      <c r="Q37" s="20">
        <v>223</v>
      </c>
      <c r="R37" s="20">
        <v>25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</row>
    <row r="38" spans="2:42" ht="20.100000000000001" customHeight="1" thickBot="1" x14ac:dyDescent="0.25">
      <c r="B38" s="4" t="s">
        <v>234</v>
      </c>
      <c r="C38" s="20">
        <v>427</v>
      </c>
      <c r="D38" s="20">
        <v>0</v>
      </c>
      <c r="E38" s="20">
        <v>0</v>
      </c>
      <c r="F38" s="20">
        <v>0</v>
      </c>
      <c r="G38" s="20">
        <v>210</v>
      </c>
      <c r="H38" s="20">
        <v>116</v>
      </c>
      <c r="I38" s="20">
        <v>4</v>
      </c>
      <c r="J38" s="20">
        <v>0</v>
      </c>
      <c r="K38" s="20">
        <v>27</v>
      </c>
      <c r="L38" s="20">
        <v>45</v>
      </c>
      <c r="M38" s="20">
        <v>0</v>
      </c>
      <c r="N38" s="20">
        <v>1</v>
      </c>
      <c r="O38" s="20">
        <v>0</v>
      </c>
      <c r="P38" s="20">
        <v>0</v>
      </c>
      <c r="Q38" s="20">
        <v>14</v>
      </c>
      <c r="R38" s="20">
        <v>10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</row>
    <row r="39" spans="2:42" ht="20.100000000000001" customHeight="1" thickBot="1" x14ac:dyDescent="0.25">
      <c r="B39" s="4" t="s">
        <v>235</v>
      </c>
      <c r="C39" s="20">
        <v>768</v>
      </c>
      <c r="D39" s="20">
        <v>0</v>
      </c>
      <c r="E39" s="20">
        <v>0</v>
      </c>
      <c r="F39" s="20">
        <v>0</v>
      </c>
      <c r="G39" s="20">
        <v>547</v>
      </c>
      <c r="H39" s="20">
        <v>38</v>
      </c>
      <c r="I39" s="20">
        <v>16</v>
      </c>
      <c r="J39" s="20">
        <v>44</v>
      </c>
      <c r="K39" s="20">
        <v>1</v>
      </c>
      <c r="L39" s="20">
        <v>8</v>
      </c>
      <c r="M39" s="20">
        <v>2</v>
      </c>
      <c r="N39" s="20">
        <v>8</v>
      </c>
      <c r="O39" s="20">
        <v>0</v>
      </c>
      <c r="P39" s="20">
        <v>4</v>
      </c>
      <c r="Q39" s="20">
        <v>100</v>
      </c>
      <c r="R39" s="20">
        <v>0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</row>
    <row r="40" spans="2:42" ht="20.100000000000001" customHeight="1" thickBot="1" x14ac:dyDescent="0.25">
      <c r="B40" s="4" t="s">
        <v>236</v>
      </c>
      <c r="C40" s="20">
        <v>1899</v>
      </c>
      <c r="D40" s="20">
        <v>1</v>
      </c>
      <c r="E40" s="20">
        <v>0</v>
      </c>
      <c r="F40" s="20">
        <v>0</v>
      </c>
      <c r="G40" s="20">
        <v>1263</v>
      </c>
      <c r="H40" s="20">
        <v>363</v>
      </c>
      <c r="I40" s="20">
        <v>13</v>
      </c>
      <c r="J40" s="20">
        <v>24</v>
      </c>
      <c r="K40" s="20">
        <v>1</v>
      </c>
      <c r="L40" s="20">
        <v>9</v>
      </c>
      <c r="M40" s="20">
        <v>0</v>
      </c>
      <c r="N40" s="20">
        <v>0</v>
      </c>
      <c r="O40" s="20">
        <v>0</v>
      </c>
      <c r="P40" s="20">
        <v>60</v>
      </c>
      <c r="Q40" s="20">
        <v>151</v>
      </c>
      <c r="R40" s="20">
        <v>14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</row>
    <row r="41" spans="2:42" ht="20.100000000000001" customHeight="1" thickBot="1" x14ac:dyDescent="0.25">
      <c r="B41" s="4" t="s">
        <v>237</v>
      </c>
      <c r="C41" s="20">
        <v>18914</v>
      </c>
      <c r="D41" s="20">
        <v>15</v>
      </c>
      <c r="E41" s="20">
        <v>0</v>
      </c>
      <c r="F41" s="20">
        <v>0</v>
      </c>
      <c r="G41" s="20">
        <v>10095</v>
      </c>
      <c r="H41" s="20">
        <v>2415</v>
      </c>
      <c r="I41" s="20">
        <v>840</v>
      </c>
      <c r="J41" s="20">
        <v>1434</v>
      </c>
      <c r="K41" s="20">
        <v>387</v>
      </c>
      <c r="L41" s="20">
        <v>284</v>
      </c>
      <c r="M41" s="20">
        <v>230</v>
      </c>
      <c r="N41" s="20">
        <v>145</v>
      </c>
      <c r="O41" s="20">
        <v>74</v>
      </c>
      <c r="P41" s="20">
        <v>768</v>
      </c>
      <c r="Q41" s="20">
        <v>1351</v>
      </c>
      <c r="R41" s="20">
        <v>876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</row>
    <row r="42" spans="2:42" ht="20.100000000000001" customHeight="1" thickBot="1" x14ac:dyDescent="0.25">
      <c r="B42" s="4" t="s">
        <v>238</v>
      </c>
      <c r="C42" s="20">
        <v>2341</v>
      </c>
      <c r="D42" s="20">
        <v>3</v>
      </c>
      <c r="E42" s="20">
        <v>0</v>
      </c>
      <c r="F42" s="20">
        <v>0</v>
      </c>
      <c r="G42" s="20">
        <v>1141</v>
      </c>
      <c r="H42" s="20">
        <v>296</v>
      </c>
      <c r="I42" s="20">
        <v>114</v>
      </c>
      <c r="J42" s="20">
        <v>123</v>
      </c>
      <c r="K42" s="20">
        <v>20</v>
      </c>
      <c r="L42" s="20">
        <v>32</v>
      </c>
      <c r="M42" s="20">
        <v>4</v>
      </c>
      <c r="N42" s="20">
        <v>7</v>
      </c>
      <c r="O42" s="20">
        <v>20</v>
      </c>
      <c r="P42" s="20">
        <v>152</v>
      </c>
      <c r="Q42" s="20">
        <v>239</v>
      </c>
      <c r="R42" s="20">
        <v>190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</row>
    <row r="43" spans="2:42" ht="20.100000000000001" customHeight="1" thickBot="1" x14ac:dyDescent="0.25">
      <c r="B43" s="4" t="s">
        <v>239</v>
      </c>
      <c r="C43" s="20">
        <v>1473</v>
      </c>
      <c r="D43" s="20">
        <v>0</v>
      </c>
      <c r="E43" s="20">
        <v>0</v>
      </c>
      <c r="F43" s="20">
        <v>0</v>
      </c>
      <c r="G43" s="20">
        <v>824</v>
      </c>
      <c r="H43" s="20">
        <v>101</v>
      </c>
      <c r="I43" s="20">
        <v>62</v>
      </c>
      <c r="J43" s="20">
        <v>155</v>
      </c>
      <c r="K43" s="20">
        <v>7</v>
      </c>
      <c r="L43" s="20">
        <v>22</v>
      </c>
      <c r="M43" s="20">
        <v>6</v>
      </c>
      <c r="N43" s="20">
        <v>17</v>
      </c>
      <c r="O43" s="20">
        <v>2</v>
      </c>
      <c r="P43" s="20">
        <v>104</v>
      </c>
      <c r="Q43" s="20">
        <v>131</v>
      </c>
      <c r="R43" s="20">
        <v>42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</row>
    <row r="44" spans="2:42" ht="20.100000000000001" customHeight="1" thickBot="1" x14ac:dyDescent="0.25">
      <c r="B44" s="4" t="s">
        <v>240</v>
      </c>
      <c r="C44" s="20">
        <v>3338</v>
      </c>
      <c r="D44" s="20">
        <v>0</v>
      </c>
      <c r="E44" s="20">
        <v>0</v>
      </c>
      <c r="F44" s="20">
        <v>0</v>
      </c>
      <c r="G44" s="20">
        <v>1790</v>
      </c>
      <c r="H44" s="20">
        <v>465</v>
      </c>
      <c r="I44" s="20">
        <v>121</v>
      </c>
      <c r="J44" s="20">
        <v>182</v>
      </c>
      <c r="K44" s="20">
        <v>47</v>
      </c>
      <c r="L44" s="20">
        <v>39</v>
      </c>
      <c r="M44" s="20">
        <v>10</v>
      </c>
      <c r="N44" s="20">
        <v>13</v>
      </c>
      <c r="O44" s="20">
        <v>22</v>
      </c>
      <c r="P44" s="20">
        <v>239</v>
      </c>
      <c r="Q44" s="20">
        <v>261</v>
      </c>
      <c r="R44" s="20">
        <v>149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</row>
    <row r="45" spans="2:42" ht="20.100000000000001" customHeight="1" thickBot="1" x14ac:dyDescent="0.25">
      <c r="B45" s="4" t="s">
        <v>241</v>
      </c>
      <c r="C45" s="20">
        <v>9049</v>
      </c>
      <c r="D45" s="20">
        <v>2</v>
      </c>
      <c r="E45" s="20">
        <v>0</v>
      </c>
      <c r="F45" s="20">
        <v>1</v>
      </c>
      <c r="G45" s="20">
        <v>5549</v>
      </c>
      <c r="H45" s="20">
        <v>1065</v>
      </c>
      <c r="I45" s="20">
        <v>366</v>
      </c>
      <c r="J45" s="20">
        <v>223</v>
      </c>
      <c r="K45" s="20">
        <v>25</v>
      </c>
      <c r="L45" s="20">
        <v>55</v>
      </c>
      <c r="M45" s="20">
        <v>2</v>
      </c>
      <c r="N45" s="20">
        <v>11</v>
      </c>
      <c r="O45" s="20">
        <v>18</v>
      </c>
      <c r="P45" s="20">
        <v>490</v>
      </c>
      <c r="Q45" s="20">
        <v>695</v>
      </c>
      <c r="R45" s="20">
        <v>547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</row>
    <row r="46" spans="2:42" ht="20.100000000000001" customHeight="1" thickBot="1" x14ac:dyDescent="0.25">
      <c r="B46" s="4" t="s">
        <v>242</v>
      </c>
      <c r="C46" s="20">
        <v>1741</v>
      </c>
      <c r="D46" s="20">
        <v>2</v>
      </c>
      <c r="E46" s="20">
        <v>0</v>
      </c>
      <c r="F46" s="20">
        <v>0</v>
      </c>
      <c r="G46" s="20">
        <v>1029</v>
      </c>
      <c r="H46" s="20">
        <v>276</v>
      </c>
      <c r="I46" s="20">
        <v>42</v>
      </c>
      <c r="J46" s="20">
        <v>100</v>
      </c>
      <c r="K46" s="20">
        <v>5</v>
      </c>
      <c r="L46" s="20">
        <v>5</v>
      </c>
      <c r="M46" s="20">
        <v>5</v>
      </c>
      <c r="N46" s="20">
        <v>6</v>
      </c>
      <c r="O46" s="20">
        <v>1</v>
      </c>
      <c r="P46" s="20">
        <v>121</v>
      </c>
      <c r="Q46" s="20">
        <v>108</v>
      </c>
      <c r="R46" s="20">
        <v>41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</row>
    <row r="47" spans="2:42" ht="20.100000000000001" customHeight="1" thickBot="1" x14ac:dyDescent="0.25">
      <c r="B47" s="4" t="s">
        <v>243</v>
      </c>
      <c r="C47" s="20">
        <v>12267</v>
      </c>
      <c r="D47" s="20">
        <v>3</v>
      </c>
      <c r="E47" s="20">
        <v>1</v>
      </c>
      <c r="F47" s="20">
        <v>0</v>
      </c>
      <c r="G47" s="20">
        <v>6617</v>
      </c>
      <c r="H47" s="20">
        <v>1619</v>
      </c>
      <c r="I47" s="20">
        <v>609</v>
      </c>
      <c r="J47" s="20">
        <v>304</v>
      </c>
      <c r="K47" s="20">
        <v>39</v>
      </c>
      <c r="L47" s="20">
        <v>298</v>
      </c>
      <c r="M47" s="20">
        <v>3</v>
      </c>
      <c r="N47" s="20">
        <v>29</v>
      </c>
      <c r="O47" s="20">
        <v>19</v>
      </c>
      <c r="P47" s="20">
        <v>595</v>
      </c>
      <c r="Q47" s="20">
        <v>1731</v>
      </c>
      <c r="R47" s="20">
        <v>400</v>
      </c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</row>
    <row r="48" spans="2:42" ht="20.100000000000001" customHeight="1" thickBot="1" x14ac:dyDescent="0.25">
      <c r="B48" s="4" t="s">
        <v>244</v>
      </c>
      <c r="C48" s="20">
        <v>1798</v>
      </c>
      <c r="D48" s="20">
        <v>1</v>
      </c>
      <c r="E48" s="20">
        <v>0</v>
      </c>
      <c r="F48" s="20">
        <v>0</v>
      </c>
      <c r="G48" s="20">
        <v>644</v>
      </c>
      <c r="H48" s="20">
        <v>241</v>
      </c>
      <c r="I48" s="20">
        <v>26</v>
      </c>
      <c r="J48" s="20">
        <v>237</v>
      </c>
      <c r="K48" s="20">
        <v>31</v>
      </c>
      <c r="L48" s="20">
        <v>106</v>
      </c>
      <c r="M48" s="20">
        <v>5</v>
      </c>
      <c r="N48" s="20">
        <v>49</v>
      </c>
      <c r="O48" s="20">
        <v>3</v>
      </c>
      <c r="P48" s="20">
        <v>296</v>
      </c>
      <c r="Q48" s="20">
        <v>143</v>
      </c>
      <c r="R48" s="20">
        <v>16</v>
      </c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</row>
    <row r="49" spans="2:42" ht="20.100000000000001" customHeight="1" thickBot="1" x14ac:dyDescent="0.25">
      <c r="B49" s="4" t="s">
        <v>245</v>
      </c>
      <c r="C49" s="20">
        <v>768</v>
      </c>
      <c r="D49" s="20">
        <v>0</v>
      </c>
      <c r="E49" s="20">
        <v>0</v>
      </c>
      <c r="F49" s="20">
        <v>0</v>
      </c>
      <c r="G49" s="20">
        <v>291</v>
      </c>
      <c r="H49" s="20">
        <v>316</v>
      </c>
      <c r="I49" s="20">
        <v>4</v>
      </c>
      <c r="J49" s="20">
        <v>9</v>
      </c>
      <c r="K49" s="20">
        <v>2</v>
      </c>
      <c r="L49" s="20">
        <v>20</v>
      </c>
      <c r="M49" s="20">
        <v>1</v>
      </c>
      <c r="N49" s="20">
        <v>0</v>
      </c>
      <c r="O49" s="20">
        <v>0</v>
      </c>
      <c r="P49" s="20">
        <v>15</v>
      </c>
      <c r="Q49" s="20">
        <v>93</v>
      </c>
      <c r="R49" s="20">
        <v>17</v>
      </c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</row>
    <row r="50" spans="2:42" ht="20.100000000000001" customHeight="1" thickBot="1" x14ac:dyDescent="0.25">
      <c r="B50" s="4" t="s">
        <v>246</v>
      </c>
      <c r="C50" s="20">
        <v>2927</v>
      </c>
      <c r="D50" s="20">
        <v>2</v>
      </c>
      <c r="E50" s="20">
        <v>0</v>
      </c>
      <c r="F50" s="20">
        <v>0</v>
      </c>
      <c r="G50" s="20">
        <v>1396</v>
      </c>
      <c r="H50" s="20">
        <v>415</v>
      </c>
      <c r="I50" s="20">
        <v>90</v>
      </c>
      <c r="J50" s="20">
        <v>313</v>
      </c>
      <c r="K50" s="20">
        <v>20</v>
      </c>
      <c r="L50" s="20">
        <v>166</v>
      </c>
      <c r="M50" s="20">
        <v>0</v>
      </c>
      <c r="N50" s="20">
        <v>12</v>
      </c>
      <c r="O50" s="20">
        <v>6</v>
      </c>
      <c r="P50" s="20">
        <v>90</v>
      </c>
      <c r="Q50" s="20">
        <v>294</v>
      </c>
      <c r="R50" s="20">
        <v>123</v>
      </c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</row>
    <row r="51" spans="2:42" ht="20.100000000000001" customHeight="1" thickBot="1" x14ac:dyDescent="0.25">
      <c r="B51" s="4" t="s">
        <v>247</v>
      </c>
      <c r="C51" s="20">
        <v>694</v>
      </c>
      <c r="D51" s="20">
        <v>0</v>
      </c>
      <c r="E51" s="20">
        <v>0</v>
      </c>
      <c r="F51" s="20">
        <v>0</v>
      </c>
      <c r="G51" s="20">
        <v>372</v>
      </c>
      <c r="H51" s="20">
        <v>71</v>
      </c>
      <c r="I51" s="20">
        <v>19</v>
      </c>
      <c r="J51" s="20">
        <v>72</v>
      </c>
      <c r="K51" s="20">
        <v>0</v>
      </c>
      <c r="L51" s="20">
        <v>16</v>
      </c>
      <c r="M51" s="20">
        <v>0</v>
      </c>
      <c r="N51" s="20">
        <v>3</v>
      </c>
      <c r="O51" s="20">
        <v>1</v>
      </c>
      <c r="P51" s="20">
        <v>33</v>
      </c>
      <c r="Q51" s="20">
        <v>96</v>
      </c>
      <c r="R51" s="20">
        <v>11</v>
      </c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</row>
    <row r="52" spans="2:42" ht="20.100000000000001" customHeight="1" thickBot="1" x14ac:dyDescent="0.25">
      <c r="B52" s="4" t="s">
        <v>248</v>
      </c>
      <c r="C52" s="20">
        <v>814</v>
      </c>
      <c r="D52" s="20">
        <v>0</v>
      </c>
      <c r="E52" s="20">
        <v>0</v>
      </c>
      <c r="F52" s="20">
        <v>0</v>
      </c>
      <c r="G52" s="20">
        <v>378</v>
      </c>
      <c r="H52" s="20">
        <v>115</v>
      </c>
      <c r="I52" s="20">
        <v>17</v>
      </c>
      <c r="J52" s="20">
        <v>5</v>
      </c>
      <c r="K52" s="20">
        <v>4</v>
      </c>
      <c r="L52" s="20">
        <v>1</v>
      </c>
      <c r="M52" s="20">
        <v>8</v>
      </c>
      <c r="N52" s="20">
        <v>8</v>
      </c>
      <c r="O52" s="20">
        <v>0</v>
      </c>
      <c r="P52" s="20">
        <v>79</v>
      </c>
      <c r="Q52" s="20">
        <v>199</v>
      </c>
      <c r="R52" s="20">
        <v>0</v>
      </c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</row>
    <row r="53" spans="2:42" ht="20.100000000000001" customHeight="1" thickBot="1" x14ac:dyDescent="0.25">
      <c r="B53" s="4" t="s">
        <v>249</v>
      </c>
      <c r="C53" s="20">
        <v>2350</v>
      </c>
      <c r="D53" s="20">
        <v>1</v>
      </c>
      <c r="E53" s="20">
        <v>0</v>
      </c>
      <c r="F53" s="20">
        <v>0</v>
      </c>
      <c r="G53" s="20">
        <v>1444</v>
      </c>
      <c r="H53" s="20">
        <v>433</v>
      </c>
      <c r="I53" s="20">
        <v>50</v>
      </c>
      <c r="J53" s="20">
        <v>93</v>
      </c>
      <c r="K53" s="20">
        <v>6</v>
      </c>
      <c r="L53" s="20">
        <v>35</v>
      </c>
      <c r="M53" s="20">
        <v>0</v>
      </c>
      <c r="N53" s="20">
        <v>11</v>
      </c>
      <c r="O53" s="20">
        <v>2</v>
      </c>
      <c r="P53" s="20">
        <v>91</v>
      </c>
      <c r="Q53" s="20">
        <v>175</v>
      </c>
      <c r="R53" s="20">
        <v>9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</row>
    <row r="54" spans="2:42" ht="20.100000000000001" customHeight="1" thickBot="1" x14ac:dyDescent="0.25">
      <c r="B54" s="4" t="s">
        <v>250</v>
      </c>
      <c r="C54" s="20">
        <v>26978</v>
      </c>
      <c r="D54" s="20">
        <v>8</v>
      </c>
      <c r="E54" s="20">
        <v>0</v>
      </c>
      <c r="F54" s="20">
        <v>0</v>
      </c>
      <c r="G54" s="20">
        <v>16434</v>
      </c>
      <c r="H54" s="20">
        <v>1284</v>
      </c>
      <c r="I54" s="20">
        <v>591</v>
      </c>
      <c r="J54" s="20">
        <v>2127</v>
      </c>
      <c r="K54" s="20">
        <v>175</v>
      </c>
      <c r="L54" s="20">
        <v>305</v>
      </c>
      <c r="M54" s="20">
        <v>46</v>
      </c>
      <c r="N54" s="20">
        <v>11</v>
      </c>
      <c r="O54" s="20">
        <v>55</v>
      </c>
      <c r="P54" s="20">
        <v>1379</v>
      </c>
      <c r="Q54" s="20">
        <v>3751</v>
      </c>
      <c r="R54" s="20">
        <v>812</v>
      </c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</row>
    <row r="55" spans="2:42" ht="20.100000000000001" customHeight="1" thickBot="1" x14ac:dyDescent="0.25">
      <c r="B55" s="4" t="s">
        <v>251</v>
      </c>
      <c r="C55" s="20">
        <v>8472</v>
      </c>
      <c r="D55" s="20">
        <v>1</v>
      </c>
      <c r="E55" s="20">
        <v>0</v>
      </c>
      <c r="F55" s="20">
        <v>0</v>
      </c>
      <c r="G55" s="20">
        <v>4287</v>
      </c>
      <c r="H55" s="20">
        <v>571</v>
      </c>
      <c r="I55" s="20">
        <v>279</v>
      </c>
      <c r="J55" s="20">
        <v>395</v>
      </c>
      <c r="K55" s="20">
        <v>156</v>
      </c>
      <c r="L55" s="20">
        <v>58</v>
      </c>
      <c r="M55" s="20">
        <v>22</v>
      </c>
      <c r="N55" s="20">
        <v>10</v>
      </c>
      <c r="O55" s="20">
        <v>33</v>
      </c>
      <c r="P55" s="20">
        <v>1269</v>
      </c>
      <c r="Q55" s="20">
        <v>1292</v>
      </c>
      <c r="R55" s="20">
        <v>99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</row>
    <row r="56" spans="2:42" ht="20.100000000000001" customHeight="1" thickBot="1" x14ac:dyDescent="0.25">
      <c r="B56" s="4" t="s">
        <v>252</v>
      </c>
      <c r="C56" s="20">
        <v>1884</v>
      </c>
      <c r="D56" s="20">
        <v>3</v>
      </c>
      <c r="E56" s="20">
        <v>0</v>
      </c>
      <c r="F56" s="20">
        <v>0</v>
      </c>
      <c r="G56" s="20">
        <v>862</v>
      </c>
      <c r="H56" s="20">
        <v>199</v>
      </c>
      <c r="I56" s="20">
        <v>217</v>
      </c>
      <c r="J56" s="20">
        <v>158</v>
      </c>
      <c r="K56" s="20">
        <v>23</v>
      </c>
      <c r="L56" s="20">
        <v>20</v>
      </c>
      <c r="M56" s="20">
        <v>5</v>
      </c>
      <c r="N56" s="20">
        <v>8</v>
      </c>
      <c r="O56" s="20">
        <v>11</v>
      </c>
      <c r="P56" s="20">
        <v>71</v>
      </c>
      <c r="Q56" s="20">
        <v>268</v>
      </c>
      <c r="R56" s="20">
        <v>39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</row>
    <row r="57" spans="2:42" ht="20.100000000000001" customHeight="1" thickBot="1" x14ac:dyDescent="0.25">
      <c r="B57" s="4" t="s">
        <v>253</v>
      </c>
      <c r="C57" s="20">
        <v>977</v>
      </c>
      <c r="D57" s="20">
        <v>2</v>
      </c>
      <c r="E57" s="20">
        <v>0</v>
      </c>
      <c r="F57" s="20">
        <v>0</v>
      </c>
      <c r="G57" s="20">
        <v>733</v>
      </c>
      <c r="H57" s="20">
        <v>13</v>
      </c>
      <c r="I57" s="20">
        <v>19</v>
      </c>
      <c r="J57" s="20">
        <v>33</v>
      </c>
      <c r="K57" s="20">
        <v>3</v>
      </c>
      <c r="L57" s="20">
        <v>4</v>
      </c>
      <c r="M57" s="20">
        <v>0</v>
      </c>
      <c r="N57" s="20">
        <v>9</v>
      </c>
      <c r="O57" s="20">
        <v>12</v>
      </c>
      <c r="P57" s="20">
        <v>96</v>
      </c>
      <c r="Q57" s="20">
        <v>41</v>
      </c>
      <c r="R57" s="20">
        <v>12</v>
      </c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</row>
    <row r="58" spans="2:42" ht="20.100000000000001" customHeight="1" thickBot="1" x14ac:dyDescent="0.25">
      <c r="B58" s="4" t="s">
        <v>254</v>
      </c>
      <c r="C58" s="20">
        <v>1883</v>
      </c>
      <c r="D58" s="20">
        <v>1</v>
      </c>
      <c r="E58" s="20">
        <v>0</v>
      </c>
      <c r="F58" s="20">
        <v>0</v>
      </c>
      <c r="G58" s="20">
        <v>750</v>
      </c>
      <c r="H58" s="20">
        <v>59</v>
      </c>
      <c r="I58" s="20">
        <v>218</v>
      </c>
      <c r="J58" s="20">
        <v>283</v>
      </c>
      <c r="K58" s="20">
        <v>27</v>
      </c>
      <c r="L58" s="20">
        <v>53</v>
      </c>
      <c r="M58" s="20">
        <v>1</v>
      </c>
      <c r="N58" s="20">
        <v>0</v>
      </c>
      <c r="O58" s="20">
        <v>18</v>
      </c>
      <c r="P58" s="20">
        <v>218</v>
      </c>
      <c r="Q58" s="20">
        <v>162</v>
      </c>
      <c r="R58" s="20">
        <v>93</v>
      </c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</row>
    <row r="59" spans="2:42" ht="20.100000000000001" customHeight="1" thickBot="1" x14ac:dyDescent="0.25">
      <c r="B59" s="4" t="s">
        <v>255</v>
      </c>
      <c r="C59" s="20">
        <v>3506</v>
      </c>
      <c r="D59" s="20">
        <v>1</v>
      </c>
      <c r="E59" s="20">
        <v>0</v>
      </c>
      <c r="F59" s="20">
        <v>0</v>
      </c>
      <c r="G59" s="20">
        <v>2216</v>
      </c>
      <c r="H59" s="20">
        <v>370</v>
      </c>
      <c r="I59" s="20">
        <v>40</v>
      </c>
      <c r="J59" s="20">
        <v>122</v>
      </c>
      <c r="K59" s="20">
        <v>34</v>
      </c>
      <c r="L59" s="20">
        <v>37</v>
      </c>
      <c r="M59" s="20">
        <v>60</v>
      </c>
      <c r="N59" s="20">
        <v>54</v>
      </c>
      <c r="O59" s="20">
        <v>0</v>
      </c>
      <c r="P59" s="20">
        <v>365</v>
      </c>
      <c r="Q59" s="20">
        <v>197</v>
      </c>
      <c r="R59" s="20">
        <v>10</v>
      </c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</row>
    <row r="60" spans="2:42" ht="20.100000000000001" customHeight="1" thickBot="1" x14ac:dyDescent="0.25">
      <c r="B60" s="4" t="s">
        <v>256</v>
      </c>
      <c r="C60" s="20">
        <v>850</v>
      </c>
      <c r="D60" s="20">
        <v>0</v>
      </c>
      <c r="E60" s="20">
        <v>0</v>
      </c>
      <c r="F60" s="20">
        <v>0</v>
      </c>
      <c r="G60" s="20">
        <v>395</v>
      </c>
      <c r="H60" s="20">
        <v>78</v>
      </c>
      <c r="I60" s="20">
        <v>136</v>
      </c>
      <c r="J60" s="20">
        <v>86</v>
      </c>
      <c r="K60" s="20">
        <v>7</v>
      </c>
      <c r="L60" s="20">
        <v>1</v>
      </c>
      <c r="M60" s="20">
        <v>7</v>
      </c>
      <c r="N60" s="20">
        <v>2</v>
      </c>
      <c r="O60" s="20">
        <v>3</v>
      </c>
      <c r="P60" s="20">
        <v>43</v>
      </c>
      <c r="Q60" s="20">
        <v>64</v>
      </c>
      <c r="R60" s="20">
        <v>28</v>
      </c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</row>
    <row r="61" spans="2:42" ht="20.100000000000001" customHeight="1" thickBot="1" x14ac:dyDescent="0.25">
      <c r="B61" s="7" t="s">
        <v>22</v>
      </c>
      <c r="C61" s="9">
        <v>172511</v>
      </c>
      <c r="D61" s="9">
        <v>74</v>
      </c>
      <c r="E61" s="9">
        <v>1</v>
      </c>
      <c r="F61" s="9">
        <v>1</v>
      </c>
      <c r="G61" s="9">
        <v>92951</v>
      </c>
      <c r="H61" s="9">
        <v>20043</v>
      </c>
      <c r="I61" s="9">
        <v>5960</v>
      </c>
      <c r="J61" s="9">
        <v>10868</v>
      </c>
      <c r="K61" s="9">
        <v>1522</v>
      </c>
      <c r="L61" s="9">
        <v>3288</v>
      </c>
      <c r="M61" s="9">
        <v>769</v>
      </c>
      <c r="N61" s="9">
        <v>941</v>
      </c>
      <c r="O61" s="9">
        <v>606</v>
      </c>
      <c r="P61" s="9">
        <v>11691</v>
      </c>
      <c r="Q61" s="9">
        <v>18265</v>
      </c>
      <c r="R61" s="9">
        <v>5531</v>
      </c>
      <c r="S61" s="19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19"/>
      <c r="AJ61" s="20"/>
      <c r="AK61" s="20"/>
      <c r="AL61" s="20"/>
      <c r="AM61" s="20"/>
      <c r="AN61" s="20"/>
      <c r="AO61" s="20"/>
      <c r="AP61" s="20"/>
    </row>
    <row r="62" spans="2:42" ht="20.100000000000001" customHeight="1" thickBot="1" x14ac:dyDescent="0.25">
      <c r="B62" s="4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</row>
  </sheetData>
  <mergeCells count="1">
    <mergeCell ref="C9:R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63"/>
  <sheetViews>
    <sheetView workbookViewId="0"/>
  </sheetViews>
  <sheetFormatPr baseColWidth="10" defaultRowHeight="12.75" x14ac:dyDescent="0.2"/>
  <cols>
    <col min="1" max="1" width="8.625" customWidth="1"/>
    <col min="2" max="2" width="28.625" customWidth="1"/>
    <col min="3" max="3" width="9.875" customWidth="1"/>
    <col min="4" max="4" width="9.125" bestFit="1" customWidth="1"/>
    <col min="5" max="5" width="9.75" bestFit="1" customWidth="1"/>
    <col min="6" max="6" width="7.25" bestFit="1" customWidth="1"/>
    <col min="7" max="7" width="15" customWidth="1"/>
    <col min="8" max="8" width="12.25" bestFit="1" customWidth="1"/>
    <col min="9" max="9" width="11.25" bestFit="1" customWidth="1"/>
    <col min="10" max="10" width="14.875" bestFit="1" customWidth="1"/>
    <col min="11" max="11" width="12.75" bestFit="1" customWidth="1"/>
    <col min="12" max="12" width="10.5" bestFit="1" customWidth="1"/>
    <col min="13" max="13" width="12.25" bestFit="1" customWidth="1"/>
    <col min="14" max="14" width="20.375" bestFit="1" customWidth="1"/>
    <col min="15" max="15" width="18.875" bestFit="1" customWidth="1"/>
    <col min="16" max="16" width="14.875" bestFit="1" customWidth="1"/>
    <col min="17" max="17" width="12.75" bestFit="1" customWidth="1"/>
    <col min="18" max="18" width="10.5" bestFit="1" customWidth="1"/>
    <col min="19" max="19" width="12.25" bestFit="1" customWidth="1"/>
    <col min="20" max="20" width="20.375" bestFit="1" customWidth="1"/>
    <col min="21" max="21" width="18.875" bestFit="1" customWidth="1"/>
    <col min="22" max="22" width="14.875" bestFit="1" customWidth="1"/>
  </cols>
  <sheetData>
    <row r="7" spans="2:22" ht="63.75" customHeight="1" x14ac:dyDescent="0.2"/>
    <row r="8" spans="2:22" ht="14.25" customHeight="1" x14ac:dyDescent="0.2"/>
    <row r="9" spans="2:22" ht="44.25" customHeight="1" thickBot="1" x14ac:dyDescent="0.25">
      <c r="C9" s="77" t="s">
        <v>53</v>
      </c>
      <c r="D9" s="75"/>
      <c r="E9" s="75"/>
      <c r="F9" s="78"/>
      <c r="G9" s="77" t="s">
        <v>54</v>
      </c>
      <c r="H9" s="75"/>
      <c r="I9" s="75"/>
      <c r="J9" s="78"/>
      <c r="K9" s="77" t="s">
        <v>55</v>
      </c>
      <c r="L9" s="75"/>
      <c r="M9" s="75"/>
      <c r="N9" s="75"/>
      <c r="O9" s="75"/>
      <c r="P9" s="78"/>
      <c r="Q9" s="77" t="s">
        <v>56</v>
      </c>
      <c r="R9" s="75"/>
      <c r="S9" s="75"/>
      <c r="T9" s="75"/>
      <c r="U9" s="75"/>
      <c r="V9" s="78"/>
    </row>
    <row r="10" spans="2:22" ht="42" customHeight="1" thickBot="1" x14ac:dyDescent="0.25">
      <c r="C10" s="8" t="s">
        <v>36</v>
      </c>
      <c r="D10" s="8" t="s">
        <v>57</v>
      </c>
      <c r="E10" s="8" t="s">
        <v>58</v>
      </c>
      <c r="F10" s="8" t="s">
        <v>59</v>
      </c>
      <c r="G10" s="8" t="s">
        <v>31</v>
      </c>
      <c r="H10" s="8" t="s">
        <v>33</v>
      </c>
      <c r="I10" s="8" t="s">
        <v>34</v>
      </c>
      <c r="J10" s="8" t="s">
        <v>35</v>
      </c>
      <c r="K10" s="8" t="s">
        <v>60</v>
      </c>
      <c r="L10" s="8" t="s">
        <v>61</v>
      </c>
      <c r="M10" s="8" t="s">
        <v>33</v>
      </c>
      <c r="N10" s="8" t="s">
        <v>62</v>
      </c>
      <c r="O10" s="8" t="s">
        <v>63</v>
      </c>
      <c r="P10" s="8" t="s">
        <v>35</v>
      </c>
      <c r="Q10" s="8" t="s">
        <v>60</v>
      </c>
      <c r="R10" s="8" t="s">
        <v>61</v>
      </c>
      <c r="S10" s="8" t="s">
        <v>33</v>
      </c>
      <c r="T10" s="8" t="s">
        <v>62</v>
      </c>
      <c r="U10" s="8" t="s">
        <v>63</v>
      </c>
      <c r="V10" s="8" t="s">
        <v>35</v>
      </c>
    </row>
    <row r="11" spans="2:22" ht="20.100000000000001" customHeight="1" thickBot="1" x14ac:dyDescent="0.25">
      <c r="B11" s="3" t="s">
        <v>207</v>
      </c>
      <c r="C11" s="20">
        <v>179</v>
      </c>
      <c r="D11" s="20">
        <v>50</v>
      </c>
      <c r="E11" s="20">
        <v>125</v>
      </c>
      <c r="F11" s="20">
        <v>4</v>
      </c>
      <c r="G11" s="20">
        <v>43</v>
      </c>
      <c r="H11" s="20">
        <v>0</v>
      </c>
      <c r="I11" s="20">
        <v>42</v>
      </c>
      <c r="J11" s="20">
        <v>1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55</v>
      </c>
      <c r="R11" s="20">
        <v>28</v>
      </c>
      <c r="S11" s="20">
        <v>0</v>
      </c>
      <c r="T11" s="20">
        <v>16</v>
      </c>
      <c r="U11" s="20">
        <v>45</v>
      </c>
      <c r="V11" s="20">
        <v>19</v>
      </c>
    </row>
    <row r="12" spans="2:22" ht="20.100000000000001" customHeight="1" thickBot="1" x14ac:dyDescent="0.25">
      <c r="B12" s="4" t="s">
        <v>208</v>
      </c>
      <c r="C12" s="20">
        <v>315</v>
      </c>
      <c r="D12" s="20">
        <v>154</v>
      </c>
      <c r="E12" s="20">
        <v>116</v>
      </c>
      <c r="F12" s="20">
        <v>45</v>
      </c>
      <c r="G12" s="20">
        <v>131</v>
      </c>
      <c r="H12" s="20">
        <v>0</v>
      </c>
      <c r="I12" s="20">
        <v>129</v>
      </c>
      <c r="J12" s="20">
        <v>9</v>
      </c>
      <c r="K12" s="20">
        <v>0</v>
      </c>
      <c r="L12" s="20">
        <v>0</v>
      </c>
      <c r="M12" s="20">
        <v>0</v>
      </c>
      <c r="N12" s="20">
        <v>2</v>
      </c>
      <c r="O12" s="20">
        <v>4</v>
      </c>
      <c r="P12" s="20">
        <v>0</v>
      </c>
      <c r="Q12" s="20">
        <v>115</v>
      </c>
      <c r="R12" s="20">
        <v>38</v>
      </c>
      <c r="S12" s="20">
        <v>1</v>
      </c>
      <c r="T12" s="20">
        <v>7</v>
      </c>
      <c r="U12" s="20">
        <v>134</v>
      </c>
      <c r="V12" s="20">
        <v>76</v>
      </c>
    </row>
    <row r="13" spans="2:22" ht="20.100000000000001" customHeight="1" thickBot="1" x14ac:dyDescent="0.25">
      <c r="B13" s="4" t="s">
        <v>209</v>
      </c>
      <c r="C13" s="20">
        <v>113</v>
      </c>
      <c r="D13" s="20">
        <v>14</v>
      </c>
      <c r="E13" s="20">
        <v>81</v>
      </c>
      <c r="F13" s="20">
        <v>18</v>
      </c>
      <c r="G13" s="20">
        <v>45</v>
      </c>
      <c r="H13" s="20">
        <v>0</v>
      </c>
      <c r="I13" s="20">
        <v>46</v>
      </c>
      <c r="J13" s="20">
        <v>1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44</v>
      </c>
      <c r="R13" s="20">
        <v>27</v>
      </c>
      <c r="S13" s="20">
        <v>0</v>
      </c>
      <c r="T13" s="20">
        <v>1</v>
      </c>
      <c r="U13" s="20">
        <v>34</v>
      </c>
      <c r="V13" s="20">
        <v>17</v>
      </c>
    </row>
    <row r="14" spans="2:22" ht="20.100000000000001" customHeight="1" thickBot="1" x14ac:dyDescent="0.25">
      <c r="B14" s="4" t="s">
        <v>210</v>
      </c>
      <c r="C14" s="20">
        <v>341</v>
      </c>
      <c r="D14" s="20">
        <v>97</v>
      </c>
      <c r="E14" s="20">
        <v>230</v>
      </c>
      <c r="F14" s="20">
        <v>14</v>
      </c>
      <c r="G14" s="20">
        <v>243</v>
      </c>
      <c r="H14" s="20">
        <v>0</v>
      </c>
      <c r="I14" s="20">
        <v>246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2</v>
      </c>
      <c r="P14" s="20">
        <v>0</v>
      </c>
      <c r="Q14" s="20">
        <v>254</v>
      </c>
      <c r="R14" s="20">
        <v>13</v>
      </c>
      <c r="S14" s="20">
        <v>2</v>
      </c>
      <c r="T14" s="20">
        <v>13</v>
      </c>
      <c r="U14" s="20">
        <v>262</v>
      </c>
      <c r="V14" s="20">
        <v>147</v>
      </c>
    </row>
    <row r="15" spans="2:22" ht="20.100000000000001" customHeight="1" thickBot="1" x14ac:dyDescent="0.25">
      <c r="B15" s="4" t="s">
        <v>211</v>
      </c>
      <c r="C15" s="20">
        <v>144</v>
      </c>
      <c r="D15" s="20">
        <v>48</v>
      </c>
      <c r="E15" s="20">
        <v>43</v>
      </c>
      <c r="F15" s="20">
        <v>53</v>
      </c>
      <c r="G15" s="20">
        <v>72</v>
      </c>
      <c r="H15" s="20">
        <v>0</v>
      </c>
      <c r="I15" s="20">
        <v>73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2</v>
      </c>
      <c r="P15" s="20">
        <v>1</v>
      </c>
      <c r="Q15" s="20">
        <v>42</v>
      </c>
      <c r="R15" s="20">
        <v>7</v>
      </c>
      <c r="S15" s="20">
        <v>0</v>
      </c>
      <c r="T15" s="20">
        <v>0</v>
      </c>
      <c r="U15" s="20">
        <v>36</v>
      </c>
      <c r="V15" s="20">
        <v>36</v>
      </c>
    </row>
    <row r="16" spans="2:22" ht="20.100000000000001" customHeight="1" thickBot="1" x14ac:dyDescent="0.25">
      <c r="B16" s="4" t="s">
        <v>212</v>
      </c>
      <c r="C16" s="20">
        <v>103</v>
      </c>
      <c r="D16" s="20">
        <v>51</v>
      </c>
      <c r="E16" s="20">
        <v>32</v>
      </c>
      <c r="F16" s="20">
        <v>20</v>
      </c>
      <c r="G16" s="20">
        <v>19</v>
      </c>
      <c r="H16" s="20">
        <v>0</v>
      </c>
      <c r="I16" s="20">
        <v>19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2</v>
      </c>
      <c r="P16" s="20">
        <v>0</v>
      </c>
      <c r="Q16" s="20">
        <v>32</v>
      </c>
      <c r="R16" s="20">
        <v>14</v>
      </c>
      <c r="S16" s="20">
        <v>0</v>
      </c>
      <c r="T16" s="20">
        <v>5</v>
      </c>
      <c r="U16" s="20">
        <v>45</v>
      </c>
      <c r="V16" s="20">
        <v>27</v>
      </c>
    </row>
    <row r="17" spans="2:22" ht="20.100000000000001" customHeight="1" thickBot="1" x14ac:dyDescent="0.25">
      <c r="B17" s="4" t="s">
        <v>213</v>
      </c>
      <c r="C17" s="20">
        <v>470</v>
      </c>
      <c r="D17" s="20">
        <v>196</v>
      </c>
      <c r="E17" s="20">
        <v>192</v>
      </c>
      <c r="F17" s="20">
        <v>82</v>
      </c>
      <c r="G17" s="20">
        <v>149</v>
      </c>
      <c r="H17" s="20">
        <v>0</v>
      </c>
      <c r="I17" s="20">
        <v>152</v>
      </c>
      <c r="J17" s="20">
        <v>3</v>
      </c>
      <c r="K17" s="20">
        <v>0</v>
      </c>
      <c r="L17" s="20">
        <v>0</v>
      </c>
      <c r="M17" s="20">
        <v>0</v>
      </c>
      <c r="N17" s="20">
        <v>1</v>
      </c>
      <c r="O17" s="20">
        <v>0</v>
      </c>
      <c r="P17" s="20">
        <v>0</v>
      </c>
      <c r="Q17" s="20">
        <v>120</v>
      </c>
      <c r="R17" s="20">
        <v>44</v>
      </c>
      <c r="S17" s="20">
        <v>1</v>
      </c>
      <c r="T17" s="20">
        <v>19</v>
      </c>
      <c r="U17" s="20">
        <v>100</v>
      </c>
      <c r="V17" s="20">
        <v>74</v>
      </c>
    </row>
    <row r="18" spans="2:22" ht="20.100000000000001" customHeight="1" thickBot="1" x14ac:dyDescent="0.25">
      <c r="B18" s="4" t="s">
        <v>214</v>
      </c>
      <c r="C18" s="20">
        <v>575</v>
      </c>
      <c r="D18" s="20">
        <v>255</v>
      </c>
      <c r="E18" s="20">
        <v>179</v>
      </c>
      <c r="F18" s="20">
        <v>141</v>
      </c>
      <c r="G18" s="20">
        <v>143</v>
      </c>
      <c r="H18" s="20">
        <v>0</v>
      </c>
      <c r="I18" s="20">
        <v>136</v>
      </c>
      <c r="J18" s="20">
        <v>8</v>
      </c>
      <c r="K18" s="20">
        <v>0</v>
      </c>
      <c r="L18" s="20">
        <v>0</v>
      </c>
      <c r="M18" s="20">
        <v>0</v>
      </c>
      <c r="N18" s="20">
        <v>0</v>
      </c>
      <c r="O18" s="20">
        <v>2</v>
      </c>
      <c r="P18" s="20">
        <v>8</v>
      </c>
      <c r="Q18" s="20">
        <v>102</v>
      </c>
      <c r="R18" s="20">
        <v>16</v>
      </c>
      <c r="S18" s="20">
        <v>0</v>
      </c>
      <c r="T18" s="20">
        <v>7</v>
      </c>
      <c r="U18" s="20">
        <v>95</v>
      </c>
      <c r="V18" s="20">
        <v>62</v>
      </c>
    </row>
    <row r="19" spans="2:22" ht="20.100000000000001" customHeight="1" thickBot="1" x14ac:dyDescent="0.25">
      <c r="B19" s="4" t="s">
        <v>215</v>
      </c>
      <c r="C19" s="20">
        <v>28</v>
      </c>
      <c r="D19" s="20">
        <v>7</v>
      </c>
      <c r="E19" s="20">
        <v>5</v>
      </c>
      <c r="F19" s="20">
        <v>16</v>
      </c>
      <c r="G19" s="20">
        <v>2</v>
      </c>
      <c r="H19" s="20">
        <v>0</v>
      </c>
      <c r="I19" s="20">
        <v>2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13</v>
      </c>
      <c r="R19" s="20">
        <v>0</v>
      </c>
      <c r="S19" s="20">
        <v>0</v>
      </c>
      <c r="T19" s="20">
        <v>0</v>
      </c>
      <c r="U19" s="20">
        <v>2</v>
      </c>
      <c r="V19" s="20">
        <v>15</v>
      </c>
    </row>
    <row r="20" spans="2:22" ht="20.100000000000001" customHeight="1" thickBot="1" x14ac:dyDescent="0.25">
      <c r="B20" s="4" t="s">
        <v>216</v>
      </c>
      <c r="C20" s="20">
        <v>8</v>
      </c>
      <c r="D20" s="20">
        <v>3</v>
      </c>
      <c r="E20" s="20">
        <v>4</v>
      </c>
      <c r="F20" s="20">
        <v>1</v>
      </c>
      <c r="G20" s="20">
        <v>6</v>
      </c>
      <c r="H20" s="20">
        <v>0</v>
      </c>
      <c r="I20" s="20">
        <v>6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2</v>
      </c>
      <c r="R20" s="20">
        <v>0</v>
      </c>
      <c r="S20" s="20">
        <v>0</v>
      </c>
      <c r="T20" s="20">
        <v>0</v>
      </c>
      <c r="U20" s="20">
        <v>1</v>
      </c>
      <c r="V20" s="20">
        <v>3</v>
      </c>
    </row>
    <row r="21" spans="2:22" ht="20.100000000000001" customHeight="1" thickBot="1" x14ac:dyDescent="0.25">
      <c r="B21" s="4" t="s">
        <v>217</v>
      </c>
      <c r="C21" s="20">
        <v>242</v>
      </c>
      <c r="D21" s="20">
        <v>102</v>
      </c>
      <c r="E21" s="20">
        <v>108</v>
      </c>
      <c r="F21" s="20">
        <v>32</v>
      </c>
      <c r="G21" s="20">
        <v>85</v>
      </c>
      <c r="H21" s="20">
        <v>0</v>
      </c>
      <c r="I21" s="20">
        <v>88</v>
      </c>
      <c r="J21" s="20">
        <v>28</v>
      </c>
      <c r="K21" s="20">
        <v>0</v>
      </c>
      <c r="L21" s="20">
        <v>0</v>
      </c>
      <c r="M21" s="20">
        <v>0</v>
      </c>
      <c r="N21" s="20">
        <v>0</v>
      </c>
      <c r="O21" s="20">
        <v>6</v>
      </c>
      <c r="P21" s="20">
        <v>0</v>
      </c>
      <c r="Q21" s="20">
        <v>101</v>
      </c>
      <c r="R21" s="20">
        <v>15</v>
      </c>
      <c r="S21" s="20">
        <v>0</v>
      </c>
      <c r="T21" s="20">
        <v>1</v>
      </c>
      <c r="U21" s="20">
        <v>76</v>
      </c>
      <c r="V21" s="20">
        <v>52</v>
      </c>
    </row>
    <row r="22" spans="2:22" ht="20.100000000000001" customHeight="1" thickBot="1" x14ac:dyDescent="0.25">
      <c r="B22" s="4" t="s">
        <v>218</v>
      </c>
      <c r="C22" s="20">
        <v>106</v>
      </c>
      <c r="D22" s="20">
        <v>42</v>
      </c>
      <c r="E22" s="20">
        <v>45</v>
      </c>
      <c r="F22" s="20">
        <v>19</v>
      </c>
      <c r="G22" s="20">
        <v>60</v>
      </c>
      <c r="H22" s="20">
        <v>2</v>
      </c>
      <c r="I22" s="20">
        <v>57</v>
      </c>
      <c r="J22" s="20">
        <v>4</v>
      </c>
      <c r="K22" s="20">
        <v>0</v>
      </c>
      <c r="L22" s="20">
        <v>0</v>
      </c>
      <c r="M22" s="20">
        <v>0</v>
      </c>
      <c r="N22" s="20">
        <v>0</v>
      </c>
      <c r="O22" s="20">
        <v>1</v>
      </c>
      <c r="P22" s="20">
        <v>0</v>
      </c>
      <c r="Q22" s="20">
        <v>65</v>
      </c>
      <c r="R22" s="20">
        <v>13</v>
      </c>
      <c r="S22" s="20">
        <v>1</v>
      </c>
      <c r="T22" s="20">
        <v>6</v>
      </c>
      <c r="U22" s="20">
        <v>59</v>
      </c>
      <c r="V22" s="20">
        <v>29</v>
      </c>
    </row>
    <row r="23" spans="2:22" ht="20.100000000000001" customHeight="1" thickBot="1" x14ac:dyDescent="0.25">
      <c r="B23" s="4" t="s">
        <v>219</v>
      </c>
      <c r="C23" s="20">
        <v>186</v>
      </c>
      <c r="D23" s="20">
        <v>112</v>
      </c>
      <c r="E23" s="20">
        <v>65</v>
      </c>
      <c r="F23" s="20">
        <v>9</v>
      </c>
      <c r="G23" s="20">
        <v>95</v>
      </c>
      <c r="H23" s="20">
        <v>0</v>
      </c>
      <c r="I23" s="20">
        <v>93</v>
      </c>
      <c r="J23" s="20">
        <v>2</v>
      </c>
      <c r="K23" s="20">
        <v>0</v>
      </c>
      <c r="L23" s="20">
        <v>0</v>
      </c>
      <c r="M23" s="20">
        <v>0</v>
      </c>
      <c r="N23" s="20">
        <v>0</v>
      </c>
      <c r="O23" s="20">
        <v>6</v>
      </c>
      <c r="P23" s="20">
        <v>2</v>
      </c>
      <c r="Q23" s="20">
        <v>119</v>
      </c>
      <c r="R23" s="20">
        <v>86</v>
      </c>
      <c r="S23" s="20">
        <v>0</v>
      </c>
      <c r="T23" s="20">
        <v>11</v>
      </c>
      <c r="U23" s="20">
        <v>98</v>
      </c>
      <c r="V23" s="20">
        <v>96</v>
      </c>
    </row>
    <row r="24" spans="2:22" ht="20.100000000000001" customHeight="1" thickBot="1" x14ac:dyDescent="0.25">
      <c r="B24" s="4" t="s">
        <v>220</v>
      </c>
      <c r="C24" s="20">
        <v>534</v>
      </c>
      <c r="D24" s="20">
        <v>235</v>
      </c>
      <c r="E24" s="20">
        <v>284</v>
      </c>
      <c r="F24" s="20">
        <v>15</v>
      </c>
      <c r="G24" s="20">
        <v>405</v>
      </c>
      <c r="H24" s="20">
        <v>1</v>
      </c>
      <c r="I24" s="20">
        <v>414</v>
      </c>
      <c r="J24" s="20">
        <v>9</v>
      </c>
      <c r="K24" s="20">
        <v>0</v>
      </c>
      <c r="L24" s="20">
        <v>0</v>
      </c>
      <c r="M24" s="20">
        <v>0</v>
      </c>
      <c r="N24" s="20">
        <v>1</v>
      </c>
      <c r="O24" s="20">
        <v>2</v>
      </c>
      <c r="P24" s="20">
        <v>15</v>
      </c>
      <c r="Q24" s="20">
        <v>311</v>
      </c>
      <c r="R24" s="20">
        <v>92</v>
      </c>
      <c r="S24" s="20">
        <v>25</v>
      </c>
      <c r="T24" s="20">
        <v>38</v>
      </c>
      <c r="U24" s="20">
        <v>329</v>
      </c>
      <c r="V24" s="20">
        <v>189</v>
      </c>
    </row>
    <row r="25" spans="2:22" ht="20.100000000000001" customHeight="1" thickBot="1" x14ac:dyDescent="0.25">
      <c r="B25" s="4" t="s">
        <v>221</v>
      </c>
      <c r="C25" s="20">
        <v>265</v>
      </c>
      <c r="D25" s="20">
        <v>117</v>
      </c>
      <c r="E25" s="20">
        <v>122</v>
      </c>
      <c r="F25" s="20">
        <v>26</v>
      </c>
      <c r="G25" s="20">
        <v>176</v>
      </c>
      <c r="H25" s="20">
        <v>1</v>
      </c>
      <c r="I25" s="20">
        <v>180</v>
      </c>
      <c r="J25" s="20">
        <v>8</v>
      </c>
      <c r="K25" s="20">
        <v>0</v>
      </c>
      <c r="L25" s="20">
        <v>0</v>
      </c>
      <c r="M25" s="20">
        <v>0</v>
      </c>
      <c r="N25" s="20">
        <v>0</v>
      </c>
      <c r="O25" s="20">
        <v>1</v>
      </c>
      <c r="P25" s="20">
        <v>1</v>
      </c>
      <c r="Q25" s="20">
        <v>93</v>
      </c>
      <c r="R25" s="20">
        <v>52</v>
      </c>
      <c r="S25" s="20">
        <v>2</v>
      </c>
      <c r="T25" s="20">
        <v>2</v>
      </c>
      <c r="U25" s="20">
        <v>86</v>
      </c>
      <c r="V25" s="20">
        <v>53</v>
      </c>
    </row>
    <row r="26" spans="2:22" ht="20.100000000000001" customHeight="1" thickBot="1" x14ac:dyDescent="0.25">
      <c r="B26" s="5" t="s">
        <v>222</v>
      </c>
      <c r="C26" s="20">
        <v>71</v>
      </c>
      <c r="D26" s="20">
        <v>38</v>
      </c>
      <c r="E26" s="20">
        <v>15</v>
      </c>
      <c r="F26" s="20">
        <v>18</v>
      </c>
      <c r="G26" s="20">
        <v>22</v>
      </c>
      <c r="H26" s="20">
        <v>2</v>
      </c>
      <c r="I26" s="20">
        <v>25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21</v>
      </c>
      <c r="R26" s="20">
        <v>9</v>
      </c>
      <c r="S26" s="20">
        <v>6</v>
      </c>
      <c r="T26" s="20">
        <v>0</v>
      </c>
      <c r="U26" s="20">
        <v>19</v>
      </c>
      <c r="V26" s="20">
        <v>14</v>
      </c>
    </row>
    <row r="27" spans="2:22" ht="20.100000000000001" customHeight="1" thickBot="1" x14ac:dyDescent="0.25">
      <c r="B27" s="6" t="s">
        <v>223</v>
      </c>
      <c r="C27" s="20">
        <v>34</v>
      </c>
      <c r="D27" s="20">
        <v>13</v>
      </c>
      <c r="E27" s="20">
        <v>10</v>
      </c>
      <c r="F27" s="20">
        <v>11</v>
      </c>
      <c r="G27" s="20">
        <v>1</v>
      </c>
      <c r="H27" s="20">
        <v>0</v>
      </c>
      <c r="I27" s="20">
        <v>0</v>
      </c>
      <c r="J27" s="20">
        <v>1</v>
      </c>
      <c r="K27" s="20">
        <v>0</v>
      </c>
      <c r="L27" s="20">
        <v>0</v>
      </c>
      <c r="M27" s="20">
        <v>0</v>
      </c>
      <c r="N27" s="20">
        <v>0</v>
      </c>
      <c r="O27" s="20">
        <v>1</v>
      </c>
      <c r="P27" s="20">
        <v>0</v>
      </c>
      <c r="Q27" s="20">
        <v>4</v>
      </c>
      <c r="R27" s="20">
        <v>2</v>
      </c>
      <c r="S27" s="20">
        <v>0</v>
      </c>
      <c r="T27" s="20">
        <v>0</v>
      </c>
      <c r="U27" s="20">
        <v>2</v>
      </c>
      <c r="V27" s="20">
        <v>5</v>
      </c>
    </row>
    <row r="28" spans="2:22" ht="20.100000000000001" customHeight="1" thickBot="1" x14ac:dyDescent="0.25">
      <c r="B28" s="4" t="s">
        <v>224</v>
      </c>
      <c r="C28" s="20">
        <v>12</v>
      </c>
      <c r="D28" s="20">
        <v>9</v>
      </c>
      <c r="E28" s="20">
        <v>0</v>
      </c>
      <c r="F28" s="20">
        <v>3</v>
      </c>
      <c r="G28" s="20">
        <v>7</v>
      </c>
      <c r="H28" s="20">
        <v>0</v>
      </c>
      <c r="I28" s="20">
        <v>7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6</v>
      </c>
      <c r="R28" s="20">
        <v>0</v>
      </c>
      <c r="S28" s="20">
        <v>0</v>
      </c>
      <c r="T28" s="20">
        <v>0</v>
      </c>
      <c r="U28" s="20">
        <v>4</v>
      </c>
      <c r="V28" s="20">
        <v>2</v>
      </c>
    </row>
    <row r="29" spans="2:22" ht="20.100000000000001" customHeight="1" thickBot="1" x14ac:dyDescent="0.25">
      <c r="B29" s="4" t="s">
        <v>225</v>
      </c>
      <c r="C29" s="20">
        <v>62</v>
      </c>
      <c r="D29" s="20">
        <v>28</v>
      </c>
      <c r="E29" s="20">
        <v>23</v>
      </c>
      <c r="F29" s="20">
        <v>11</v>
      </c>
      <c r="G29" s="20">
        <v>15</v>
      </c>
      <c r="H29" s="20">
        <v>0</v>
      </c>
      <c r="I29" s="20">
        <v>15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13</v>
      </c>
      <c r="Q29" s="20">
        <v>25</v>
      </c>
      <c r="R29" s="20">
        <v>1</v>
      </c>
      <c r="S29" s="20">
        <v>0</v>
      </c>
      <c r="T29" s="20">
        <v>0</v>
      </c>
      <c r="U29" s="20">
        <v>23</v>
      </c>
      <c r="V29" s="20">
        <v>12</v>
      </c>
    </row>
    <row r="30" spans="2:22" ht="20.100000000000001" customHeight="1" thickBot="1" x14ac:dyDescent="0.25">
      <c r="B30" s="4" t="s">
        <v>226</v>
      </c>
      <c r="C30" s="20">
        <v>36</v>
      </c>
      <c r="D30" s="20">
        <v>10</v>
      </c>
      <c r="E30" s="20">
        <v>17</v>
      </c>
      <c r="F30" s="20">
        <v>9</v>
      </c>
      <c r="G30" s="20">
        <v>5</v>
      </c>
      <c r="H30" s="20">
        <v>0</v>
      </c>
      <c r="I30" s="20">
        <v>5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11</v>
      </c>
      <c r="R30" s="20">
        <v>0</v>
      </c>
      <c r="S30" s="20">
        <v>0</v>
      </c>
      <c r="T30" s="20">
        <v>0</v>
      </c>
      <c r="U30" s="20">
        <v>6</v>
      </c>
      <c r="V30" s="20">
        <v>7</v>
      </c>
    </row>
    <row r="31" spans="2:22" ht="20.100000000000001" customHeight="1" thickBot="1" x14ac:dyDescent="0.25">
      <c r="B31" s="4" t="s">
        <v>227</v>
      </c>
      <c r="C31" s="20">
        <v>286</v>
      </c>
      <c r="D31" s="20">
        <v>21</v>
      </c>
      <c r="E31" s="20">
        <v>42</v>
      </c>
      <c r="F31" s="20">
        <v>223</v>
      </c>
      <c r="G31" s="20">
        <v>53</v>
      </c>
      <c r="H31" s="20">
        <v>0</v>
      </c>
      <c r="I31" s="20">
        <v>54</v>
      </c>
      <c r="J31" s="20">
        <v>4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26</v>
      </c>
      <c r="R31" s="20">
        <v>23</v>
      </c>
      <c r="S31" s="20">
        <v>0</v>
      </c>
      <c r="T31" s="20">
        <v>0</v>
      </c>
      <c r="U31" s="20">
        <v>34</v>
      </c>
      <c r="V31" s="20">
        <v>13</v>
      </c>
    </row>
    <row r="32" spans="2:22" ht="20.100000000000001" customHeight="1" thickBot="1" x14ac:dyDescent="0.25">
      <c r="B32" s="4" t="s">
        <v>228</v>
      </c>
      <c r="C32" s="20">
        <v>11</v>
      </c>
      <c r="D32" s="20">
        <v>0</v>
      </c>
      <c r="E32" s="20">
        <v>0</v>
      </c>
      <c r="F32" s="20">
        <v>11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1</v>
      </c>
      <c r="R32" s="20">
        <v>0</v>
      </c>
      <c r="S32" s="20">
        <v>0</v>
      </c>
      <c r="T32" s="20">
        <v>0</v>
      </c>
      <c r="U32" s="20">
        <v>0</v>
      </c>
      <c r="V32" s="20">
        <v>1</v>
      </c>
    </row>
    <row r="33" spans="2:22" ht="20.100000000000001" customHeight="1" thickBot="1" x14ac:dyDescent="0.25">
      <c r="B33" s="4" t="s">
        <v>229</v>
      </c>
      <c r="C33" s="20">
        <v>2</v>
      </c>
      <c r="D33" s="20">
        <v>1</v>
      </c>
      <c r="E33" s="20">
        <v>1</v>
      </c>
      <c r="F33" s="20">
        <v>0</v>
      </c>
      <c r="G33" s="20">
        <v>1</v>
      </c>
      <c r="H33" s="20">
        <v>0</v>
      </c>
      <c r="I33" s="20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</row>
    <row r="34" spans="2:22" ht="20.100000000000001" customHeight="1" thickBot="1" x14ac:dyDescent="0.25">
      <c r="B34" s="4" t="s">
        <v>230</v>
      </c>
      <c r="C34" s="20">
        <v>64</v>
      </c>
      <c r="D34" s="20">
        <v>55</v>
      </c>
      <c r="E34" s="20">
        <v>0</v>
      </c>
      <c r="F34" s="20">
        <v>9</v>
      </c>
      <c r="G34" s="20">
        <v>1</v>
      </c>
      <c r="H34" s="20">
        <v>0</v>
      </c>
      <c r="I34" s="20">
        <v>1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20</v>
      </c>
      <c r="R34" s="20">
        <v>20</v>
      </c>
      <c r="S34" s="20">
        <v>0</v>
      </c>
      <c r="T34" s="20">
        <v>0</v>
      </c>
      <c r="U34" s="20">
        <v>19</v>
      </c>
      <c r="V34" s="20">
        <v>6</v>
      </c>
    </row>
    <row r="35" spans="2:22" ht="20.100000000000001" customHeight="1" thickBot="1" x14ac:dyDescent="0.25">
      <c r="B35" s="4" t="s">
        <v>231</v>
      </c>
      <c r="C35" s="20">
        <v>26</v>
      </c>
      <c r="D35" s="20">
        <v>6</v>
      </c>
      <c r="E35" s="20">
        <v>12</v>
      </c>
      <c r="F35" s="20">
        <v>8</v>
      </c>
      <c r="G35" s="20">
        <v>0</v>
      </c>
      <c r="H35" s="20">
        <v>0</v>
      </c>
      <c r="I35" s="20">
        <v>0</v>
      </c>
      <c r="J35" s="20">
        <v>0</v>
      </c>
      <c r="K35" s="20">
        <v>3</v>
      </c>
      <c r="L35" s="20">
        <v>0</v>
      </c>
      <c r="M35" s="20">
        <v>0</v>
      </c>
      <c r="N35" s="20">
        <v>0</v>
      </c>
      <c r="O35" s="20">
        <v>3</v>
      </c>
      <c r="P35" s="20">
        <v>0</v>
      </c>
      <c r="Q35" s="20">
        <v>3</v>
      </c>
      <c r="R35" s="20">
        <v>1</v>
      </c>
      <c r="S35" s="20">
        <v>0</v>
      </c>
      <c r="T35" s="20">
        <v>0</v>
      </c>
      <c r="U35" s="20">
        <v>1</v>
      </c>
      <c r="V35" s="20">
        <v>2</v>
      </c>
    </row>
    <row r="36" spans="2:22" ht="20.100000000000001" customHeight="1" thickBot="1" x14ac:dyDescent="0.25">
      <c r="B36" s="4" t="s">
        <v>232</v>
      </c>
      <c r="C36" s="20">
        <v>35</v>
      </c>
      <c r="D36" s="20">
        <v>23</v>
      </c>
      <c r="E36" s="20">
        <v>3</v>
      </c>
      <c r="F36" s="20">
        <v>9</v>
      </c>
      <c r="G36" s="20">
        <v>1</v>
      </c>
      <c r="H36" s="20">
        <v>0</v>
      </c>
      <c r="I36" s="20">
        <v>1</v>
      </c>
      <c r="J36" s="20">
        <v>0</v>
      </c>
      <c r="K36" s="20">
        <v>1</v>
      </c>
      <c r="L36" s="20">
        <v>0</v>
      </c>
      <c r="M36" s="20">
        <v>0</v>
      </c>
      <c r="N36" s="20">
        <v>0</v>
      </c>
      <c r="O36" s="20">
        <v>1</v>
      </c>
      <c r="P36" s="20">
        <v>0</v>
      </c>
      <c r="Q36" s="20">
        <v>14</v>
      </c>
      <c r="R36" s="20">
        <v>8</v>
      </c>
      <c r="S36" s="20">
        <v>4</v>
      </c>
      <c r="T36" s="20">
        <v>5</v>
      </c>
      <c r="U36" s="20">
        <v>10</v>
      </c>
      <c r="V36" s="20">
        <v>8</v>
      </c>
    </row>
    <row r="37" spans="2:22" ht="20.100000000000001" customHeight="1" thickBot="1" x14ac:dyDescent="0.25">
      <c r="B37" s="4" t="s">
        <v>233</v>
      </c>
      <c r="C37" s="20">
        <v>84</v>
      </c>
      <c r="D37" s="20">
        <v>53</v>
      </c>
      <c r="E37" s="20">
        <v>16</v>
      </c>
      <c r="F37" s="20">
        <v>15</v>
      </c>
      <c r="G37" s="20">
        <v>8</v>
      </c>
      <c r="H37" s="20">
        <v>0</v>
      </c>
      <c r="I37" s="20">
        <v>8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2</v>
      </c>
      <c r="Q37" s="20">
        <v>19</v>
      </c>
      <c r="R37" s="20">
        <v>4</v>
      </c>
      <c r="S37" s="20">
        <v>0</v>
      </c>
      <c r="T37" s="20">
        <v>15</v>
      </c>
      <c r="U37" s="20">
        <v>8</v>
      </c>
      <c r="V37" s="20">
        <v>7</v>
      </c>
    </row>
    <row r="38" spans="2:22" ht="20.100000000000001" customHeight="1" thickBot="1" x14ac:dyDescent="0.25">
      <c r="B38" s="4" t="s">
        <v>234</v>
      </c>
      <c r="C38" s="20">
        <v>36</v>
      </c>
      <c r="D38" s="20">
        <v>16</v>
      </c>
      <c r="E38" s="20">
        <v>4</v>
      </c>
      <c r="F38" s="20">
        <v>16</v>
      </c>
      <c r="G38" s="20">
        <v>6</v>
      </c>
      <c r="H38" s="20">
        <v>0</v>
      </c>
      <c r="I38" s="20">
        <v>6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3</v>
      </c>
      <c r="P38" s="20">
        <v>19</v>
      </c>
      <c r="Q38" s="20">
        <v>9</v>
      </c>
      <c r="R38" s="20">
        <v>1</v>
      </c>
      <c r="S38" s="20">
        <v>0</v>
      </c>
      <c r="T38" s="20">
        <v>0</v>
      </c>
      <c r="U38" s="20">
        <v>0</v>
      </c>
      <c r="V38" s="20">
        <v>20</v>
      </c>
    </row>
    <row r="39" spans="2:22" ht="20.100000000000001" customHeight="1" thickBot="1" x14ac:dyDescent="0.25">
      <c r="B39" s="4" t="s">
        <v>235</v>
      </c>
      <c r="C39" s="20">
        <v>23</v>
      </c>
      <c r="D39" s="20">
        <v>20</v>
      </c>
      <c r="E39" s="20">
        <v>1</v>
      </c>
      <c r="F39" s="20">
        <v>2</v>
      </c>
      <c r="G39" s="20">
        <v>20</v>
      </c>
      <c r="H39" s="20">
        <v>0</v>
      </c>
      <c r="I39" s="20">
        <v>20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42</v>
      </c>
      <c r="R39" s="20">
        <v>0</v>
      </c>
      <c r="S39" s="20">
        <v>0</v>
      </c>
      <c r="T39" s="20">
        <v>37</v>
      </c>
      <c r="U39" s="20">
        <v>8</v>
      </c>
      <c r="V39" s="20">
        <v>8</v>
      </c>
    </row>
    <row r="40" spans="2:22" ht="20.100000000000001" customHeight="1" thickBot="1" x14ac:dyDescent="0.25">
      <c r="B40" s="4" t="s">
        <v>236</v>
      </c>
      <c r="C40" s="20">
        <v>144</v>
      </c>
      <c r="D40" s="20">
        <v>49</v>
      </c>
      <c r="E40" s="20">
        <v>46</v>
      </c>
      <c r="F40" s="20">
        <v>49</v>
      </c>
      <c r="G40" s="20">
        <v>56</v>
      </c>
      <c r="H40" s="20">
        <v>0</v>
      </c>
      <c r="I40" s="20">
        <v>45</v>
      </c>
      <c r="J40" s="20">
        <v>11</v>
      </c>
      <c r="K40" s="20">
        <v>0</v>
      </c>
      <c r="L40" s="20">
        <v>0</v>
      </c>
      <c r="M40" s="20">
        <v>0</v>
      </c>
      <c r="N40" s="20">
        <v>0</v>
      </c>
      <c r="O40" s="20">
        <v>3</v>
      </c>
      <c r="P40" s="20">
        <v>5</v>
      </c>
      <c r="Q40" s="20">
        <v>39</v>
      </c>
      <c r="R40" s="20">
        <v>8</v>
      </c>
      <c r="S40" s="20">
        <v>0</v>
      </c>
      <c r="T40" s="20">
        <v>0</v>
      </c>
      <c r="U40" s="20">
        <v>27</v>
      </c>
      <c r="V40" s="20">
        <v>50</v>
      </c>
    </row>
    <row r="41" spans="2:22" ht="20.100000000000001" customHeight="1" thickBot="1" x14ac:dyDescent="0.25">
      <c r="B41" s="4" t="s">
        <v>237</v>
      </c>
      <c r="C41" s="20">
        <v>549</v>
      </c>
      <c r="D41" s="20">
        <v>291</v>
      </c>
      <c r="E41" s="20">
        <v>169</v>
      </c>
      <c r="F41" s="20">
        <v>89</v>
      </c>
      <c r="G41" s="20">
        <v>190</v>
      </c>
      <c r="H41" s="20">
        <v>0</v>
      </c>
      <c r="I41" s="20">
        <v>195</v>
      </c>
      <c r="J41" s="20">
        <v>6</v>
      </c>
      <c r="K41" s="20">
        <v>2</v>
      </c>
      <c r="L41" s="20">
        <v>0</v>
      </c>
      <c r="M41" s="20">
        <v>0</v>
      </c>
      <c r="N41" s="20">
        <v>1</v>
      </c>
      <c r="O41" s="20">
        <v>5</v>
      </c>
      <c r="P41" s="20">
        <v>1</v>
      </c>
      <c r="Q41" s="20">
        <v>163</v>
      </c>
      <c r="R41" s="20">
        <v>16</v>
      </c>
      <c r="S41" s="20">
        <v>7</v>
      </c>
      <c r="T41" s="20">
        <v>16</v>
      </c>
      <c r="U41" s="20">
        <v>186</v>
      </c>
      <c r="V41" s="20">
        <v>89</v>
      </c>
    </row>
    <row r="42" spans="2:22" ht="20.100000000000001" customHeight="1" thickBot="1" x14ac:dyDescent="0.25">
      <c r="B42" s="4" t="s">
        <v>238</v>
      </c>
      <c r="C42" s="20">
        <v>70</v>
      </c>
      <c r="D42" s="20">
        <v>49</v>
      </c>
      <c r="E42" s="20">
        <v>13</v>
      </c>
      <c r="F42" s="20">
        <v>8</v>
      </c>
      <c r="G42" s="20">
        <v>21</v>
      </c>
      <c r="H42" s="20">
        <v>0</v>
      </c>
      <c r="I42" s="20">
        <v>18</v>
      </c>
      <c r="J42" s="20">
        <v>3</v>
      </c>
      <c r="K42" s="20">
        <v>0</v>
      </c>
      <c r="L42" s="20">
        <v>0</v>
      </c>
      <c r="M42" s="20">
        <v>0</v>
      </c>
      <c r="N42" s="20">
        <v>0</v>
      </c>
      <c r="O42" s="20">
        <v>1</v>
      </c>
      <c r="P42" s="20">
        <v>4</v>
      </c>
      <c r="Q42" s="20">
        <v>18</v>
      </c>
      <c r="R42" s="20">
        <v>2</v>
      </c>
      <c r="S42" s="20">
        <v>1</v>
      </c>
      <c r="T42" s="20">
        <v>0</v>
      </c>
      <c r="U42" s="20">
        <v>14</v>
      </c>
      <c r="V42" s="20">
        <v>13</v>
      </c>
    </row>
    <row r="43" spans="2:22" ht="20.100000000000001" customHeight="1" thickBot="1" x14ac:dyDescent="0.25">
      <c r="B43" s="4" t="s">
        <v>239</v>
      </c>
      <c r="C43" s="20">
        <v>114</v>
      </c>
      <c r="D43" s="20">
        <v>27</v>
      </c>
      <c r="E43" s="20">
        <v>60</v>
      </c>
      <c r="F43" s="20">
        <v>27</v>
      </c>
      <c r="G43" s="20">
        <v>20</v>
      </c>
      <c r="H43" s="20">
        <v>0</v>
      </c>
      <c r="I43" s="20">
        <v>21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2</v>
      </c>
      <c r="Q43" s="20">
        <v>79</v>
      </c>
      <c r="R43" s="20">
        <v>15</v>
      </c>
      <c r="S43" s="20">
        <v>5</v>
      </c>
      <c r="T43" s="20">
        <v>0</v>
      </c>
      <c r="U43" s="20">
        <v>71</v>
      </c>
      <c r="V43" s="20">
        <v>50</v>
      </c>
    </row>
    <row r="44" spans="2:22" ht="20.100000000000001" customHeight="1" thickBot="1" x14ac:dyDescent="0.25">
      <c r="B44" s="4" t="s">
        <v>240</v>
      </c>
      <c r="C44" s="20">
        <v>85</v>
      </c>
      <c r="D44" s="20">
        <v>28</v>
      </c>
      <c r="E44" s="20">
        <v>18</v>
      </c>
      <c r="F44" s="20">
        <v>39</v>
      </c>
      <c r="G44" s="20">
        <v>37</v>
      </c>
      <c r="H44" s="20">
        <v>0</v>
      </c>
      <c r="I44" s="20">
        <v>45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4</v>
      </c>
      <c r="P44" s="20">
        <v>0</v>
      </c>
      <c r="Q44" s="20">
        <v>22</v>
      </c>
      <c r="R44" s="20">
        <v>6</v>
      </c>
      <c r="S44" s="20">
        <v>2</v>
      </c>
      <c r="T44" s="20">
        <v>3</v>
      </c>
      <c r="U44" s="20">
        <v>26</v>
      </c>
      <c r="V44" s="20">
        <v>14</v>
      </c>
    </row>
    <row r="45" spans="2:22" ht="20.100000000000001" customHeight="1" thickBot="1" x14ac:dyDescent="0.25">
      <c r="B45" s="4" t="s">
        <v>241</v>
      </c>
      <c r="C45" s="20">
        <v>305</v>
      </c>
      <c r="D45" s="20">
        <v>159</v>
      </c>
      <c r="E45" s="20">
        <v>80</v>
      </c>
      <c r="F45" s="20">
        <v>66</v>
      </c>
      <c r="G45" s="20">
        <v>82</v>
      </c>
      <c r="H45" s="20">
        <v>2</v>
      </c>
      <c r="I45" s="20">
        <v>95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1</v>
      </c>
      <c r="P45" s="20">
        <v>0</v>
      </c>
      <c r="Q45" s="20">
        <v>162</v>
      </c>
      <c r="R45" s="20">
        <v>46</v>
      </c>
      <c r="S45" s="20">
        <v>0</v>
      </c>
      <c r="T45" s="20">
        <v>8</v>
      </c>
      <c r="U45" s="20">
        <v>140</v>
      </c>
      <c r="V45" s="20">
        <v>85</v>
      </c>
    </row>
    <row r="46" spans="2:22" ht="20.100000000000001" customHeight="1" thickBot="1" x14ac:dyDescent="0.25">
      <c r="B46" s="4" t="s">
        <v>242</v>
      </c>
      <c r="C46" s="20">
        <v>59</v>
      </c>
      <c r="D46" s="20">
        <v>19</v>
      </c>
      <c r="E46" s="20">
        <v>15</v>
      </c>
      <c r="F46" s="20">
        <v>25</v>
      </c>
      <c r="G46" s="20">
        <v>14</v>
      </c>
      <c r="H46" s="20">
        <v>0</v>
      </c>
      <c r="I46" s="20">
        <v>13</v>
      </c>
      <c r="J46" s="20">
        <v>1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62</v>
      </c>
      <c r="R46" s="20">
        <v>6</v>
      </c>
      <c r="S46" s="20">
        <v>4</v>
      </c>
      <c r="T46" s="20">
        <v>8</v>
      </c>
      <c r="U46" s="20">
        <v>14</v>
      </c>
      <c r="V46" s="20">
        <v>56</v>
      </c>
    </row>
    <row r="47" spans="2:22" ht="20.100000000000001" customHeight="1" thickBot="1" x14ac:dyDescent="0.25">
      <c r="B47" s="4" t="s">
        <v>243</v>
      </c>
      <c r="C47" s="20">
        <v>833</v>
      </c>
      <c r="D47" s="20">
        <v>463</v>
      </c>
      <c r="E47" s="20">
        <v>297</v>
      </c>
      <c r="F47" s="20">
        <v>73</v>
      </c>
      <c r="G47" s="20">
        <v>234</v>
      </c>
      <c r="H47" s="20">
        <v>0</v>
      </c>
      <c r="I47" s="20">
        <v>259</v>
      </c>
      <c r="J47" s="20">
        <v>11</v>
      </c>
      <c r="K47" s="20">
        <v>9</v>
      </c>
      <c r="L47" s="20">
        <v>0</v>
      </c>
      <c r="M47" s="20">
        <v>0</v>
      </c>
      <c r="N47" s="20">
        <v>9</v>
      </c>
      <c r="O47" s="20">
        <v>7</v>
      </c>
      <c r="P47" s="20">
        <v>0</v>
      </c>
      <c r="Q47" s="20">
        <v>372</v>
      </c>
      <c r="R47" s="20">
        <v>151</v>
      </c>
      <c r="S47" s="20">
        <v>0</v>
      </c>
      <c r="T47" s="20">
        <v>18</v>
      </c>
      <c r="U47" s="20">
        <v>350</v>
      </c>
      <c r="V47" s="20">
        <v>192</v>
      </c>
    </row>
    <row r="48" spans="2:22" ht="20.100000000000001" customHeight="1" thickBot="1" x14ac:dyDescent="0.25">
      <c r="B48" s="4" t="s">
        <v>244</v>
      </c>
      <c r="C48" s="20">
        <v>74</v>
      </c>
      <c r="D48" s="20">
        <v>28</v>
      </c>
      <c r="E48" s="20">
        <v>36</v>
      </c>
      <c r="F48" s="20">
        <v>10</v>
      </c>
      <c r="G48" s="20">
        <v>44</v>
      </c>
      <c r="H48" s="20">
        <v>0</v>
      </c>
      <c r="I48" s="20">
        <v>44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42</v>
      </c>
      <c r="R48" s="20">
        <v>11</v>
      </c>
      <c r="S48" s="20">
        <v>0</v>
      </c>
      <c r="T48" s="20">
        <v>0</v>
      </c>
      <c r="U48" s="20">
        <v>40</v>
      </c>
      <c r="V48" s="20">
        <v>35</v>
      </c>
    </row>
    <row r="49" spans="2:22" ht="20.100000000000001" customHeight="1" thickBot="1" x14ac:dyDescent="0.25">
      <c r="B49" s="4" t="s">
        <v>245</v>
      </c>
      <c r="C49" s="20">
        <v>55</v>
      </c>
      <c r="D49" s="20">
        <v>15</v>
      </c>
      <c r="E49" s="20">
        <v>20</v>
      </c>
      <c r="F49" s="20">
        <v>20</v>
      </c>
      <c r="G49" s="20">
        <v>15</v>
      </c>
      <c r="H49" s="20">
        <v>0</v>
      </c>
      <c r="I49" s="20">
        <v>15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1</v>
      </c>
      <c r="Q49" s="20">
        <v>26</v>
      </c>
      <c r="R49" s="20">
        <v>3</v>
      </c>
      <c r="S49" s="20">
        <v>0</v>
      </c>
      <c r="T49" s="20">
        <v>1</v>
      </c>
      <c r="U49" s="20">
        <v>17</v>
      </c>
      <c r="V49" s="20">
        <v>45</v>
      </c>
    </row>
    <row r="50" spans="2:22" ht="20.100000000000001" customHeight="1" thickBot="1" x14ac:dyDescent="0.25">
      <c r="B50" s="4" t="s">
        <v>246</v>
      </c>
      <c r="C50" s="20">
        <v>225</v>
      </c>
      <c r="D50" s="20">
        <v>66</v>
      </c>
      <c r="E50" s="20">
        <v>66</v>
      </c>
      <c r="F50" s="20">
        <v>93</v>
      </c>
      <c r="G50" s="20">
        <v>7</v>
      </c>
      <c r="H50" s="20">
        <v>0</v>
      </c>
      <c r="I50" s="20">
        <v>7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3</v>
      </c>
      <c r="P50" s="20">
        <v>1</v>
      </c>
      <c r="Q50" s="20">
        <v>15</v>
      </c>
      <c r="R50" s="20">
        <v>3</v>
      </c>
      <c r="S50" s="20">
        <v>0</v>
      </c>
      <c r="T50" s="20">
        <v>1</v>
      </c>
      <c r="U50" s="20">
        <v>15</v>
      </c>
      <c r="V50" s="20">
        <v>15</v>
      </c>
    </row>
    <row r="51" spans="2:22" ht="20.100000000000001" customHeight="1" thickBot="1" x14ac:dyDescent="0.25">
      <c r="B51" s="4" t="s">
        <v>247</v>
      </c>
      <c r="C51" s="20">
        <v>36</v>
      </c>
      <c r="D51" s="20">
        <v>17</v>
      </c>
      <c r="E51" s="20">
        <v>11</v>
      </c>
      <c r="F51" s="20">
        <v>8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8</v>
      </c>
      <c r="R51" s="20">
        <v>0</v>
      </c>
      <c r="S51" s="20">
        <v>0</v>
      </c>
      <c r="T51" s="20">
        <v>1</v>
      </c>
      <c r="U51" s="20">
        <v>3</v>
      </c>
      <c r="V51" s="20">
        <v>5</v>
      </c>
    </row>
    <row r="52" spans="2:22" ht="20.100000000000001" customHeight="1" thickBot="1" x14ac:dyDescent="0.25">
      <c r="B52" s="4" t="s">
        <v>248</v>
      </c>
      <c r="C52" s="20">
        <v>56</v>
      </c>
      <c r="D52" s="20">
        <v>13</v>
      </c>
      <c r="E52" s="20">
        <v>31</v>
      </c>
      <c r="F52" s="20">
        <v>12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16</v>
      </c>
      <c r="R52" s="20">
        <v>3</v>
      </c>
      <c r="S52" s="20">
        <v>1</v>
      </c>
      <c r="T52" s="20">
        <v>4</v>
      </c>
      <c r="U52" s="20">
        <v>16</v>
      </c>
      <c r="V52" s="20">
        <v>7</v>
      </c>
    </row>
    <row r="53" spans="2:22" ht="20.100000000000001" customHeight="1" thickBot="1" x14ac:dyDescent="0.25">
      <c r="B53" s="4" t="s">
        <v>249</v>
      </c>
      <c r="C53" s="20">
        <v>118</v>
      </c>
      <c r="D53" s="20">
        <v>65</v>
      </c>
      <c r="E53" s="20">
        <v>26</v>
      </c>
      <c r="F53" s="20">
        <v>27</v>
      </c>
      <c r="G53" s="20">
        <v>40</v>
      </c>
      <c r="H53" s="20">
        <v>0</v>
      </c>
      <c r="I53" s="20">
        <v>40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60</v>
      </c>
      <c r="R53" s="20">
        <v>11</v>
      </c>
      <c r="S53" s="20">
        <v>0</v>
      </c>
      <c r="T53" s="20">
        <v>16</v>
      </c>
      <c r="U53" s="20">
        <v>38</v>
      </c>
      <c r="V53" s="20">
        <v>33</v>
      </c>
    </row>
    <row r="54" spans="2:22" ht="20.100000000000001" customHeight="1" thickBot="1" x14ac:dyDescent="0.25">
      <c r="B54" s="4" t="s">
        <v>250</v>
      </c>
      <c r="C54" s="20">
        <v>711</v>
      </c>
      <c r="D54" s="20">
        <v>299</v>
      </c>
      <c r="E54" s="20">
        <v>360</v>
      </c>
      <c r="F54" s="20">
        <v>52</v>
      </c>
      <c r="G54" s="20">
        <v>156</v>
      </c>
      <c r="H54" s="20">
        <v>2</v>
      </c>
      <c r="I54" s="20">
        <v>163</v>
      </c>
      <c r="J54" s="20">
        <v>3</v>
      </c>
      <c r="K54" s="20">
        <v>0</v>
      </c>
      <c r="L54" s="20">
        <v>0</v>
      </c>
      <c r="M54" s="20">
        <v>0</v>
      </c>
      <c r="N54" s="20">
        <v>1</v>
      </c>
      <c r="O54" s="20">
        <v>4</v>
      </c>
      <c r="P54" s="20">
        <v>0</v>
      </c>
      <c r="Q54" s="20">
        <v>245</v>
      </c>
      <c r="R54" s="20">
        <v>64</v>
      </c>
      <c r="S54" s="20">
        <v>0</v>
      </c>
      <c r="T54" s="20">
        <v>9</v>
      </c>
      <c r="U54" s="20">
        <v>222</v>
      </c>
      <c r="V54" s="20">
        <v>112</v>
      </c>
    </row>
    <row r="55" spans="2:22" ht="20.100000000000001" customHeight="1" thickBot="1" x14ac:dyDescent="0.25">
      <c r="B55" s="4" t="s">
        <v>251</v>
      </c>
      <c r="C55" s="20">
        <v>359</v>
      </c>
      <c r="D55" s="20">
        <v>184</v>
      </c>
      <c r="E55" s="20">
        <v>128</v>
      </c>
      <c r="F55" s="20">
        <v>47</v>
      </c>
      <c r="G55" s="20">
        <v>114</v>
      </c>
      <c r="H55" s="20">
        <v>0</v>
      </c>
      <c r="I55" s="20">
        <v>115</v>
      </c>
      <c r="J55" s="20">
        <v>2</v>
      </c>
      <c r="K55" s="20">
        <v>7</v>
      </c>
      <c r="L55" s="20">
        <v>0</v>
      </c>
      <c r="M55" s="20">
        <v>0</v>
      </c>
      <c r="N55" s="20">
        <v>0</v>
      </c>
      <c r="O55" s="20">
        <v>11</v>
      </c>
      <c r="P55" s="20">
        <v>15</v>
      </c>
      <c r="Q55" s="20">
        <v>136</v>
      </c>
      <c r="R55" s="20">
        <v>33</v>
      </c>
      <c r="S55" s="20">
        <v>0</v>
      </c>
      <c r="T55" s="20">
        <v>3</v>
      </c>
      <c r="U55" s="20">
        <v>120</v>
      </c>
      <c r="V55" s="20">
        <v>113</v>
      </c>
    </row>
    <row r="56" spans="2:22" ht="20.100000000000001" customHeight="1" thickBot="1" x14ac:dyDescent="0.25">
      <c r="B56" s="4" t="s">
        <v>252</v>
      </c>
      <c r="C56" s="20">
        <v>46</v>
      </c>
      <c r="D56" s="20">
        <v>23</v>
      </c>
      <c r="E56" s="20">
        <v>9</v>
      </c>
      <c r="F56" s="20">
        <v>14</v>
      </c>
      <c r="G56" s="20">
        <v>12</v>
      </c>
      <c r="H56" s="20">
        <v>0</v>
      </c>
      <c r="I56" s="20">
        <v>12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18</v>
      </c>
      <c r="R56" s="20">
        <v>8</v>
      </c>
      <c r="S56" s="20">
        <v>0</v>
      </c>
      <c r="T56" s="20">
        <v>0</v>
      </c>
      <c r="U56" s="20">
        <v>24</v>
      </c>
      <c r="V56" s="20">
        <v>6</v>
      </c>
    </row>
    <row r="57" spans="2:22" ht="20.100000000000001" customHeight="1" thickBot="1" x14ac:dyDescent="0.25">
      <c r="B57" s="4" t="s">
        <v>253</v>
      </c>
      <c r="C57" s="20">
        <v>40</v>
      </c>
      <c r="D57" s="20">
        <v>40</v>
      </c>
      <c r="E57" s="20">
        <v>0</v>
      </c>
      <c r="F57" s="20">
        <v>0</v>
      </c>
      <c r="G57" s="20">
        <v>22</v>
      </c>
      <c r="H57" s="20">
        <v>0</v>
      </c>
      <c r="I57" s="20">
        <v>21</v>
      </c>
      <c r="J57" s="20">
        <v>1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23</v>
      </c>
      <c r="R57" s="20">
        <v>23</v>
      </c>
      <c r="S57" s="20">
        <v>12</v>
      </c>
      <c r="T57" s="20">
        <v>18</v>
      </c>
      <c r="U57" s="20">
        <v>25</v>
      </c>
      <c r="V57" s="20">
        <v>5</v>
      </c>
    </row>
    <row r="58" spans="2:22" ht="20.100000000000001" customHeight="1" thickBot="1" x14ac:dyDescent="0.25">
      <c r="B58" s="4" t="s">
        <v>254</v>
      </c>
      <c r="C58" s="20">
        <v>27</v>
      </c>
      <c r="D58" s="20">
        <v>12</v>
      </c>
      <c r="E58" s="20">
        <v>10</v>
      </c>
      <c r="F58" s="20">
        <v>5</v>
      </c>
      <c r="G58" s="20">
        <v>21</v>
      </c>
      <c r="H58" s="20">
        <v>0</v>
      </c>
      <c r="I58" s="20">
        <v>22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14</v>
      </c>
      <c r="R58" s="20">
        <v>7</v>
      </c>
      <c r="S58" s="20">
        <v>0</v>
      </c>
      <c r="T58" s="20">
        <v>0</v>
      </c>
      <c r="U58" s="20">
        <v>24</v>
      </c>
      <c r="V58" s="20">
        <v>4</v>
      </c>
    </row>
    <row r="59" spans="2:22" ht="20.100000000000001" customHeight="1" thickBot="1" x14ac:dyDescent="0.25">
      <c r="B59" s="4" t="s">
        <v>255</v>
      </c>
      <c r="C59" s="20">
        <v>156</v>
      </c>
      <c r="D59" s="20">
        <v>118</v>
      </c>
      <c r="E59" s="20">
        <v>21</v>
      </c>
      <c r="F59" s="20">
        <v>17</v>
      </c>
      <c r="G59" s="20">
        <v>106</v>
      </c>
      <c r="H59" s="20">
        <v>0</v>
      </c>
      <c r="I59" s="20">
        <v>107</v>
      </c>
      <c r="J59" s="20">
        <v>1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77</v>
      </c>
      <c r="R59" s="20">
        <v>4</v>
      </c>
      <c r="S59" s="20">
        <v>4</v>
      </c>
      <c r="T59" s="20">
        <v>22</v>
      </c>
      <c r="U59" s="20">
        <v>68</v>
      </c>
      <c r="V59" s="20">
        <v>46</v>
      </c>
    </row>
    <row r="60" spans="2:22" ht="20.100000000000001" customHeight="1" thickBot="1" x14ac:dyDescent="0.25">
      <c r="B60" s="4" t="s">
        <v>256</v>
      </c>
      <c r="C60" s="20">
        <v>20</v>
      </c>
      <c r="D60" s="20">
        <v>4</v>
      </c>
      <c r="E60" s="20">
        <v>16</v>
      </c>
      <c r="F60" s="20">
        <v>0</v>
      </c>
      <c r="G60" s="20">
        <v>4</v>
      </c>
      <c r="H60" s="20">
        <v>0</v>
      </c>
      <c r="I60" s="20">
        <v>4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1</v>
      </c>
      <c r="Q60" s="20">
        <v>9</v>
      </c>
      <c r="R60" s="20">
        <v>0</v>
      </c>
      <c r="S60" s="20">
        <v>0</v>
      </c>
      <c r="T60" s="20">
        <v>1</v>
      </c>
      <c r="U60" s="20">
        <v>8</v>
      </c>
      <c r="V60" s="20">
        <v>12</v>
      </c>
    </row>
    <row r="61" spans="2:22" ht="20.100000000000001" customHeight="1" thickBot="1" x14ac:dyDescent="0.25">
      <c r="B61" s="7" t="s">
        <v>22</v>
      </c>
      <c r="C61" s="9">
        <v>8473</v>
      </c>
      <c r="D61" s="9">
        <v>3745</v>
      </c>
      <c r="E61" s="9">
        <v>3207</v>
      </c>
      <c r="F61" s="9">
        <v>1521</v>
      </c>
      <c r="G61" s="9">
        <v>3009</v>
      </c>
      <c r="H61" s="9">
        <v>10</v>
      </c>
      <c r="I61" s="9">
        <v>3067</v>
      </c>
      <c r="J61" s="9">
        <v>117</v>
      </c>
      <c r="K61" s="9">
        <v>22</v>
      </c>
      <c r="L61" s="9">
        <v>0</v>
      </c>
      <c r="M61" s="9">
        <v>0</v>
      </c>
      <c r="N61" s="9">
        <v>15</v>
      </c>
      <c r="O61" s="9">
        <v>75</v>
      </c>
      <c r="P61" s="9">
        <v>91</v>
      </c>
      <c r="Q61" s="9">
        <v>3275</v>
      </c>
      <c r="R61" s="9">
        <v>934</v>
      </c>
      <c r="S61" s="9">
        <v>78</v>
      </c>
      <c r="T61" s="9">
        <v>312</v>
      </c>
      <c r="U61" s="9">
        <v>2984</v>
      </c>
      <c r="V61" s="9">
        <v>1987</v>
      </c>
    </row>
    <row r="62" spans="2:22" ht="20.100000000000001" customHeight="1" x14ac:dyDescent="0.2"/>
    <row r="63" spans="2:22" ht="20.100000000000001" customHeight="1" x14ac:dyDescent="0.2"/>
  </sheetData>
  <mergeCells count="4">
    <mergeCell ref="C9:F9"/>
    <mergeCell ref="G9:J9"/>
    <mergeCell ref="K9:P9"/>
    <mergeCell ref="Q9:V9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BZ61"/>
  <sheetViews>
    <sheetView workbookViewId="0"/>
  </sheetViews>
  <sheetFormatPr baseColWidth="10" defaultRowHeight="12.75" x14ac:dyDescent="0.2"/>
  <cols>
    <col min="1" max="1" width="8.625" customWidth="1"/>
    <col min="2" max="2" width="28.625" customWidth="1"/>
    <col min="3" max="3" width="15" bestFit="1" customWidth="1"/>
    <col min="4" max="4" width="17.125" bestFit="1" customWidth="1"/>
    <col min="5" max="5" width="11.25" bestFit="1" customWidth="1"/>
    <col min="6" max="6" width="14.875" bestFit="1" customWidth="1"/>
    <col min="7" max="7" width="15" bestFit="1" customWidth="1"/>
    <col min="8" max="8" width="17.125" bestFit="1" customWidth="1"/>
    <col min="9" max="9" width="11.25" bestFit="1" customWidth="1"/>
    <col min="10" max="10" width="14.875" bestFit="1" customWidth="1"/>
    <col min="11" max="11" width="15" bestFit="1" customWidth="1"/>
    <col min="12" max="12" width="17.125" bestFit="1" customWidth="1"/>
    <col min="13" max="13" width="11.25" bestFit="1" customWidth="1"/>
    <col min="14" max="14" width="14.875" bestFit="1" customWidth="1"/>
    <col min="15" max="15" width="15" bestFit="1" customWidth="1"/>
    <col min="16" max="16" width="17.125" bestFit="1" customWidth="1"/>
    <col min="17" max="17" width="11.25" bestFit="1" customWidth="1"/>
    <col min="18" max="18" width="14.875" bestFit="1" customWidth="1"/>
    <col min="19" max="19" width="15" bestFit="1" customWidth="1"/>
    <col min="20" max="20" width="17.125" bestFit="1" customWidth="1"/>
    <col min="21" max="21" width="11.25" bestFit="1" customWidth="1"/>
    <col min="22" max="22" width="14.875" bestFit="1" customWidth="1"/>
    <col min="23" max="23" width="15" bestFit="1" customWidth="1"/>
    <col min="24" max="24" width="17.125" bestFit="1" customWidth="1"/>
    <col min="25" max="25" width="11.25" bestFit="1" customWidth="1"/>
    <col min="26" max="26" width="14.875" bestFit="1" customWidth="1"/>
    <col min="27" max="27" width="15" bestFit="1" customWidth="1"/>
    <col min="28" max="28" width="17.125" bestFit="1" customWidth="1"/>
    <col min="29" max="29" width="11.25" bestFit="1" customWidth="1"/>
    <col min="30" max="30" width="14.875" bestFit="1" customWidth="1"/>
    <col min="31" max="31" width="15" bestFit="1" customWidth="1"/>
    <col min="32" max="32" width="17.125" bestFit="1" customWidth="1"/>
    <col min="33" max="33" width="11.25" bestFit="1" customWidth="1"/>
    <col min="34" max="34" width="14.875" bestFit="1" customWidth="1"/>
    <col min="35" max="35" width="15" bestFit="1" customWidth="1"/>
    <col min="36" max="36" width="17.125" bestFit="1" customWidth="1"/>
    <col min="37" max="37" width="11.25" bestFit="1" customWidth="1"/>
    <col min="38" max="38" width="14.875" bestFit="1" customWidth="1"/>
    <col min="39" max="39" width="15" bestFit="1" customWidth="1"/>
    <col min="40" max="40" width="17.125" bestFit="1" customWidth="1"/>
    <col min="41" max="41" width="11.25" bestFit="1" customWidth="1"/>
    <col min="42" max="42" width="14.875" bestFit="1" customWidth="1"/>
    <col min="43" max="43" width="15" bestFit="1" customWidth="1"/>
    <col min="44" max="44" width="17.125" bestFit="1" customWidth="1"/>
    <col min="45" max="45" width="11.25" bestFit="1" customWidth="1"/>
    <col min="46" max="46" width="14.875" bestFit="1" customWidth="1"/>
    <col min="47" max="47" width="15" bestFit="1" customWidth="1"/>
    <col min="48" max="48" width="17.125" bestFit="1" customWidth="1"/>
    <col min="49" max="49" width="11.25" bestFit="1" customWidth="1"/>
    <col min="50" max="50" width="14.875" bestFit="1" customWidth="1"/>
    <col min="51" max="51" width="15" bestFit="1" customWidth="1"/>
    <col min="52" max="52" width="17.125" bestFit="1" customWidth="1"/>
    <col min="53" max="53" width="11.25" bestFit="1" customWidth="1"/>
    <col min="54" max="54" width="14.875" bestFit="1" customWidth="1"/>
    <col min="55" max="55" width="15" bestFit="1" customWidth="1"/>
    <col min="56" max="56" width="17.125" bestFit="1" customWidth="1"/>
    <col min="57" max="57" width="11.25" bestFit="1" customWidth="1"/>
    <col min="58" max="58" width="14.875" bestFit="1" customWidth="1"/>
    <col min="59" max="59" width="15" bestFit="1" customWidth="1"/>
    <col min="60" max="60" width="17.125" bestFit="1" customWidth="1"/>
    <col min="61" max="61" width="11.25" bestFit="1" customWidth="1"/>
    <col min="62" max="62" width="14.875" bestFit="1" customWidth="1"/>
    <col min="63" max="63" width="15" bestFit="1" customWidth="1"/>
    <col min="64" max="64" width="17.125" bestFit="1" customWidth="1"/>
    <col min="65" max="65" width="11.25" bestFit="1" customWidth="1"/>
    <col min="66" max="66" width="14.875" bestFit="1" customWidth="1"/>
    <col min="67" max="67" width="15" bestFit="1" customWidth="1"/>
    <col min="68" max="68" width="17.125" bestFit="1" customWidth="1"/>
    <col min="69" max="69" width="11.25" bestFit="1" customWidth="1"/>
    <col min="70" max="70" width="14.875" bestFit="1" customWidth="1"/>
    <col min="71" max="71" width="15" bestFit="1" customWidth="1"/>
    <col min="72" max="72" width="17.125" bestFit="1" customWidth="1"/>
    <col min="73" max="73" width="11.25" bestFit="1" customWidth="1"/>
    <col min="74" max="74" width="14.875" bestFit="1" customWidth="1"/>
    <col min="75" max="75" width="15" bestFit="1" customWidth="1"/>
    <col min="76" max="76" width="17.125" bestFit="1" customWidth="1"/>
    <col min="77" max="77" width="11.25" bestFit="1" customWidth="1"/>
    <col min="78" max="78" width="14.875" bestFit="1" customWidth="1"/>
  </cols>
  <sheetData>
    <row r="9" spans="2:78" ht="44.25" customHeight="1" thickBot="1" x14ac:dyDescent="0.25">
      <c r="C9" s="77" t="s">
        <v>64</v>
      </c>
      <c r="D9" s="75"/>
      <c r="E9" s="75"/>
      <c r="F9" s="78"/>
      <c r="G9" s="77" t="s">
        <v>65</v>
      </c>
      <c r="H9" s="75"/>
      <c r="I9" s="75"/>
      <c r="J9" s="78"/>
      <c r="K9" s="77" t="s">
        <v>66</v>
      </c>
      <c r="L9" s="75"/>
      <c r="M9" s="75"/>
      <c r="N9" s="78"/>
      <c r="O9" s="77" t="s">
        <v>67</v>
      </c>
      <c r="P9" s="75"/>
      <c r="Q9" s="75"/>
      <c r="R9" s="78"/>
      <c r="S9" s="77" t="s">
        <v>68</v>
      </c>
      <c r="T9" s="75"/>
      <c r="U9" s="75"/>
      <c r="V9" s="78"/>
      <c r="W9" s="77" t="s">
        <v>69</v>
      </c>
      <c r="X9" s="75"/>
      <c r="Y9" s="75"/>
      <c r="Z9" s="78"/>
      <c r="AA9" s="77" t="s">
        <v>70</v>
      </c>
      <c r="AB9" s="75"/>
      <c r="AC9" s="75"/>
      <c r="AD9" s="78"/>
      <c r="AE9" s="77" t="s">
        <v>71</v>
      </c>
      <c r="AF9" s="75"/>
      <c r="AG9" s="75"/>
      <c r="AH9" s="78"/>
      <c r="AI9" s="77" t="s">
        <v>72</v>
      </c>
      <c r="AJ9" s="75"/>
      <c r="AK9" s="75"/>
      <c r="AL9" s="78"/>
      <c r="AM9" s="77" t="s">
        <v>73</v>
      </c>
      <c r="AN9" s="75"/>
      <c r="AO9" s="75"/>
      <c r="AP9" s="78"/>
      <c r="AQ9" s="77" t="s">
        <v>74</v>
      </c>
      <c r="AR9" s="75"/>
      <c r="AS9" s="75"/>
      <c r="AT9" s="78"/>
      <c r="AU9" s="77" t="s">
        <v>75</v>
      </c>
      <c r="AV9" s="75"/>
      <c r="AW9" s="75"/>
      <c r="AX9" s="78"/>
      <c r="AY9" s="77" t="s">
        <v>76</v>
      </c>
      <c r="AZ9" s="75"/>
      <c r="BA9" s="75"/>
      <c r="BB9" s="78"/>
      <c r="BC9" s="77" t="s">
        <v>77</v>
      </c>
      <c r="BD9" s="75"/>
      <c r="BE9" s="75"/>
      <c r="BF9" s="78"/>
      <c r="BG9" s="77" t="s">
        <v>78</v>
      </c>
      <c r="BH9" s="75"/>
      <c r="BI9" s="75"/>
      <c r="BJ9" s="78"/>
      <c r="BK9" s="77" t="s">
        <v>79</v>
      </c>
      <c r="BL9" s="75"/>
      <c r="BM9" s="75"/>
      <c r="BN9" s="78"/>
      <c r="BO9" s="77" t="s">
        <v>80</v>
      </c>
      <c r="BP9" s="75"/>
      <c r="BQ9" s="75"/>
      <c r="BR9" s="78"/>
      <c r="BS9" s="77" t="s">
        <v>81</v>
      </c>
      <c r="BT9" s="75"/>
      <c r="BU9" s="75"/>
      <c r="BV9" s="78"/>
      <c r="BW9" s="77" t="s">
        <v>82</v>
      </c>
      <c r="BX9" s="75"/>
      <c r="BY9" s="75"/>
      <c r="BZ9" s="78"/>
    </row>
    <row r="10" spans="2:78" ht="42.75" customHeight="1" thickBot="1" x14ac:dyDescent="0.25">
      <c r="C10" s="8" t="s">
        <v>31</v>
      </c>
      <c r="D10" s="8" t="s">
        <v>83</v>
      </c>
      <c r="E10" s="8" t="s">
        <v>34</v>
      </c>
      <c r="F10" s="8" t="s">
        <v>35</v>
      </c>
      <c r="G10" s="8" t="s">
        <v>31</v>
      </c>
      <c r="H10" s="8" t="s">
        <v>83</v>
      </c>
      <c r="I10" s="8" t="s">
        <v>34</v>
      </c>
      <c r="J10" s="8" t="s">
        <v>35</v>
      </c>
      <c r="K10" s="8" t="s">
        <v>31</v>
      </c>
      <c r="L10" s="8" t="s">
        <v>83</v>
      </c>
      <c r="M10" s="8" t="s">
        <v>34</v>
      </c>
      <c r="N10" s="8" t="s">
        <v>35</v>
      </c>
      <c r="O10" s="8" t="s">
        <v>31</v>
      </c>
      <c r="P10" s="8" t="s">
        <v>83</v>
      </c>
      <c r="Q10" s="8" t="s">
        <v>34</v>
      </c>
      <c r="R10" s="8" t="s">
        <v>35</v>
      </c>
      <c r="S10" s="8" t="s">
        <v>31</v>
      </c>
      <c r="T10" s="8" t="s">
        <v>83</v>
      </c>
      <c r="U10" s="8" t="s">
        <v>34</v>
      </c>
      <c r="V10" s="8" t="s">
        <v>35</v>
      </c>
      <c r="W10" s="8" t="s">
        <v>31</v>
      </c>
      <c r="X10" s="8" t="s">
        <v>83</v>
      </c>
      <c r="Y10" s="8" t="s">
        <v>34</v>
      </c>
      <c r="Z10" s="8" t="s">
        <v>35</v>
      </c>
      <c r="AA10" s="8" t="s">
        <v>31</v>
      </c>
      <c r="AB10" s="8" t="s">
        <v>83</v>
      </c>
      <c r="AC10" s="8" t="s">
        <v>34</v>
      </c>
      <c r="AD10" s="8" t="s">
        <v>35</v>
      </c>
      <c r="AE10" s="8" t="s">
        <v>31</v>
      </c>
      <c r="AF10" s="8" t="s">
        <v>83</v>
      </c>
      <c r="AG10" s="8" t="s">
        <v>34</v>
      </c>
      <c r="AH10" s="8" t="s">
        <v>35</v>
      </c>
      <c r="AI10" s="8" t="s">
        <v>31</v>
      </c>
      <c r="AJ10" s="8" t="s">
        <v>83</v>
      </c>
      <c r="AK10" s="8" t="s">
        <v>34</v>
      </c>
      <c r="AL10" s="8" t="s">
        <v>35</v>
      </c>
      <c r="AM10" s="8" t="s">
        <v>31</v>
      </c>
      <c r="AN10" s="8" t="s">
        <v>83</v>
      </c>
      <c r="AO10" s="8" t="s">
        <v>34</v>
      </c>
      <c r="AP10" s="8" t="s">
        <v>35</v>
      </c>
      <c r="AQ10" s="8" t="s">
        <v>31</v>
      </c>
      <c r="AR10" s="8" t="s">
        <v>83</v>
      </c>
      <c r="AS10" s="8" t="s">
        <v>34</v>
      </c>
      <c r="AT10" s="8" t="s">
        <v>35</v>
      </c>
      <c r="AU10" s="8" t="s">
        <v>31</v>
      </c>
      <c r="AV10" s="8" t="s">
        <v>83</v>
      </c>
      <c r="AW10" s="8" t="s">
        <v>34</v>
      </c>
      <c r="AX10" s="8" t="s">
        <v>35</v>
      </c>
      <c r="AY10" s="8" t="s">
        <v>31</v>
      </c>
      <c r="AZ10" s="8" t="s">
        <v>83</v>
      </c>
      <c r="BA10" s="8" t="s">
        <v>34</v>
      </c>
      <c r="BB10" s="8" t="s">
        <v>35</v>
      </c>
      <c r="BC10" s="8" t="s">
        <v>31</v>
      </c>
      <c r="BD10" s="8" t="s">
        <v>83</v>
      </c>
      <c r="BE10" s="8" t="s">
        <v>34</v>
      </c>
      <c r="BF10" s="8" t="s">
        <v>35</v>
      </c>
      <c r="BG10" s="8" t="s">
        <v>31</v>
      </c>
      <c r="BH10" s="8" t="s">
        <v>83</v>
      </c>
      <c r="BI10" s="8" t="s">
        <v>34</v>
      </c>
      <c r="BJ10" s="8" t="s">
        <v>35</v>
      </c>
      <c r="BK10" s="8" t="s">
        <v>31</v>
      </c>
      <c r="BL10" s="8" t="s">
        <v>83</v>
      </c>
      <c r="BM10" s="8" t="s">
        <v>34</v>
      </c>
      <c r="BN10" s="8" t="s">
        <v>35</v>
      </c>
      <c r="BO10" s="8" t="s">
        <v>31</v>
      </c>
      <c r="BP10" s="8" t="s">
        <v>83</v>
      </c>
      <c r="BQ10" s="8" t="s">
        <v>34</v>
      </c>
      <c r="BR10" s="8" t="s">
        <v>35</v>
      </c>
      <c r="BS10" s="8" t="s">
        <v>31</v>
      </c>
      <c r="BT10" s="8" t="s">
        <v>83</v>
      </c>
      <c r="BU10" s="8" t="s">
        <v>34</v>
      </c>
      <c r="BV10" s="8" t="s">
        <v>35</v>
      </c>
      <c r="BW10" s="8" t="s">
        <v>31</v>
      </c>
      <c r="BX10" s="8" t="s">
        <v>83</v>
      </c>
      <c r="BY10" s="8" t="s">
        <v>34</v>
      </c>
      <c r="BZ10" s="8" t="s">
        <v>35</v>
      </c>
    </row>
    <row r="11" spans="2:78" ht="20.100000000000001" customHeight="1" thickBot="1" x14ac:dyDescent="0.25">
      <c r="B11" s="3" t="s">
        <v>207</v>
      </c>
      <c r="C11" s="20">
        <v>430</v>
      </c>
      <c r="D11" s="20">
        <v>3</v>
      </c>
      <c r="E11" s="20">
        <v>343</v>
      </c>
      <c r="F11" s="20">
        <v>378</v>
      </c>
      <c r="G11" s="20">
        <v>14</v>
      </c>
      <c r="H11" s="20">
        <v>0</v>
      </c>
      <c r="I11" s="20">
        <v>10</v>
      </c>
      <c r="J11" s="20">
        <v>6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7</v>
      </c>
      <c r="T11" s="20">
        <v>0</v>
      </c>
      <c r="U11" s="20">
        <v>6</v>
      </c>
      <c r="V11" s="20">
        <v>1</v>
      </c>
      <c r="W11" s="20">
        <v>152</v>
      </c>
      <c r="X11" s="20">
        <v>0</v>
      </c>
      <c r="Y11" s="20">
        <v>101</v>
      </c>
      <c r="Z11" s="20">
        <v>155</v>
      </c>
      <c r="AA11" s="20">
        <v>0</v>
      </c>
      <c r="AB11" s="20">
        <v>0</v>
      </c>
      <c r="AC11" s="20">
        <v>0</v>
      </c>
      <c r="AD11" s="20">
        <v>0</v>
      </c>
      <c r="AE11" s="20">
        <v>6</v>
      </c>
      <c r="AF11" s="20">
        <v>0</v>
      </c>
      <c r="AG11" s="20">
        <v>3</v>
      </c>
      <c r="AH11" s="20">
        <v>5</v>
      </c>
      <c r="AI11" s="20">
        <v>0</v>
      </c>
      <c r="AJ11" s="20">
        <v>0</v>
      </c>
      <c r="AK11" s="20">
        <v>0</v>
      </c>
      <c r="AL11" s="20">
        <v>0</v>
      </c>
      <c r="AM11" s="20">
        <v>7</v>
      </c>
      <c r="AN11" s="20">
        <v>2</v>
      </c>
      <c r="AO11" s="20">
        <v>9</v>
      </c>
      <c r="AP11" s="20">
        <v>1</v>
      </c>
      <c r="AQ11" s="20">
        <v>62</v>
      </c>
      <c r="AR11" s="20">
        <v>0</v>
      </c>
      <c r="AS11" s="20">
        <v>62</v>
      </c>
      <c r="AT11" s="20">
        <v>48</v>
      </c>
      <c r="AU11" s="20">
        <v>7</v>
      </c>
      <c r="AV11" s="20">
        <v>0</v>
      </c>
      <c r="AW11" s="20">
        <v>12</v>
      </c>
      <c r="AX11" s="20">
        <v>0</v>
      </c>
      <c r="AY11" s="20">
        <v>0</v>
      </c>
      <c r="AZ11" s="20">
        <v>0</v>
      </c>
      <c r="BA11" s="20">
        <v>0</v>
      </c>
      <c r="BB11" s="20">
        <v>0</v>
      </c>
      <c r="BC11" s="20">
        <v>0</v>
      </c>
      <c r="BD11" s="20">
        <v>0</v>
      </c>
      <c r="BE11" s="20">
        <v>1</v>
      </c>
      <c r="BF11" s="20">
        <v>0</v>
      </c>
      <c r="BG11" s="20">
        <v>0</v>
      </c>
      <c r="BH11" s="20">
        <v>0</v>
      </c>
      <c r="BI11" s="20">
        <v>0</v>
      </c>
      <c r="BJ11" s="20">
        <v>0</v>
      </c>
      <c r="BK11" s="20">
        <v>5</v>
      </c>
      <c r="BL11" s="20">
        <v>0</v>
      </c>
      <c r="BM11" s="20">
        <v>5</v>
      </c>
      <c r="BN11" s="20">
        <v>13</v>
      </c>
      <c r="BO11" s="20">
        <v>27</v>
      </c>
      <c r="BP11" s="20">
        <v>1</v>
      </c>
      <c r="BQ11" s="20">
        <v>30</v>
      </c>
      <c r="BR11" s="20">
        <v>6</v>
      </c>
      <c r="BS11" s="20">
        <v>143</v>
      </c>
      <c r="BT11" s="20">
        <v>0</v>
      </c>
      <c r="BU11" s="20">
        <v>104</v>
      </c>
      <c r="BV11" s="20">
        <v>143</v>
      </c>
      <c r="BW11" s="20">
        <v>0</v>
      </c>
      <c r="BX11" s="20">
        <v>0</v>
      </c>
      <c r="BY11" s="20">
        <v>0</v>
      </c>
      <c r="BZ11" s="20">
        <v>0</v>
      </c>
    </row>
    <row r="12" spans="2:78" ht="20.100000000000001" customHeight="1" thickBot="1" x14ac:dyDescent="0.25">
      <c r="B12" s="4" t="s">
        <v>208</v>
      </c>
      <c r="C12" s="20">
        <v>685</v>
      </c>
      <c r="D12" s="20">
        <v>30</v>
      </c>
      <c r="E12" s="20">
        <v>653</v>
      </c>
      <c r="F12" s="20">
        <v>521</v>
      </c>
      <c r="G12" s="20">
        <v>12</v>
      </c>
      <c r="H12" s="20">
        <v>0</v>
      </c>
      <c r="I12" s="20">
        <v>5</v>
      </c>
      <c r="J12" s="20">
        <v>10</v>
      </c>
      <c r="K12" s="20">
        <v>1</v>
      </c>
      <c r="L12" s="20">
        <v>0</v>
      </c>
      <c r="M12" s="20">
        <v>3</v>
      </c>
      <c r="N12" s="20">
        <v>1</v>
      </c>
      <c r="O12" s="20">
        <v>0</v>
      </c>
      <c r="P12" s="20">
        <v>0</v>
      </c>
      <c r="Q12" s="20">
        <v>1</v>
      </c>
      <c r="R12" s="20">
        <v>1</v>
      </c>
      <c r="S12" s="20">
        <v>9</v>
      </c>
      <c r="T12" s="20">
        <v>16</v>
      </c>
      <c r="U12" s="20">
        <v>25</v>
      </c>
      <c r="V12" s="20">
        <v>3</v>
      </c>
      <c r="W12" s="20">
        <v>238</v>
      </c>
      <c r="X12" s="20">
        <v>2</v>
      </c>
      <c r="Y12" s="20">
        <v>236</v>
      </c>
      <c r="Z12" s="20">
        <v>185</v>
      </c>
      <c r="AA12" s="20">
        <v>1</v>
      </c>
      <c r="AB12" s="20">
        <v>0</v>
      </c>
      <c r="AC12" s="20">
        <v>2</v>
      </c>
      <c r="AD12" s="20">
        <v>0</v>
      </c>
      <c r="AE12" s="20">
        <v>8</v>
      </c>
      <c r="AF12" s="20">
        <v>0</v>
      </c>
      <c r="AG12" s="20">
        <v>9</v>
      </c>
      <c r="AH12" s="20">
        <v>2</v>
      </c>
      <c r="AI12" s="20">
        <v>0</v>
      </c>
      <c r="AJ12" s="20">
        <v>0</v>
      </c>
      <c r="AK12" s="20">
        <v>1</v>
      </c>
      <c r="AL12" s="20">
        <v>0</v>
      </c>
      <c r="AM12" s="20">
        <v>4</v>
      </c>
      <c r="AN12" s="20">
        <v>4</v>
      </c>
      <c r="AO12" s="20">
        <v>7</v>
      </c>
      <c r="AP12" s="20">
        <v>1</v>
      </c>
      <c r="AQ12" s="20">
        <v>125</v>
      </c>
      <c r="AR12" s="20">
        <v>0</v>
      </c>
      <c r="AS12" s="20">
        <v>99</v>
      </c>
      <c r="AT12" s="20">
        <v>91</v>
      </c>
      <c r="AU12" s="20">
        <v>6</v>
      </c>
      <c r="AV12" s="20">
        <v>0</v>
      </c>
      <c r="AW12" s="20">
        <v>8</v>
      </c>
      <c r="AX12" s="20">
        <v>2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28</v>
      </c>
      <c r="BL12" s="20">
        <v>0</v>
      </c>
      <c r="BM12" s="20">
        <v>17</v>
      </c>
      <c r="BN12" s="20">
        <v>31</v>
      </c>
      <c r="BO12" s="20">
        <v>14</v>
      </c>
      <c r="BP12" s="20">
        <v>8</v>
      </c>
      <c r="BQ12" s="20">
        <v>20</v>
      </c>
      <c r="BR12" s="20">
        <v>5</v>
      </c>
      <c r="BS12" s="20">
        <v>239</v>
      </c>
      <c r="BT12" s="20">
        <v>0</v>
      </c>
      <c r="BU12" s="20">
        <v>220</v>
      </c>
      <c r="BV12" s="20">
        <v>189</v>
      </c>
      <c r="BW12" s="20">
        <v>0</v>
      </c>
      <c r="BX12" s="20">
        <v>0</v>
      </c>
      <c r="BY12" s="20">
        <v>0</v>
      </c>
      <c r="BZ12" s="20">
        <v>0</v>
      </c>
    </row>
    <row r="13" spans="2:78" ht="20.100000000000001" customHeight="1" thickBot="1" x14ac:dyDescent="0.25">
      <c r="B13" s="4" t="s">
        <v>209</v>
      </c>
      <c r="C13" s="20">
        <v>228</v>
      </c>
      <c r="D13" s="20">
        <v>9</v>
      </c>
      <c r="E13" s="20">
        <v>223</v>
      </c>
      <c r="F13" s="20">
        <v>141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1</v>
      </c>
      <c r="O13" s="20">
        <v>1</v>
      </c>
      <c r="P13" s="20">
        <v>0</v>
      </c>
      <c r="Q13" s="20">
        <v>0</v>
      </c>
      <c r="R13" s="20">
        <v>1</v>
      </c>
      <c r="S13" s="20">
        <v>6</v>
      </c>
      <c r="T13" s="20">
        <v>6</v>
      </c>
      <c r="U13" s="20">
        <v>8</v>
      </c>
      <c r="V13" s="20">
        <v>4</v>
      </c>
      <c r="W13" s="20">
        <v>82</v>
      </c>
      <c r="X13" s="20">
        <v>1</v>
      </c>
      <c r="Y13" s="20">
        <v>95</v>
      </c>
      <c r="Z13" s="20">
        <v>45</v>
      </c>
      <c r="AA13" s="20">
        <v>0</v>
      </c>
      <c r="AB13" s="20">
        <v>0</v>
      </c>
      <c r="AC13" s="20">
        <v>0</v>
      </c>
      <c r="AD13" s="20">
        <v>0</v>
      </c>
      <c r="AE13" s="20">
        <v>6</v>
      </c>
      <c r="AF13" s="20">
        <v>0</v>
      </c>
      <c r="AG13" s="20">
        <v>3</v>
      </c>
      <c r="AH13" s="20">
        <v>5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1</v>
      </c>
      <c r="AO13" s="20">
        <v>1</v>
      </c>
      <c r="AP13" s="20">
        <v>0</v>
      </c>
      <c r="AQ13" s="20">
        <v>37</v>
      </c>
      <c r="AR13" s="20">
        <v>0</v>
      </c>
      <c r="AS13" s="20">
        <v>25</v>
      </c>
      <c r="AT13" s="20">
        <v>25</v>
      </c>
      <c r="AU13" s="20">
        <v>3</v>
      </c>
      <c r="AV13" s="20">
        <v>0</v>
      </c>
      <c r="AW13" s="20">
        <v>4</v>
      </c>
      <c r="AX13" s="20">
        <v>1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14</v>
      </c>
      <c r="BL13" s="20">
        <v>0</v>
      </c>
      <c r="BM13" s="20">
        <v>14</v>
      </c>
      <c r="BN13" s="20">
        <v>7</v>
      </c>
      <c r="BO13" s="20">
        <v>3</v>
      </c>
      <c r="BP13" s="20">
        <v>1</v>
      </c>
      <c r="BQ13" s="20">
        <v>3</v>
      </c>
      <c r="BR13" s="20">
        <v>1</v>
      </c>
      <c r="BS13" s="20">
        <v>76</v>
      </c>
      <c r="BT13" s="20">
        <v>0</v>
      </c>
      <c r="BU13" s="20">
        <v>70</v>
      </c>
      <c r="BV13" s="20">
        <v>51</v>
      </c>
      <c r="BW13" s="20">
        <v>0</v>
      </c>
      <c r="BX13" s="20">
        <v>0</v>
      </c>
      <c r="BY13" s="20">
        <v>0</v>
      </c>
      <c r="BZ13" s="20">
        <v>0</v>
      </c>
    </row>
    <row r="14" spans="2:78" ht="20.100000000000001" customHeight="1" thickBot="1" x14ac:dyDescent="0.25">
      <c r="B14" s="4" t="s">
        <v>210</v>
      </c>
      <c r="C14" s="20">
        <v>415</v>
      </c>
      <c r="D14" s="20">
        <v>7</v>
      </c>
      <c r="E14" s="20">
        <v>452</v>
      </c>
      <c r="F14" s="20">
        <v>273</v>
      </c>
      <c r="G14" s="20">
        <v>7</v>
      </c>
      <c r="H14" s="20">
        <v>0</v>
      </c>
      <c r="I14" s="20">
        <v>5</v>
      </c>
      <c r="J14" s="20">
        <v>3</v>
      </c>
      <c r="K14" s="20">
        <v>8</v>
      </c>
      <c r="L14" s="20">
        <v>0</v>
      </c>
      <c r="M14" s="20">
        <v>8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11</v>
      </c>
      <c r="T14" s="20">
        <v>4</v>
      </c>
      <c r="U14" s="20">
        <v>14</v>
      </c>
      <c r="V14" s="20">
        <v>2</v>
      </c>
      <c r="W14" s="20">
        <v>144</v>
      </c>
      <c r="X14" s="20">
        <v>0</v>
      </c>
      <c r="Y14" s="20">
        <v>162</v>
      </c>
      <c r="Z14" s="20">
        <v>107</v>
      </c>
      <c r="AA14" s="20">
        <v>2</v>
      </c>
      <c r="AB14" s="20">
        <v>0</v>
      </c>
      <c r="AC14" s="20">
        <v>2</v>
      </c>
      <c r="AD14" s="20">
        <v>0</v>
      </c>
      <c r="AE14" s="20">
        <v>7</v>
      </c>
      <c r="AF14" s="20">
        <v>0</v>
      </c>
      <c r="AG14" s="20">
        <v>7</v>
      </c>
      <c r="AH14" s="20">
        <v>8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1</v>
      </c>
      <c r="AP14" s="20">
        <v>0</v>
      </c>
      <c r="AQ14" s="20">
        <v>81</v>
      </c>
      <c r="AR14" s="20">
        <v>0</v>
      </c>
      <c r="AS14" s="20">
        <v>86</v>
      </c>
      <c r="AT14" s="20">
        <v>31</v>
      </c>
      <c r="AU14" s="20">
        <v>3</v>
      </c>
      <c r="AV14" s="20">
        <v>0</v>
      </c>
      <c r="AW14" s="20">
        <v>5</v>
      </c>
      <c r="AX14" s="20">
        <v>4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25</v>
      </c>
      <c r="BL14" s="20">
        <v>0</v>
      </c>
      <c r="BM14" s="20">
        <v>27</v>
      </c>
      <c r="BN14" s="20">
        <v>24</v>
      </c>
      <c r="BO14" s="20">
        <v>2</v>
      </c>
      <c r="BP14" s="20">
        <v>3</v>
      </c>
      <c r="BQ14" s="20">
        <v>5</v>
      </c>
      <c r="BR14" s="20">
        <v>1</v>
      </c>
      <c r="BS14" s="20">
        <v>125</v>
      </c>
      <c r="BT14" s="20">
        <v>0</v>
      </c>
      <c r="BU14" s="20">
        <v>130</v>
      </c>
      <c r="BV14" s="20">
        <v>93</v>
      </c>
      <c r="BW14" s="20">
        <v>0</v>
      </c>
      <c r="BX14" s="20">
        <v>0</v>
      </c>
      <c r="BY14" s="20">
        <v>0</v>
      </c>
      <c r="BZ14" s="20">
        <v>0</v>
      </c>
    </row>
    <row r="15" spans="2:78" ht="20.100000000000001" customHeight="1" thickBot="1" x14ac:dyDescent="0.25">
      <c r="B15" s="4" t="s">
        <v>211</v>
      </c>
      <c r="C15" s="20">
        <v>254</v>
      </c>
      <c r="D15" s="20">
        <v>10</v>
      </c>
      <c r="E15" s="20">
        <v>172</v>
      </c>
      <c r="F15" s="20">
        <v>236</v>
      </c>
      <c r="G15" s="20">
        <v>0</v>
      </c>
      <c r="H15" s="20">
        <v>0</v>
      </c>
      <c r="I15" s="20">
        <v>2</v>
      </c>
      <c r="J15" s="20">
        <v>0</v>
      </c>
      <c r="K15" s="20">
        <v>4</v>
      </c>
      <c r="L15" s="20">
        <v>0</v>
      </c>
      <c r="M15" s="20">
        <v>5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9</v>
      </c>
      <c r="T15" s="20">
        <v>0</v>
      </c>
      <c r="U15" s="20">
        <v>3</v>
      </c>
      <c r="V15" s="20">
        <v>0</v>
      </c>
      <c r="W15" s="20">
        <v>84</v>
      </c>
      <c r="X15" s="20">
        <v>0</v>
      </c>
      <c r="Y15" s="20">
        <v>66</v>
      </c>
      <c r="Z15" s="20">
        <v>70</v>
      </c>
      <c r="AA15" s="20">
        <v>1</v>
      </c>
      <c r="AB15" s="20">
        <v>0</v>
      </c>
      <c r="AC15" s="20">
        <v>0</v>
      </c>
      <c r="AD15" s="20">
        <v>1</v>
      </c>
      <c r="AE15" s="20">
        <v>3</v>
      </c>
      <c r="AF15" s="20">
        <v>0</v>
      </c>
      <c r="AG15" s="20">
        <v>5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1</v>
      </c>
      <c r="AN15" s="20">
        <v>0</v>
      </c>
      <c r="AO15" s="20">
        <v>1</v>
      </c>
      <c r="AP15" s="20">
        <v>0</v>
      </c>
      <c r="AQ15" s="20">
        <v>29</v>
      </c>
      <c r="AR15" s="20">
        <v>0</v>
      </c>
      <c r="AS15" s="20">
        <v>23</v>
      </c>
      <c r="AT15" s="20">
        <v>24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1</v>
      </c>
      <c r="BH15" s="20">
        <v>0</v>
      </c>
      <c r="BI15" s="20">
        <v>0</v>
      </c>
      <c r="BJ15" s="20">
        <v>1</v>
      </c>
      <c r="BK15" s="20">
        <v>12</v>
      </c>
      <c r="BL15" s="20">
        <v>0</v>
      </c>
      <c r="BM15" s="20">
        <v>9</v>
      </c>
      <c r="BN15" s="20">
        <v>11</v>
      </c>
      <c r="BO15" s="20">
        <v>0</v>
      </c>
      <c r="BP15" s="20">
        <v>1</v>
      </c>
      <c r="BQ15" s="20">
        <v>1</v>
      </c>
      <c r="BR15" s="20">
        <v>0</v>
      </c>
      <c r="BS15" s="20">
        <v>110</v>
      </c>
      <c r="BT15" s="20">
        <v>9</v>
      </c>
      <c r="BU15" s="20">
        <v>57</v>
      </c>
      <c r="BV15" s="20">
        <v>129</v>
      </c>
      <c r="BW15" s="20">
        <v>0</v>
      </c>
      <c r="BX15" s="20">
        <v>0</v>
      </c>
      <c r="BY15" s="20">
        <v>0</v>
      </c>
      <c r="BZ15" s="20">
        <v>0</v>
      </c>
    </row>
    <row r="16" spans="2:78" ht="20.100000000000001" customHeight="1" thickBot="1" x14ac:dyDescent="0.25">
      <c r="B16" s="4" t="s">
        <v>212</v>
      </c>
      <c r="C16" s="20">
        <v>284</v>
      </c>
      <c r="D16" s="20">
        <v>13</v>
      </c>
      <c r="E16" s="20">
        <v>319</v>
      </c>
      <c r="F16" s="20">
        <v>162</v>
      </c>
      <c r="G16" s="20">
        <v>1</v>
      </c>
      <c r="H16" s="20">
        <v>0</v>
      </c>
      <c r="I16" s="20">
        <v>0</v>
      </c>
      <c r="J16" s="20">
        <v>1</v>
      </c>
      <c r="K16" s="20">
        <v>1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5</v>
      </c>
      <c r="T16" s="20">
        <v>10</v>
      </c>
      <c r="U16" s="20">
        <v>14</v>
      </c>
      <c r="V16" s="20">
        <v>2</v>
      </c>
      <c r="W16" s="20">
        <v>92</v>
      </c>
      <c r="X16" s="20">
        <v>0</v>
      </c>
      <c r="Y16" s="20">
        <v>117</v>
      </c>
      <c r="Z16" s="20">
        <v>45</v>
      </c>
      <c r="AA16" s="20">
        <v>0</v>
      </c>
      <c r="AB16" s="20">
        <v>0</v>
      </c>
      <c r="AC16" s="20">
        <v>0</v>
      </c>
      <c r="AD16" s="20">
        <v>0</v>
      </c>
      <c r="AE16" s="20">
        <v>3</v>
      </c>
      <c r="AF16" s="20">
        <v>0</v>
      </c>
      <c r="AG16" s="20">
        <v>8</v>
      </c>
      <c r="AH16" s="20">
        <v>1</v>
      </c>
      <c r="AI16" s="20">
        <v>0</v>
      </c>
      <c r="AJ16" s="20">
        <v>0</v>
      </c>
      <c r="AK16" s="20">
        <v>0</v>
      </c>
      <c r="AL16" s="20">
        <v>0</v>
      </c>
      <c r="AM16" s="20">
        <v>3</v>
      </c>
      <c r="AN16" s="20">
        <v>1</v>
      </c>
      <c r="AO16" s="20">
        <v>4</v>
      </c>
      <c r="AP16" s="20">
        <v>0</v>
      </c>
      <c r="AQ16" s="20">
        <v>78</v>
      </c>
      <c r="AR16" s="20">
        <v>0</v>
      </c>
      <c r="AS16" s="20">
        <v>67</v>
      </c>
      <c r="AT16" s="20">
        <v>48</v>
      </c>
      <c r="AU16" s="20">
        <v>4</v>
      </c>
      <c r="AV16" s="20">
        <v>0</v>
      </c>
      <c r="AW16" s="20">
        <v>8</v>
      </c>
      <c r="AX16" s="20">
        <v>1</v>
      </c>
      <c r="AY16" s="20">
        <v>0</v>
      </c>
      <c r="AZ16" s="20">
        <v>0</v>
      </c>
      <c r="BA16" s="20">
        <v>0</v>
      </c>
      <c r="BB16" s="20">
        <v>0</v>
      </c>
      <c r="BC16" s="20">
        <v>1</v>
      </c>
      <c r="BD16" s="20">
        <v>0</v>
      </c>
      <c r="BE16" s="20">
        <v>0</v>
      </c>
      <c r="BF16" s="20">
        <v>1</v>
      </c>
      <c r="BG16" s="20">
        <v>0</v>
      </c>
      <c r="BH16" s="20">
        <v>0</v>
      </c>
      <c r="BI16" s="20">
        <v>0</v>
      </c>
      <c r="BJ16" s="20">
        <v>0</v>
      </c>
      <c r="BK16" s="20">
        <v>33</v>
      </c>
      <c r="BL16" s="20">
        <v>0</v>
      </c>
      <c r="BM16" s="20">
        <v>22</v>
      </c>
      <c r="BN16" s="20">
        <v>23</v>
      </c>
      <c r="BO16" s="20">
        <v>5</v>
      </c>
      <c r="BP16" s="20">
        <v>1</v>
      </c>
      <c r="BQ16" s="20">
        <v>7</v>
      </c>
      <c r="BR16" s="20">
        <v>4</v>
      </c>
      <c r="BS16" s="20">
        <v>58</v>
      </c>
      <c r="BT16" s="20">
        <v>1</v>
      </c>
      <c r="BU16" s="20">
        <v>71</v>
      </c>
      <c r="BV16" s="20">
        <v>36</v>
      </c>
      <c r="BW16" s="20">
        <v>0</v>
      </c>
      <c r="BX16" s="20">
        <v>0</v>
      </c>
      <c r="BY16" s="20">
        <v>0</v>
      </c>
      <c r="BZ16" s="20">
        <v>0</v>
      </c>
    </row>
    <row r="17" spans="2:78" ht="20.100000000000001" customHeight="1" thickBot="1" x14ac:dyDescent="0.25">
      <c r="B17" s="4" t="s">
        <v>213</v>
      </c>
      <c r="C17" s="20">
        <v>865</v>
      </c>
      <c r="D17" s="20">
        <v>8</v>
      </c>
      <c r="E17" s="20">
        <v>850</v>
      </c>
      <c r="F17" s="20">
        <v>469</v>
      </c>
      <c r="G17" s="20">
        <v>4</v>
      </c>
      <c r="H17" s="20">
        <v>0</v>
      </c>
      <c r="I17" s="20">
        <v>6</v>
      </c>
      <c r="J17" s="20">
        <v>3</v>
      </c>
      <c r="K17" s="20">
        <v>9</v>
      </c>
      <c r="L17" s="20">
        <v>0</v>
      </c>
      <c r="M17" s="20">
        <v>18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39</v>
      </c>
      <c r="T17" s="20">
        <v>2</v>
      </c>
      <c r="U17" s="20">
        <v>32</v>
      </c>
      <c r="V17" s="20">
        <v>11</v>
      </c>
      <c r="W17" s="20">
        <v>235</v>
      </c>
      <c r="X17" s="20">
        <v>0</v>
      </c>
      <c r="Y17" s="20">
        <v>248</v>
      </c>
      <c r="Z17" s="20">
        <v>141</v>
      </c>
      <c r="AA17" s="20">
        <v>1</v>
      </c>
      <c r="AB17" s="20">
        <v>1</v>
      </c>
      <c r="AC17" s="20">
        <v>3</v>
      </c>
      <c r="AD17" s="20">
        <v>0</v>
      </c>
      <c r="AE17" s="20">
        <v>11</v>
      </c>
      <c r="AF17" s="20">
        <v>0</v>
      </c>
      <c r="AG17" s="20">
        <v>11</v>
      </c>
      <c r="AH17" s="20">
        <v>5</v>
      </c>
      <c r="AI17" s="20">
        <v>0</v>
      </c>
      <c r="AJ17" s="20">
        <v>0</v>
      </c>
      <c r="AK17" s="20">
        <v>0</v>
      </c>
      <c r="AL17" s="20">
        <v>0</v>
      </c>
      <c r="AM17" s="20">
        <v>14</v>
      </c>
      <c r="AN17" s="20">
        <v>0</v>
      </c>
      <c r="AO17" s="20">
        <v>10</v>
      </c>
      <c r="AP17" s="20">
        <v>7</v>
      </c>
      <c r="AQ17" s="20">
        <v>219</v>
      </c>
      <c r="AR17" s="20">
        <v>0</v>
      </c>
      <c r="AS17" s="20">
        <v>193</v>
      </c>
      <c r="AT17" s="20">
        <v>117</v>
      </c>
      <c r="AU17" s="20">
        <v>12</v>
      </c>
      <c r="AV17" s="20">
        <v>0</v>
      </c>
      <c r="AW17" s="20">
        <v>7</v>
      </c>
      <c r="AX17" s="20">
        <v>5</v>
      </c>
      <c r="AY17" s="20">
        <v>0</v>
      </c>
      <c r="AZ17" s="20">
        <v>0</v>
      </c>
      <c r="BA17" s="20">
        <v>0</v>
      </c>
      <c r="BB17" s="20">
        <v>0</v>
      </c>
      <c r="BC17" s="20">
        <v>2</v>
      </c>
      <c r="BD17" s="20">
        <v>0</v>
      </c>
      <c r="BE17" s="20">
        <v>2</v>
      </c>
      <c r="BF17" s="20">
        <v>2</v>
      </c>
      <c r="BG17" s="20">
        <v>0</v>
      </c>
      <c r="BH17" s="20">
        <v>0</v>
      </c>
      <c r="BI17" s="20">
        <v>0</v>
      </c>
      <c r="BJ17" s="20">
        <v>0</v>
      </c>
      <c r="BK17" s="20">
        <v>37</v>
      </c>
      <c r="BL17" s="20">
        <v>0</v>
      </c>
      <c r="BM17" s="20">
        <v>34</v>
      </c>
      <c r="BN17" s="20">
        <v>21</v>
      </c>
      <c r="BO17" s="20">
        <v>21</v>
      </c>
      <c r="BP17" s="20">
        <v>2</v>
      </c>
      <c r="BQ17" s="20">
        <v>25</v>
      </c>
      <c r="BR17" s="20">
        <v>8</v>
      </c>
      <c r="BS17" s="20">
        <v>261</v>
      </c>
      <c r="BT17" s="20">
        <v>3</v>
      </c>
      <c r="BU17" s="20">
        <v>261</v>
      </c>
      <c r="BV17" s="20">
        <v>149</v>
      </c>
      <c r="BW17" s="20">
        <v>0</v>
      </c>
      <c r="BX17" s="20">
        <v>0</v>
      </c>
      <c r="BY17" s="20">
        <v>0</v>
      </c>
      <c r="BZ17" s="20">
        <v>0</v>
      </c>
    </row>
    <row r="18" spans="2:78" ht="20.100000000000001" customHeight="1" thickBot="1" x14ac:dyDescent="0.25">
      <c r="B18" s="4" t="s">
        <v>214</v>
      </c>
      <c r="C18" s="20">
        <v>726</v>
      </c>
      <c r="D18" s="20">
        <v>5</v>
      </c>
      <c r="E18" s="20">
        <v>742</v>
      </c>
      <c r="F18" s="20">
        <v>536</v>
      </c>
      <c r="G18" s="20">
        <v>2</v>
      </c>
      <c r="H18" s="20">
        <v>0</v>
      </c>
      <c r="I18" s="20">
        <v>0</v>
      </c>
      <c r="J18" s="20">
        <v>3</v>
      </c>
      <c r="K18" s="20">
        <v>2</v>
      </c>
      <c r="L18" s="20">
        <v>2</v>
      </c>
      <c r="M18" s="20">
        <v>2</v>
      </c>
      <c r="N18" s="20">
        <v>2</v>
      </c>
      <c r="O18" s="20">
        <v>1</v>
      </c>
      <c r="P18" s="20">
        <v>0</v>
      </c>
      <c r="Q18" s="20">
        <v>1</v>
      </c>
      <c r="R18" s="20">
        <v>0</v>
      </c>
      <c r="S18" s="20">
        <v>13</v>
      </c>
      <c r="T18" s="20">
        <v>2</v>
      </c>
      <c r="U18" s="20">
        <v>17</v>
      </c>
      <c r="V18" s="20">
        <v>2</v>
      </c>
      <c r="W18" s="20">
        <v>237</v>
      </c>
      <c r="X18" s="20">
        <v>0</v>
      </c>
      <c r="Y18" s="20">
        <v>248</v>
      </c>
      <c r="Z18" s="20">
        <v>156</v>
      </c>
      <c r="AA18" s="20">
        <v>1</v>
      </c>
      <c r="AB18" s="20">
        <v>0</v>
      </c>
      <c r="AC18" s="20">
        <v>1</v>
      </c>
      <c r="AD18" s="20">
        <v>0</v>
      </c>
      <c r="AE18" s="20">
        <v>9</v>
      </c>
      <c r="AF18" s="20">
        <v>0</v>
      </c>
      <c r="AG18" s="20">
        <v>15</v>
      </c>
      <c r="AH18" s="20">
        <v>9</v>
      </c>
      <c r="AI18" s="20">
        <v>1</v>
      </c>
      <c r="AJ18" s="20">
        <v>0</v>
      </c>
      <c r="AK18" s="20">
        <v>0</v>
      </c>
      <c r="AL18" s="20">
        <v>0</v>
      </c>
      <c r="AM18" s="20">
        <v>14</v>
      </c>
      <c r="AN18" s="20">
        <v>1</v>
      </c>
      <c r="AO18" s="20">
        <v>15</v>
      </c>
      <c r="AP18" s="20">
        <v>2</v>
      </c>
      <c r="AQ18" s="20">
        <v>135</v>
      </c>
      <c r="AR18" s="20">
        <v>0</v>
      </c>
      <c r="AS18" s="20">
        <v>152</v>
      </c>
      <c r="AT18" s="20">
        <v>83</v>
      </c>
      <c r="AU18" s="20">
        <v>3</v>
      </c>
      <c r="AV18" s="20">
        <v>0</v>
      </c>
      <c r="AW18" s="20">
        <v>4</v>
      </c>
      <c r="AX18" s="20">
        <v>2</v>
      </c>
      <c r="AY18" s="20">
        <v>0</v>
      </c>
      <c r="AZ18" s="20">
        <v>0</v>
      </c>
      <c r="BA18" s="20">
        <v>0</v>
      </c>
      <c r="BB18" s="20">
        <v>0</v>
      </c>
      <c r="BC18" s="20">
        <v>1</v>
      </c>
      <c r="BD18" s="20">
        <v>0</v>
      </c>
      <c r="BE18" s="20">
        <v>2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35</v>
      </c>
      <c r="BL18" s="20">
        <v>0</v>
      </c>
      <c r="BM18" s="20">
        <v>31</v>
      </c>
      <c r="BN18" s="20">
        <v>38</v>
      </c>
      <c r="BO18" s="20">
        <v>2</v>
      </c>
      <c r="BP18" s="20">
        <v>0</v>
      </c>
      <c r="BQ18" s="20">
        <v>5</v>
      </c>
      <c r="BR18" s="20">
        <v>4</v>
      </c>
      <c r="BS18" s="20">
        <v>270</v>
      </c>
      <c r="BT18" s="20">
        <v>0</v>
      </c>
      <c r="BU18" s="20">
        <v>249</v>
      </c>
      <c r="BV18" s="20">
        <v>235</v>
      </c>
      <c r="BW18" s="20">
        <v>0</v>
      </c>
      <c r="BX18" s="20">
        <v>0</v>
      </c>
      <c r="BY18" s="20">
        <v>0</v>
      </c>
      <c r="BZ18" s="20">
        <v>0</v>
      </c>
    </row>
    <row r="19" spans="2:78" ht="20.100000000000001" customHeight="1" thickBot="1" x14ac:dyDescent="0.25">
      <c r="B19" s="4" t="s">
        <v>215</v>
      </c>
      <c r="C19" s="20">
        <v>56</v>
      </c>
      <c r="D19" s="20">
        <v>0</v>
      </c>
      <c r="E19" s="20">
        <v>38</v>
      </c>
      <c r="F19" s="20">
        <v>35</v>
      </c>
      <c r="G19" s="20">
        <v>2</v>
      </c>
      <c r="H19" s="20">
        <v>0</v>
      </c>
      <c r="I19" s="20">
        <v>0</v>
      </c>
      <c r="J19" s="20">
        <v>2</v>
      </c>
      <c r="K19" s="20">
        <v>0</v>
      </c>
      <c r="L19" s="20">
        <v>0</v>
      </c>
      <c r="M19" s="20">
        <v>0</v>
      </c>
      <c r="N19" s="20">
        <v>0</v>
      </c>
      <c r="O19" s="20">
        <v>1</v>
      </c>
      <c r="P19" s="20">
        <v>0</v>
      </c>
      <c r="Q19" s="20">
        <v>1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34</v>
      </c>
      <c r="X19" s="20">
        <v>0</v>
      </c>
      <c r="Y19" s="20">
        <v>21</v>
      </c>
      <c r="Z19" s="20">
        <v>21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1</v>
      </c>
      <c r="AN19" s="20">
        <v>0</v>
      </c>
      <c r="AO19" s="20">
        <v>1</v>
      </c>
      <c r="AP19" s="20">
        <v>0</v>
      </c>
      <c r="AQ19" s="20">
        <v>3</v>
      </c>
      <c r="AR19" s="20">
        <v>0</v>
      </c>
      <c r="AS19" s="20">
        <v>1</v>
      </c>
      <c r="AT19" s="20">
        <v>3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2</v>
      </c>
      <c r="BP19" s="20">
        <v>0</v>
      </c>
      <c r="BQ19" s="20">
        <v>2</v>
      </c>
      <c r="BR19" s="20">
        <v>0</v>
      </c>
      <c r="BS19" s="20">
        <v>13</v>
      </c>
      <c r="BT19" s="20">
        <v>0</v>
      </c>
      <c r="BU19" s="20">
        <v>12</v>
      </c>
      <c r="BV19" s="20">
        <v>9</v>
      </c>
      <c r="BW19" s="20">
        <v>0</v>
      </c>
      <c r="BX19" s="20">
        <v>0</v>
      </c>
      <c r="BY19" s="20">
        <v>0</v>
      </c>
      <c r="BZ19" s="20">
        <v>0</v>
      </c>
    </row>
    <row r="20" spans="2:78" ht="20.100000000000001" customHeight="1" thickBot="1" x14ac:dyDescent="0.25">
      <c r="B20" s="4" t="s">
        <v>216</v>
      </c>
      <c r="C20" s="20">
        <v>22</v>
      </c>
      <c r="D20" s="20">
        <v>0</v>
      </c>
      <c r="E20" s="20">
        <v>18</v>
      </c>
      <c r="F20" s="20">
        <v>20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1</v>
      </c>
      <c r="V20" s="20">
        <v>0</v>
      </c>
      <c r="W20" s="20">
        <v>15</v>
      </c>
      <c r="X20" s="20">
        <v>0</v>
      </c>
      <c r="Y20" s="20">
        <v>6</v>
      </c>
      <c r="Z20" s="20">
        <v>16</v>
      </c>
      <c r="AA20" s="20">
        <v>0</v>
      </c>
      <c r="AB20" s="20">
        <v>0</v>
      </c>
      <c r="AC20" s="20">
        <v>0</v>
      </c>
      <c r="AD20" s="20">
        <v>0</v>
      </c>
      <c r="AE20" s="20">
        <v>1</v>
      </c>
      <c r="AF20" s="20">
        <v>0</v>
      </c>
      <c r="AG20" s="20">
        <v>1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1</v>
      </c>
      <c r="AT20" s="20">
        <v>1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6</v>
      </c>
      <c r="BT20" s="20">
        <v>0</v>
      </c>
      <c r="BU20" s="20">
        <v>9</v>
      </c>
      <c r="BV20" s="20">
        <v>3</v>
      </c>
      <c r="BW20" s="20">
        <v>0</v>
      </c>
      <c r="BX20" s="20">
        <v>0</v>
      </c>
      <c r="BY20" s="20">
        <v>0</v>
      </c>
      <c r="BZ20" s="20">
        <v>0</v>
      </c>
    </row>
    <row r="21" spans="2:78" ht="20.100000000000001" customHeight="1" thickBot="1" x14ac:dyDescent="0.25">
      <c r="B21" s="4" t="s">
        <v>217</v>
      </c>
      <c r="C21" s="20">
        <v>273</v>
      </c>
      <c r="D21" s="20">
        <v>10</v>
      </c>
      <c r="E21" s="20">
        <v>279</v>
      </c>
      <c r="F21" s="20">
        <v>197</v>
      </c>
      <c r="G21" s="20">
        <v>5</v>
      </c>
      <c r="H21" s="20">
        <v>0</v>
      </c>
      <c r="I21" s="20">
        <v>3</v>
      </c>
      <c r="J21" s="20">
        <v>3</v>
      </c>
      <c r="K21" s="20">
        <v>1</v>
      </c>
      <c r="L21" s="20">
        <v>0</v>
      </c>
      <c r="M21" s="20">
        <v>0</v>
      </c>
      <c r="N21" s="20">
        <v>1</v>
      </c>
      <c r="O21" s="20">
        <v>0</v>
      </c>
      <c r="P21" s="20">
        <v>0</v>
      </c>
      <c r="Q21" s="20">
        <v>0</v>
      </c>
      <c r="R21" s="20">
        <v>0</v>
      </c>
      <c r="S21" s="20">
        <v>12</v>
      </c>
      <c r="T21" s="20">
        <v>2</v>
      </c>
      <c r="U21" s="20">
        <v>17</v>
      </c>
      <c r="V21" s="20">
        <v>1</v>
      </c>
      <c r="W21" s="20">
        <v>104</v>
      </c>
      <c r="X21" s="20">
        <v>2</v>
      </c>
      <c r="Y21" s="20">
        <v>87</v>
      </c>
      <c r="Z21" s="20">
        <v>93</v>
      </c>
      <c r="AA21" s="20">
        <v>0</v>
      </c>
      <c r="AB21" s="20">
        <v>0</v>
      </c>
      <c r="AC21" s="20">
        <v>1</v>
      </c>
      <c r="AD21" s="20">
        <v>0</v>
      </c>
      <c r="AE21" s="20">
        <v>0</v>
      </c>
      <c r="AF21" s="20">
        <v>0</v>
      </c>
      <c r="AG21" s="20">
        <v>2</v>
      </c>
      <c r="AH21" s="20">
        <v>1</v>
      </c>
      <c r="AI21" s="20">
        <v>0</v>
      </c>
      <c r="AJ21" s="20">
        <v>0</v>
      </c>
      <c r="AK21" s="20">
        <v>0</v>
      </c>
      <c r="AL21" s="20">
        <v>0</v>
      </c>
      <c r="AM21" s="20">
        <v>6</v>
      </c>
      <c r="AN21" s="20">
        <v>1</v>
      </c>
      <c r="AO21" s="20">
        <v>9</v>
      </c>
      <c r="AP21" s="20">
        <v>2</v>
      </c>
      <c r="AQ21" s="20">
        <v>48</v>
      </c>
      <c r="AR21" s="20">
        <v>0</v>
      </c>
      <c r="AS21" s="20">
        <v>45</v>
      </c>
      <c r="AT21" s="20">
        <v>41</v>
      </c>
      <c r="AU21" s="20">
        <v>4</v>
      </c>
      <c r="AV21" s="20">
        <v>0</v>
      </c>
      <c r="AW21" s="20">
        <v>4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5</v>
      </c>
      <c r="BL21" s="20">
        <v>0</v>
      </c>
      <c r="BM21" s="20">
        <v>6</v>
      </c>
      <c r="BN21" s="20">
        <v>2</v>
      </c>
      <c r="BO21" s="20">
        <v>5</v>
      </c>
      <c r="BP21" s="20">
        <v>2</v>
      </c>
      <c r="BQ21" s="20">
        <v>4</v>
      </c>
      <c r="BR21" s="20">
        <v>3</v>
      </c>
      <c r="BS21" s="20">
        <v>83</v>
      </c>
      <c r="BT21" s="20">
        <v>3</v>
      </c>
      <c r="BU21" s="20">
        <v>101</v>
      </c>
      <c r="BV21" s="20">
        <v>50</v>
      </c>
      <c r="BW21" s="20">
        <v>0</v>
      </c>
      <c r="BX21" s="20">
        <v>0</v>
      </c>
      <c r="BY21" s="20">
        <v>0</v>
      </c>
      <c r="BZ21" s="20">
        <v>0</v>
      </c>
    </row>
    <row r="22" spans="2:78" ht="20.100000000000001" customHeight="1" thickBot="1" x14ac:dyDescent="0.25">
      <c r="B22" s="4" t="s">
        <v>218</v>
      </c>
      <c r="C22" s="20">
        <v>276</v>
      </c>
      <c r="D22" s="20">
        <v>9</v>
      </c>
      <c r="E22" s="20">
        <v>281</v>
      </c>
      <c r="F22" s="20">
        <v>139</v>
      </c>
      <c r="G22" s="20">
        <v>2</v>
      </c>
      <c r="H22" s="20">
        <v>0</v>
      </c>
      <c r="I22" s="20">
        <v>2</v>
      </c>
      <c r="J22" s="20">
        <v>1</v>
      </c>
      <c r="K22" s="20">
        <v>3</v>
      </c>
      <c r="L22" s="20">
        <v>0</v>
      </c>
      <c r="M22" s="20">
        <v>1</v>
      </c>
      <c r="N22" s="20">
        <v>2</v>
      </c>
      <c r="O22" s="20">
        <v>0</v>
      </c>
      <c r="P22" s="20">
        <v>0</v>
      </c>
      <c r="Q22" s="20">
        <v>0</v>
      </c>
      <c r="R22" s="20">
        <v>0</v>
      </c>
      <c r="S22" s="20">
        <v>18</v>
      </c>
      <c r="T22" s="20">
        <v>5</v>
      </c>
      <c r="U22" s="20">
        <v>22</v>
      </c>
      <c r="V22" s="20">
        <v>4</v>
      </c>
      <c r="W22" s="20">
        <v>103</v>
      </c>
      <c r="X22" s="20">
        <v>0</v>
      </c>
      <c r="Y22" s="20">
        <v>99</v>
      </c>
      <c r="Z22" s="20">
        <v>56</v>
      </c>
      <c r="AA22" s="20">
        <v>1</v>
      </c>
      <c r="AB22" s="20">
        <v>0</v>
      </c>
      <c r="AC22" s="20">
        <v>1</v>
      </c>
      <c r="AD22" s="20">
        <v>0</v>
      </c>
      <c r="AE22" s="20">
        <v>3</v>
      </c>
      <c r="AF22" s="20">
        <v>0</v>
      </c>
      <c r="AG22" s="20">
        <v>1</v>
      </c>
      <c r="AH22" s="20">
        <v>3</v>
      </c>
      <c r="AI22" s="20">
        <v>0</v>
      </c>
      <c r="AJ22" s="20">
        <v>0</v>
      </c>
      <c r="AK22" s="20">
        <v>0</v>
      </c>
      <c r="AL22" s="20">
        <v>0</v>
      </c>
      <c r="AM22" s="20">
        <v>8</v>
      </c>
      <c r="AN22" s="20">
        <v>1</v>
      </c>
      <c r="AO22" s="20">
        <v>8</v>
      </c>
      <c r="AP22" s="20">
        <v>1</v>
      </c>
      <c r="AQ22" s="20">
        <v>55</v>
      </c>
      <c r="AR22" s="20">
        <v>0</v>
      </c>
      <c r="AS22" s="20">
        <v>52</v>
      </c>
      <c r="AT22" s="20">
        <v>31</v>
      </c>
      <c r="AU22" s="20">
        <v>8</v>
      </c>
      <c r="AV22" s="20">
        <v>0</v>
      </c>
      <c r="AW22" s="20">
        <v>8</v>
      </c>
      <c r="AX22" s="20">
        <v>2</v>
      </c>
      <c r="AY22" s="20">
        <v>0</v>
      </c>
      <c r="AZ22" s="20">
        <v>0</v>
      </c>
      <c r="BA22" s="20">
        <v>0</v>
      </c>
      <c r="BB22" s="20">
        <v>0</v>
      </c>
      <c r="BC22" s="20">
        <v>1</v>
      </c>
      <c r="BD22" s="20">
        <v>0</v>
      </c>
      <c r="BE22" s="20">
        <v>2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  <c r="BK22" s="20">
        <v>13</v>
      </c>
      <c r="BL22" s="20">
        <v>0</v>
      </c>
      <c r="BM22" s="20">
        <v>17</v>
      </c>
      <c r="BN22" s="20">
        <v>5</v>
      </c>
      <c r="BO22" s="20">
        <v>12</v>
      </c>
      <c r="BP22" s="20">
        <v>3</v>
      </c>
      <c r="BQ22" s="20">
        <v>13</v>
      </c>
      <c r="BR22" s="20">
        <v>4</v>
      </c>
      <c r="BS22" s="20">
        <v>49</v>
      </c>
      <c r="BT22" s="20">
        <v>0</v>
      </c>
      <c r="BU22" s="20">
        <v>55</v>
      </c>
      <c r="BV22" s="20">
        <v>30</v>
      </c>
      <c r="BW22" s="20">
        <v>0</v>
      </c>
      <c r="BX22" s="20">
        <v>0</v>
      </c>
      <c r="BY22" s="20">
        <v>0</v>
      </c>
      <c r="BZ22" s="20">
        <v>0</v>
      </c>
    </row>
    <row r="23" spans="2:78" ht="20.100000000000001" customHeight="1" thickBot="1" x14ac:dyDescent="0.25">
      <c r="B23" s="4" t="s">
        <v>219</v>
      </c>
      <c r="C23" s="20">
        <v>492</v>
      </c>
      <c r="D23" s="20">
        <v>20</v>
      </c>
      <c r="E23" s="20">
        <v>472</v>
      </c>
      <c r="F23" s="20">
        <v>217</v>
      </c>
      <c r="G23" s="20">
        <v>4</v>
      </c>
      <c r="H23" s="20">
        <v>0</v>
      </c>
      <c r="I23" s="20">
        <v>5</v>
      </c>
      <c r="J23" s="20">
        <v>2</v>
      </c>
      <c r="K23" s="20">
        <v>4</v>
      </c>
      <c r="L23" s="20">
        <v>0</v>
      </c>
      <c r="M23" s="20">
        <v>3</v>
      </c>
      <c r="N23" s="20">
        <v>1</v>
      </c>
      <c r="O23" s="20">
        <v>0</v>
      </c>
      <c r="P23" s="20">
        <v>0</v>
      </c>
      <c r="Q23" s="20">
        <v>0</v>
      </c>
      <c r="R23" s="20">
        <v>0</v>
      </c>
      <c r="S23" s="20">
        <v>24</v>
      </c>
      <c r="T23" s="20">
        <v>10</v>
      </c>
      <c r="U23" s="20">
        <v>36</v>
      </c>
      <c r="V23" s="20">
        <v>2</v>
      </c>
      <c r="W23" s="20">
        <v>163</v>
      </c>
      <c r="X23" s="20">
        <v>0</v>
      </c>
      <c r="Y23" s="20">
        <v>144</v>
      </c>
      <c r="Z23" s="20">
        <v>88</v>
      </c>
      <c r="AA23" s="20">
        <v>2</v>
      </c>
      <c r="AB23" s="20">
        <v>0</v>
      </c>
      <c r="AC23" s="20">
        <v>2</v>
      </c>
      <c r="AD23" s="20">
        <v>0</v>
      </c>
      <c r="AE23" s="20">
        <v>6</v>
      </c>
      <c r="AF23" s="20">
        <v>0</v>
      </c>
      <c r="AG23" s="20">
        <v>4</v>
      </c>
      <c r="AH23" s="20">
        <v>2</v>
      </c>
      <c r="AI23" s="20">
        <v>0</v>
      </c>
      <c r="AJ23" s="20">
        <v>0</v>
      </c>
      <c r="AK23" s="20">
        <v>0</v>
      </c>
      <c r="AL23" s="20">
        <v>0</v>
      </c>
      <c r="AM23" s="20">
        <v>12</v>
      </c>
      <c r="AN23" s="20">
        <v>2</v>
      </c>
      <c r="AO23" s="20">
        <v>13</v>
      </c>
      <c r="AP23" s="20">
        <v>2</v>
      </c>
      <c r="AQ23" s="20">
        <v>118</v>
      </c>
      <c r="AR23" s="20">
        <v>0</v>
      </c>
      <c r="AS23" s="20">
        <v>115</v>
      </c>
      <c r="AT23" s="20">
        <v>27</v>
      </c>
      <c r="AU23" s="20">
        <v>7</v>
      </c>
      <c r="AV23" s="20">
        <v>0</v>
      </c>
      <c r="AW23" s="20">
        <v>7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1</v>
      </c>
      <c r="BG23" s="20">
        <v>0</v>
      </c>
      <c r="BH23" s="20">
        <v>0</v>
      </c>
      <c r="BI23" s="20">
        <v>0</v>
      </c>
      <c r="BJ23" s="20">
        <v>0</v>
      </c>
      <c r="BK23" s="20">
        <v>2</v>
      </c>
      <c r="BL23" s="20">
        <v>0</v>
      </c>
      <c r="BM23" s="20">
        <v>2</v>
      </c>
      <c r="BN23" s="20">
        <v>0</v>
      </c>
      <c r="BO23" s="20">
        <v>32</v>
      </c>
      <c r="BP23" s="20">
        <v>8</v>
      </c>
      <c r="BQ23" s="20">
        <v>34</v>
      </c>
      <c r="BR23" s="20">
        <v>4</v>
      </c>
      <c r="BS23" s="20">
        <v>118</v>
      </c>
      <c r="BT23" s="20">
        <v>0</v>
      </c>
      <c r="BU23" s="20">
        <v>107</v>
      </c>
      <c r="BV23" s="20">
        <v>88</v>
      </c>
      <c r="BW23" s="20">
        <v>0</v>
      </c>
      <c r="BX23" s="20">
        <v>0</v>
      </c>
      <c r="BY23" s="20">
        <v>0</v>
      </c>
      <c r="BZ23" s="20">
        <v>0</v>
      </c>
    </row>
    <row r="24" spans="2:78" ht="20.100000000000001" customHeight="1" thickBot="1" x14ac:dyDescent="0.25">
      <c r="B24" s="4" t="s">
        <v>220</v>
      </c>
      <c r="C24" s="20">
        <v>417</v>
      </c>
      <c r="D24" s="20">
        <v>7</v>
      </c>
      <c r="E24" s="20">
        <v>398</v>
      </c>
      <c r="F24" s="20">
        <v>259</v>
      </c>
      <c r="G24" s="20">
        <v>2</v>
      </c>
      <c r="H24" s="20">
        <v>0</v>
      </c>
      <c r="I24" s="20">
        <v>4</v>
      </c>
      <c r="J24" s="20">
        <v>1</v>
      </c>
      <c r="K24" s="20">
        <v>8</v>
      </c>
      <c r="L24" s="20">
        <v>0</v>
      </c>
      <c r="M24" s="20">
        <v>6</v>
      </c>
      <c r="N24" s="20">
        <v>2</v>
      </c>
      <c r="O24" s="20">
        <v>0</v>
      </c>
      <c r="P24" s="20">
        <v>0</v>
      </c>
      <c r="Q24" s="20">
        <v>0</v>
      </c>
      <c r="R24" s="20">
        <v>0</v>
      </c>
      <c r="S24" s="20">
        <v>10</v>
      </c>
      <c r="T24" s="20">
        <v>2</v>
      </c>
      <c r="U24" s="20">
        <v>9</v>
      </c>
      <c r="V24" s="20">
        <v>3</v>
      </c>
      <c r="W24" s="20">
        <v>120</v>
      </c>
      <c r="X24" s="20">
        <v>1</v>
      </c>
      <c r="Y24" s="20">
        <v>142</v>
      </c>
      <c r="Z24" s="20">
        <v>78</v>
      </c>
      <c r="AA24" s="20">
        <v>0</v>
      </c>
      <c r="AB24" s="20">
        <v>0</v>
      </c>
      <c r="AC24" s="20">
        <v>0</v>
      </c>
      <c r="AD24" s="20">
        <v>0</v>
      </c>
      <c r="AE24" s="20">
        <v>3</v>
      </c>
      <c r="AF24" s="20">
        <v>0</v>
      </c>
      <c r="AG24" s="20">
        <v>5</v>
      </c>
      <c r="AH24" s="20">
        <v>2</v>
      </c>
      <c r="AI24" s="20">
        <v>0</v>
      </c>
      <c r="AJ24" s="20">
        <v>0</v>
      </c>
      <c r="AK24" s="20">
        <v>0</v>
      </c>
      <c r="AL24" s="20">
        <v>1</v>
      </c>
      <c r="AM24" s="20">
        <v>7</v>
      </c>
      <c r="AN24" s="20">
        <v>1</v>
      </c>
      <c r="AO24" s="20">
        <v>5</v>
      </c>
      <c r="AP24" s="20">
        <v>3</v>
      </c>
      <c r="AQ24" s="20">
        <v>83</v>
      </c>
      <c r="AR24" s="20">
        <v>0</v>
      </c>
      <c r="AS24" s="20">
        <v>64</v>
      </c>
      <c r="AT24" s="20">
        <v>49</v>
      </c>
      <c r="AU24" s="20">
        <v>19</v>
      </c>
      <c r="AV24" s="20">
        <v>0</v>
      </c>
      <c r="AW24" s="20">
        <v>15</v>
      </c>
      <c r="AX24" s="20">
        <v>8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1</v>
      </c>
      <c r="BH24" s="20">
        <v>0</v>
      </c>
      <c r="BI24" s="20">
        <v>0</v>
      </c>
      <c r="BJ24" s="20">
        <v>1</v>
      </c>
      <c r="BK24" s="20">
        <v>18</v>
      </c>
      <c r="BL24" s="20">
        <v>0</v>
      </c>
      <c r="BM24" s="20">
        <v>17</v>
      </c>
      <c r="BN24" s="20">
        <v>12</v>
      </c>
      <c r="BO24" s="20">
        <v>16</v>
      </c>
      <c r="BP24" s="20">
        <v>3</v>
      </c>
      <c r="BQ24" s="20">
        <v>9</v>
      </c>
      <c r="BR24" s="20">
        <v>9</v>
      </c>
      <c r="BS24" s="20">
        <v>130</v>
      </c>
      <c r="BT24" s="20">
        <v>0</v>
      </c>
      <c r="BU24" s="20">
        <v>122</v>
      </c>
      <c r="BV24" s="20">
        <v>90</v>
      </c>
      <c r="BW24" s="20">
        <v>0</v>
      </c>
      <c r="BX24" s="20">
        <v>0</v>
      </c>
      <c r="BY24" s="20">
        <v>0</v>
      </c>
      <c r="BZ24" s="20">
        <v>0</v>
      </c>
    </row>
    <row r="25" spans="2:78" ht="20.100000000000001" customHeight="1" thickBot="1" x14ac:dyDescent="0.25">
      <c r="B25" s="4" t="s">
        <v>221</v>
      </c>
      <c r="C25" s="20">
        <v>405</v>
      </c>
      <c r="D25" s="20">
        <v>57</v>
      </c>
      <c r="E25" s="20">
        <v>410</v>
      </c>
      <c r="F25" s="20">
        <v>367</v>
      </c>
      <c r="G25" s="20">
        <v>1</v>
      </c>
      <c r="H25" s="20">
        <v>0</v>
      </c>
      <c r="I25" s="20">
        <v>2</v>
      </c>
      <c r="J25" s="20">
        <v>1</v>
      </c>
      <c r="K25" s="20">
        <v>2</v>
      </c>
      <c r="L25" s="20">
        <v>0</v>
      </c>
      <c r="M25" s="20">
        <v>2</v>
      </c>
      <c r="N25" s="20">
        <v>0</v>
      </c>
      <c r="O25" s="20">
        <v>1</v>
      </c>
      <c r="P25" s="20">
        <v>0</v>
      </c>
      <c r="Q25" s="20">
        <v>0</v>
      </c>
      <c r="R25" s="20">
        <v>1</v>
      </c>
      <c r="S25" s="20">
        <v>19</v>
      </c>
      <c r="T25" s="20">
        <v>5</v>
      </c>
      <c r="U25" s="20">
        <v>21</v>
      </c>
      <c r="V25" s="20">
        <v>5</v>
      </c>
      <c r="W25" s="20">
        <v>138</v>
      </c>
      <c r="X25" s="20">
        <v>14</v>
      </c>
      <c r="Y25" s="20">
        <v>134</v>
      </c>
      <c r="Z25" s="20">
        <v>129</v>
      </c>
      <c r="AA25" s="20">
        <v>5</v>
      </c>
      <c r="AB25" s="20">
        <v>0</v>
      </c>
      <c r="AC25" s="20">
        <v>4</v>
      </c>
      <c r="AD25" s="20">
        <v>1</v>
      </c>
      <c r="AE25" s="20">
        <v>10</v>
      </c>
      <c r="AF25" s="20">
        <v>0</v>
      </c>
      <c r="AG25" s="20">
        <v>5</v>
      </c>
      <c r="AH25" s="20">
        <v>5</v>
      </c>
      <c r="AI25" s="20">
        <v>0</v>
      </c>
      <c r="AJ25" s="20">
        <v>0</v>
      </c>
      <c r="AK25" s="20">
        <v>0</v>
      </c>
      <c r="AL25" s="20">
        <v>0</v>
      </c>
      <c r="AM25" s="20">
        <v>4</v>
      </c>
      <c r="AN25" s="20">
        <v>1</v>
      </c>
      <c r="AO25" s="20">
        <v>6</v>
      </c>
      <c r="AP25" s="20">
        <v>3</v>
      </c>
      <c r="AQ25" s="20">
        <v>46</v>
      </c>
      <c r="AR25" s="20">
        <v>0</v>
      </c>
      <c r="AS25" s="20">
        <v>51</v>
      </c>
      <c r="AT25" s="20">
        <v>38</v>
      </c>
      <c r="AU25" s="20">
        <v>3</v>
      </c>
      <c r="AV25" s="20">
        <v>0</v>
      </c>
      <c r="AW25" s="20">
        <v>1</v>
      </c>
      <c r="AX25" s="20">
        <v>2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0">
        <v>0</v>
      </c>
      <c r="BF25" s="20">
        <v>0</v>
      </c>
      <c r="BG25" s="20">
        <v>0</v>
      </c>
      <c r="BH25" s="20">
        <v>0</v>
      </c>
      <c r="BI25" s="20">
        <v>0</v>
      </c>
      <c r="BJ25" s="20">
        <v>0</v>
      </c>
      <c r="BK25" s="20">
        <v>11</v>
      </c>
      <c r="BL25" s="20">
        <v>0</v>
      </c>
      <c r="BM25" s="20">
        <v>6</v>
      </c>
      <c r="BN25" s="20">
        <v>25</v>
      </c>
      <c r="BO25" s="20">
        <v>18</v>
      </c>
      <c r="BP25" s="20">
        <v>20</v>
      </c>
      <c r="BQ25" s="20">
        <v>34</v>
      </c>
      <c r="BR25" s="20">
        <v>22</v>
      </c>
      <c r="BS25" s="20">
        <v>147</v>
      </c>
      <c r="BT25" s="20">
        <v>17</v>
      </c>
      <c r="BU25" s="20">
        <v>144</v>
      </c>
      <c r="BV25" s="20">
        <v>135</v>
      </c>
      <c r="BW25" s="20">
        <v>0</v>
      </c>
      <c r="BX25" s="20">
        <v>0</v>
      </c>
      <c r="BY25" s="20">
        <v>0</v>
      </c>
      <c r="BZ25" s="20">
        <v>0</v>
      </c>
    </row>
    <row r="26" spans="2:78" ht="20.100000000000001" customHeight="1" thickBot="1" x14ac:dyDescent="0.25">
      <c r="B26" s="5" t="s">
        <v>222</v>
      </c>
      <c r="C26" s="20">
        <v>203</v>
      </c>
      <c r="D26" s="20">
        <v>10</v>
      </c>
      <c r="E26" s="20">
        <v>238</v>
      </c>
      <c r="F26" s="20">
        <v>76</v>
      </c>
      <c r="G26" s="20">
        <v>1</v>
      </c>
      <c r="H26" s="20">
        <v>0</v>
      </c>
      <c r="I26" s="20">
        <v>3</v>
      </c>
      <c r="J26" s="20">
        <v>0</v>
      </c>
      <c r="K26" s="20">
        <v>0</v>
      </c>
      <c r="L26" s="20">
        <v>0</v>
      </c>
      <c r="M26" s="20">
        <v>2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13</v>
      </c>
      <c r="T26" s="20">
        <v>0</v>
      </c>
      <c r="U26" s="20">
        <v>17</v>
      </c>
      <c r="V26" s="20">
        <v>3</v>
      </c>
      <c r="W26" s="20">
        <v>73</v>
      </c>
      <c r="X26" s="20">
        <v>0</v>
      </c>
      <c r="Y26" s="20">
        <v>72</v>
      </c>
      <c r="Z26" s="20">
        <v>30</v>
      </c>
      <c r="AA26" s="20">
        <v>3</v>
      </c>
      <c r="AB26" s="20">
        <v>0</v>
      </c>
      <c r="AC26" s="20">
        <v>2</v>
      </c>
      <c r="AD26" s="20">
        <v>1</v>
      </c>
      <c r="AE26" s="20">
        <v>3</v>
      </c>
      <c r="AF26" s="20">
        <v>0</v>
      </c>
      <c r="AG26" s="20">
        <v>4</v>
      </c>
      <c r="AH26" s="20">
        <v>2</v>
      </c>
      <c r="AI26" s="20">
        <v>0</v>
      </c>
      <c r="AJ26" s="20">
        <v>0</v>
      </c>
      <c r="AK26" s="20">
        <v>0</v>
      </c>
      <c r="AL26" s="20">
        <v>0</v>
      </c>
      <c r="AM26" s="20">
        <v>2</v>
      </c>
      <c r="AN26" s="20">
        <v>2</v>
      </c>
      <c r="AO26" s="20">
        <v>4</v>
      </c>
      <c r="AP26" s="20">
        <v>1</v>
      </c>
      <c r="AQ26" s="20">
        <v>46</v>
      </c>
      <c r="AR26" s="20">
        <v>0</v>
      </c>
      <c r="AS26" s="20">
        <v>51</v>
      </c>
      <c r="AT26" s="20">
        <v>14</v>
      </c>
      <c r="AU26" s="20">
        <v>1</v>
      </c>
      <c r="AV26" s="20">
        <v>0</v>
      </c>
      <c r="AW26" s="20">
        <v>2</v>
      </c>
      <c r="AX26" s="20">
        <v>0</v>
      </c>
      <c r="AY26" s="20">
        <v>0</v>
      </c>
      <c r="AZ26" s="20">
        <v>0</v>
      </c>
      <c r="BA26" s="20">
        <v>0</v>
      </c>
      <c r="BB26" s="20">
        <v>0</v>
      </c>
      <c r="BC26" s="20">
        <v>1</v>
      </c>
      <c r="BD26" s="20">
        <v>0</v>
      </c>
      <c r="BE26" s="20">
        <v>1</v>
      </c>
      <c r="BF26" s="20">
        <v>0</v>
      </c>
      <c r="BG26" s="20">
        <v>0</v>
      </c>
      <c r="BH26" s="20">
        <v>0</v>
      </c>
      <c r="BI26" s="20">
        <v>0</v>
      </c>
      <c r="BJ26" s="20">
        <v>0</v>
      </c>
      <c r="BK26" s="20">
        <v>9</v>
      </c>
      <c r="BL26" s="20">
        <v>0</v>
      </c>
      <c r="BM26" s="20">
        <v>8</v>
      </c>
      <c r="BN26" s="20">
        <v>10</v>
      </c>
      <c r="BO26" s="20">
        <v>10</v>
      </c>
      <c r="BP26" s="20">
        <v>8</v>
      </c>
      <c r="BQ26" s="20">
        <v>20</v>
      </c>
      <c r="BR26" s="20">
        <v>1</v>
      </c>
      <c r="BS26" s="20">
        <v>41</v>
      </c>
      <c r="BT26" s="20">
        <v>0</v>
      </c>
      <c r="BU26" s="20">
        <v>52</v>
      </c>
      <c r="BV26" s="20">
        <v>14</v>
      </c>
      <c r="BW26" s="20">
        <v>0</v>
      </c>
      <c r="BX26" s="20">
        <v>0</v>
      </c>
      <c r="BY26" s="20">
        <v>0</v>
      </c>
      <c r="BZ26" s="20">
        <v>0</v>
      </c>
    </row>
    <row r="27" spans="2:78" ht="20.100000000000001" customHeight="1" thickBot="1" x14ac:dyDescent="0.25">
      <c r="B27" s="6" t="s">
        <v>223</v>
      </c>
      <c r="C27" s="20">
        <v>29</v>
      </c>
      <c r="D27" s="20">
        <v>0</v>
      </c>
      <c r="E27" s="20">
        <v>28</v>
      </c>
      <c r="F27" s="20">
        <v>28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16</v>
      </c>
      <c r="X27" s="20">
        <v>0</v>
      </c>
      <c r="Y27" s="20">
        <v>16</v>
      </c>
      <c r="Z27" s="20">
        <v>15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1</v>
      </c>
      <c r="AR27" s="20">
        <v>0</v>
      </c>
      <c r="AS27" s="20">
        <v>2</v>
      </c>
      <c r="AT27" s="20">
        <v>2</v>
      </c>
      <c r="AU27" s="20">
        <v>0</v>
      </c>
      <c r="AV27" s="20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0</v>
      </c>
      <c r="BI27" s="20">
        <v>0</v>
      </c>
      <c r="BJ27" s="20">
        <v>0</v>
      </c>
      <c r="BK27" s="20">
        <v>0</v>
      </c>
      <c r="BL27" s="20">
        <v>0</v>
      </c>
      <c r="BM27" s="20">
        <v>0</v>
      </c>
      <c r="BN27" s="20">
        <v>0</v>
      </c>
      <c r="BO27" s="20">
        <v>0</v>
      </c>
      <c r="BP27" s="20">
        <v>0</v>
      </c>
      <c r="BQ27" s="20">
        <v>0</v>
      </c>
      <c r="BR27" s="20">
        <v>0</v>
      </c>
      <c r="BS27" s="20">
        <v>12</v>
      </c>
      <c r="BT27" s="20">
        <v>0</v>
      </c>
      <c r="BU27" s="20">
        <v>10</v>
      </c>
      <c r="BV27" s="20">
        <v>11</v>
      </c>
      <c r="BW27" s="20">
        <v>0</v>
      </c>
      <c r="BX27" s="20">
        <v>0</v>
      </c>
      <c r="BY27" s="20">
        <v>0</v>
      </c>
      <c r="BZ27" s="20">
        <v>0</v>
      </c>
    </row>
    <row r="28" spans="2:78" ht="20.100000000000001" customHeight="1" thickBot="1" x14ac:dyDescent="0.25">
      <c r="B28" s="4" t="s">
        <v>224</v>
      </c>
      <c r="C28" s="20">
        <v>101</v>
      </c>
      <c r="D28" s="20">
        <v>0</v>
      </c>
      <c r="E28" s="20">
        <v>94</v>
      </c>
      <c r="F28" s="20">
        <v>51</v>
      </c>
      <c r="G28" s="20">
        <v>1</v>
      </c>
      <c r="H28" s="20">
        <v>0</v>
      </c>
      <c r="I28" s="20">
        <v>1</v>
      </c>
      <c r="J28" s="20">
        <v>1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7</v>
      </c>
      <c r="T28" s="20">
        <v>0</v>
      </c>
      <c r="U28" s="20">
        <v>6</v>
      </c>
      <c r="V28" s="20">
        <v>1</v>
      </c>
      <c r="W28" s="20">
        <v>32</v>
      </c>
      <c r="X28" s="20">
        <v>0</v>
      </c>
      <c r="Y28" s="20">
        <v>34</v>
      </c>
      <c r="Z28" s="20">
        <v>21</v>
      </c>
      <c r="AA28" s="20">
        <v>2</v>
      </c>
      <c r="AB28" s="20">
        <v>0</v>
      </c>
      <c r="AC28" s="20">
        <v>1</v>
      </c>
      <c r="AD28" s="20">
        <v>1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1</v>
      </c>
      <c r="AN28" s="20">
        <v>0</v>
      </c>
      <c r="AO28" s="20">
        <v>1</v>
      </c>
      <c r="AP28" s="20">
        <v>0</v>
      </c>
      <c r="AQ28" s="20">
        <v>9</v>
      </c>
      <c r="AR28" s="20">
        <v>0</v>
      </c>
      <c r="AS28" s="20">
        <v>10</v>
      </c>
      <c r="AT28" s="20">
        <v>7</v>
      </c>
      <c r="AU28" s="20">
        <v>7</v>
      </c>
      <c r="AV28" s="20">
        <v>0</v>
      </c>
      <c r="AW28" s="20">
        <v>6</v>
      </c>
      <c r="AX28" s="20">
        <v>1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K28" s="20">
        <v>8</v>
      </c>
      <c r="BL28" s="20">
        <v>0</v>
      </c>
      <c r="BM28" s="20">
        <v>3</v>
      </c>
      <c r="BN28" s="20">
        <v>6</v>
      </c>
      <c r="BO28" s="20">
        <v>4</v>
      </c>
      <c r="BP28" s="20">
        <v>0</v>
      </c>
      <c r="BQ28" s="20">
        <v>3</v>
      </c>
      <c r="BR28" s="20">
        <v>1</v>
      </c>
      <c r="BS28" s="20">
        <v>30</v>
      </c>
      <c r="BT28" s="20">
        <v>0</v>
      </c>
      <c r="BU28" s="20">
        <v>29</v>
      </c>
      <c r="BV28" s="20">
        <v>12</v>
      </c>
      <c r="BW28" s="20">
        <v>0</v>
      </c>
      <c r="BX28" s="20">
        <v>0</v>
      </c>
      <c r="BY28" s="20">
        <v>0</v>
      </c>
      <c r="BZ28" s="20">
        <v>0</v>
      </c>
    </row>
    <row r="29" spans="2:78" ht="20.100000000000001" customHeight="1" thickBot="1" x14ac:dyDescent="0.25">
      <c r="B29" s="4" t="s">
        <v>225</v>
      </c>
      <c r="C29" s="20">
        <v>150</v>
      </c>
      <c r="D29" s="20">
        <v>1</v>
      </c>
      <c r="E29" s="20">
        <v>139</v>
      </c>
      <c r="F29" s="20">
        <v>125</v>
      </c>
      <c r="G29" s="20">
        <v>2</v>
      </c>
      <c r="H29" s="20">
        <v>0</v>
      </c>
      <c r="I29" s="20">
        <v>1</v>
      </c>
      <c r="J29" s="20">
        <v>1</v>
      </c>
      <c r="K29" s="20">
        <v>1</v>
      </c>
      <c r="L29" s="20">
        <v>0</v>
      </c>
      <c r="M29" s="20">
        <v>2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3</v>
      </c>
      <c r="T29" s="20">
        <v>0</v>
      </c>
      <c r="U29" s="20">
        <v>2</v>
      </c>
      <c r="V29" s="20">
        <v>1</v>
      </c>
      <c r="W29" s="20">
        <v>55</v>
      </c>
      <c r="X29" s="20">
        <v>0</v>
      </c>
      <c r="Y29" s="20">
        <v>37</v>
      </c>
      <c r="Z29" s="20">
        <v>61</v>
      </c>
      <c r="AA29" s="20">
        <v>1</v>
      </c>
      <c r="AB29" s="20">
        <v>0</v>
      </c>
      <c r="AC29" s="20">
        <v>1</v>
      </c>
      <c r="AD29" s="20">
        <v>0</v>
      </c>
      <c r="AE29" s="20">
        <v>1</v>
      </c>
      <c r="AF29" s="20">
        <v>0</v>
      </c>
      <c r="AG29" s="20">
        <v>2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1</v>
      </c>
      <c r="AN29" s="20">
        <v>0</v>
      </c>
      <c r="AO29" s="20">
        <v>2</v>
      </c>
      <c r="AP29" s="20">
        <v>1</v>
      </c>
      <c r="AQ29" s="20">
        <v>41</v>
      </c>
      <c r="AR29" s="20">
        <v>0</v>
      </c>
      <c r="AS29" s="20">
        <v>49</v>
      </c>
      <c r="AT29" s="20">
        <v>22</v>
      </c>
      <c r="AU29" s="20">
        <v>1</v>
      </c>
      <c r="AV29" s="20">
        <v>0</v>
      </c>
      <c r="AW29" s="20">
        <v>1</v>
      </c>
      <c r="AX29" s="20">
        <v>0</v>
      </c>
      <c r="AY29" s="20">
        <v>0</v>
      </c>
      <c r="AZ29" s="20">
        <v>0</v>
      </c>
      <c r="BA29" s="20">
        <v>0</v>
      </c>
      <c r="BB29" s="20">
        <v>0</v>
      </c>
      <c r="BC29" s="20">
        <v>1</v>
      </c>
      <c r="BD29" s="20">
        <v>0</v>
      </c>
      <c r="BE29" s="20">
        <v>2</v>
      </c>
      <c r="BF29" s="20">
        <v>0</v>
      </c>
      <c r="BG29" s="20">
        <v>0</v>
      </c>
      <c r="BH29" s="20">
        <v>0</v>
      </c>
      <c r="BI29" s="20">
        <v>0</v>
      </c>
      <c r="BJ29" s="20">
        <v>0</v>
      </c>
      <c r="BK29" s="20">
        <v>11</v>
      </c>
      <c r="BL29" s="20">
        <v>0</v>
      </c>
      <c r="BM29" s="20">
        <v>6</v>
      </c>
      <c r="BN29" s="20">
        <v>19</v>
      </c>
      <c r="BO29" s="20">
        <v>1</v>
      </c>
      <c r="BP29" s="20">
        <v>1</v>
      </c>
      <c r="BQ29" s="20">
        <v>2</v>
      </c>
      <c r="BR29" s="20">
        <v>0</v>
      </c>
      <c r="BS29" s="20">
        <v>31</v>
      </c>
      <c r="BT29" s="20">
        <v>0</v>
      </c>
      <c r="BU29" s="20">
        <v>32</v>
      </c>
      <c r="BV29" s="20">
        <v>20</v>
      </c>
      <c r="BW29" s="20">
        <v>0</v>
      </c>
      <c r="BX29" s="20">
        <v>0</v>
      </c>
      <c r="BY29" s="20">
        <v>0</v>
      </c>
      <c r="BZ29" s="20">
        <v>0</v>
      </c>
    </row>
    <row r="30" spans="2:78" ht="20.100000000000001" customHeight="1" thickBot="1" x14ac:dyDescent="0.25">
      <c r="B30" s="4" t="s">
        <v>226</v>
      </c>
      <c r="C30" s="20">
        <v>16</v>
      </c>
      <c r="D30" s="20">
        <v>0</v>
      </c>
      <c r="E30" s="20">
        <v>14</v>
      </c>
      <c r="F30" s="20">
        <v>8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8</v>
      </c>
      <c r="X30" s="20">
        <v>0</v>
      </c>
      <c r="Y30" s="20">
        <v>5</v>
      </c>
      <c r="Z30" s="20">
        <v>4</v>
      </c>
      <c r="AA30" s="20">
        <v>0</v>
      </c>
      <c r="AB30" s="20">
        <v>0</v>
      </c>
      <c r="AC30" s="20">
        <v>0</v>
      </c>
      <c r="AD30" s="20">
        <v>0</v>
      </c>
      <c r="AE30" s="20">
        <v>1</v>
      </c>
      <c r="AF30" s="20">
        <v>0</v>
      </c>
      <c r="AG30" s="20">
        <v>0</v>
      </c>
      <c r="AH30" s="20">
        <v>1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1</v>
      </c>
      <c r="AR30" s="20">
        <v>0</v>
      </c>
      <c r="AS30" s="20">
        <v>1</v>
      </c>
      <c r="AT30" s="20">
        <v>1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6</v>
      </c>
      <c r="BT30" s="20">
        <v>0</v>
      </c>
      <c r="BU30" s="20">
        <v>8</v>
      </c>
      <c r="BV30" s="20">
        <v>2</v>
      </c>
      <c r="BW30" s="20">
        <v>0</v>
      </c>
      <c r="BX30" s="20">
        <v>0</v>
      </c>
      <c r="BY30" s="20">
        <v>0</v>
      </c>
      <c r="BZ30" s="20">
        <v>0</v>
      </c>
    </row>
    <row r="31" spans="2:78" ht="20.100000000000001" customHeight="1" thickBot="1" x14ac:dyDescent="0.25">
      <c r="B31" s="4" t="s">
        <v>227</v>
      </c>
      <c r="C31" s="20">
        <v>76</v>
      </c>
      <c r="D31" s="20">
        <v>0</v>
      </c>
      <c r="E31" s="20">
        <v>58</v>
      </c>
      <c r="F31" s="20">
        <v>32</v>
      </c>
      <c r="G31" s="20">
        <v>1</v>
      </c>
      <c r="H31" s="20">
        <v>0</v>
      </c>
      <c r="I31" s="20">
        <v>0</v>
      </c>
      <c r="J31" s="20">
        <v>1</v>
      </c>
      <c r="K31" s="20">
        <v>1</v>
      </c>
      <c r="L31" s="20">
        <v>0</v>
      </c>
      <c r="M31" s="20">
        <v>0</v>
      </c>
      <c r="N31" s="20">
        <v>1</v>
      </c>
      <c r="O31" s="20">
        <v>0</v>
      </c>
      <c r="P31" s="20">
        <v>0</v>
      </c>
      <c r="Q31" s="20">
        <v>0</v>
      </c>
      <c r="R31" s="20">
        <v>0</v>
      </c>
      <c r="S31" s="20">
        <v>6</v>
      </c>
      <c r="T31" s="20">
        <v>0</v>
      </c>
      <c r="U31" s="20">
        <v>3</v>
      </c>
      <c r="V31" s="20">
        <v>4</v>
      </c>
      <c r="W31" s="20">
        <v>32</v>
      </c>
      <c r="X31" s="20">
        <v>0</v>
      </c>
      <c r="Y31" s="20">
        <v>25</v>
      </c>
      <c r="Z31" s="20">
        <v>11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  <c r="AO31" s="20">
        <v>0</v>
      </c>
      <c r="AP31" s="20">
        <v>0</v>
      </c>
      <c r="AQ31" s="20">
        <v>15</v>
      </c>
      <c r="AR31" s="20">
        <v>0</v>
      </c>
      <c r="AS31" s="20">
        <v>7</v>
      </c>
      <c r="AT31" s="20">
        <v>8</v>
      </c>
      <c r="AU31" s="20">
        <v>0</v>
      </c>
      <c r="AV31" s="20">
        <v>0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0">
        <v>0</v>
      </c>
      <c r="BF31" s="20">
        <v>0</v>
      </c>
      <c r="BG31" s="20">
        <v>0</v>
      </c>
      <c r="BH31" s="20">
        <v>0</v>
      </c>
      <c r="BI31" s="20">
        <v>0</v>
      </c>
      <c r="BJ31" s="20">
        <v>0</v>
      </c>
      <c r="BK31" s="20">
        <v>14</v>
      </c>
      <c r="BL31" s="20">
        <v>0</v>
      </c>
      <c r="BM31" s="20">
        <v>17</v>
      </c>
      <c r="BN31" s="20">
        <v>4</v>
      </c>
      <c r="BO31" s="20">
        <v>5</v>
      </c>
      <c r="BP31" s="20">
        <v>0</v>
      </c>
      <c r="BQ31" s="20">
        <v>3</v>
      </c>
      <c r="BR31" s="20">
        <v>3</v>
      </c>
      <c r="BS31" s="20">
        <v>2</v>
      </c>
      <c r="BT31" s="20">
        <v>0</v>
      </c>
      <c r="BU31" s="20">
        <v>3</v>
      </c>
      <c r="BV31" s="20">
        <v>0</v>
      </c>
      <c r="BW31" s="20">
        <v>0</v>
      </c>
      <c r="BX31" s="20">
        <v>0</v>
      </c>
      <c r="BY31" s="20">
        <v>0</v>
      </c>
      <c r="BZ31" s="20">
        <v>0</v>
      </c>
    </row>
    <row r="32" spans="2:78" ht="20.100000000000001" customHeight="1" thickBot="1" x14ac:dyDescent="0.25">
      <c r="B32" s="4" t="s">
        <v>228</v>
      </c>
      <c r="C32" s="20">
        <v>22</v>
      </c>
      <c r="D32" s="20">
        <v>2</v>
      </c>
      <c r="E32" s="20">
        <v>29</v>
      </c>
      <c r="F32" s="20">
        <v>9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2</v>
      </c>
      <c r="T32" s="20">
        <v>2</v>
      </c>
      <c r="U32" s="20">
        <v>4</v>
      </c>
      <c r="V32" s="20">
        <v>0</v>
      </c>
      <c r="W32" s="20">
        <v>10</v>
      </c>
      <c r="X32" s="20">
        <v>0</v>
      </c>
      <c r="Y32" s="20">
        <v>14</v>
      </c>
      <c r="Z32" s="20">
        <v>5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2</v>
      </c>
      <c r="AH32" s="20">
        <v>1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  <c r="AO32" s="20">
        <v>0</v>
      </c>
      <c r="AP32" s="20">
        <v>0</v>
      </c>
      <c r="AQ32" s="20">
        <v>3</v>
      </c>
      <c r="AR32" s="20">
        <v>0</v>
      </c>
      <c r="AS32" s="20">
        <v>1</v>
      </c>
      <c r="AT32" s="20">
        <v>2</v>
      </c>
      <c r="AU32" s="20">
        <v>0</v>
      </c>
      <c r="AV32" s="20">
        <v>0</v>
      </c>
      <c r="AW32" s="20">
        <v>0</v>
      </c>
      <c r="AX32" s="20">
        <v>0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0</v>
      </c>
      <c r="BI32" s="20">
        <v>0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0">
        <v>1</v>
      </c>
      <c r="BP32" s="20">
        <v>0</v>
      </c>
      <c r="BQ32" s="20">
        <v>0</v>
      </c>
      <c r="BR32" s="20">
        <v>1</v>
      </c>
      <c r="BS32" s="20">
        <v>6</v>
      </c>
      <c r="BT32" s="20">
        <v>0</v>
      </c>
      <c r="BU32" s="20">
        <v>8</v>
      </c>
      <c r="BV32" s="20">
        <v>0</v>
      </c>
      <c r="BW32" s="20">
        <v>0</v>
      </c>
      <c r="BX32" s="20">
        <v>0</v>
      </c>
      <c r="BY32" s="20">
        <v>0</v>
      </c>
      <c r="BZ32" s="20">
        <v>0</v>
      </c>
    </row>
    <row r="33" spans="2:78" ht="20.100000000000001" customHeight="1" thickBot="1" x14ac:dyDescent="0.25">
      <c r="B33" s="4" t="s">
        <v>229</v>
      </c>
      <c r="C33" s="20">
        <v>17</v>
      </c>
      <c r="D33" s="20">
        <v>0</v>
      </c>
      <c r="E33" s="20">
        <v>7</v>
      </c>
      <c r="F33" s="20">
        <v>20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5</v>
      </c>
      <c r="X33" s="20">
        <v>0</v>
      </c>
      <c r="Y33" s="20">
        <v>2</v>
      </c>
      <c r="Z33" s="20">
        <v>6</v>
      </c>
      <c r="AA33" s="20">
        <v>0</v>
      </c>
      <c r="AB33" s="20">
        <v>0</v>
      </c>
      <c r="AC33" s="20">
        <v>0</v>
      </c>
      <c r="AD33" s="20">
        <v>0</v>
      </c>
      <c r="AE33" s="20">
        <v>1</v>
      </c>
      <c r="AF33" s="20">
        <v>0</v>
      </c>
      <c r="AG33" s="20">
        <v>0</v>
      </c>
      <c r="AH33" s="20">
        <v>1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  <c r="AQ33" s="20">
        <v>6</v>
      </c>
      <c r="AR33" s="20">
        <v>0</v>
      </c>
      <c r="AS33" s="20">
        <v>2</v>
      </c>
      <c r="AT33" s="20">
        <v>6</v>
      </c>
      <c r="AU33" s="20">
        <v>0</v>
      </c>
      <c r="AV33" s="20">
        <v>0</v>
      </c>
      <c r="AW33" s="20">
        <v>0</v>
      </c>
      <c r="AX33" s="20">
        <v>0</v>
      </c>
      <c r="AY33" s="20">
        <v>0</v>
      </c>
      <c r="AZ33" s="20">
        <v>0</v>
      </c>
      <c r="BA33" s="20">
        <v>0</v>
      </c>
      <c r="BB33" s="20">
        <v>0</v>
      </c>
      <c r="BC33" s="20">
        <v>0</v>
      </c>
      <c r="BD33" s="20">
        <v>0</v>
      </c>
      <c r="BE33" s="20">
        <v>0</v>
      </c>
      <c r="BF33" s="20">
        <v>0</v>
      </c>
      <c r="BG33" s="20">
        <v>0</v>
      </c>
      <c r="BH33" s="20">
        <v>0</v>
      </c>
      <c r="BI33" s="20">
        <v>0</v>
      </c>
      <c r="BJ33" s="20">
        <v>0</v>
      </c>
      <c r="BK33" s="20">
        <v>0</v>
      </c>
      <c r="BL33" s="20">
        <v>0</v>
      </c>
      <c r="BM33" s="20">
        <v>0</v>
      </c>
      <c r="BN33" s="20">
        <v>0</v>
      </c>
      <c r="BO33" s="20">
        <v>0</v>
      </c>
      <c r="BP33" s="20">
        <v>0</v>
      </c>
      <c r="BQ33" s="20">
        <v>0</v>
      </c>
      <c r="BR33" s="20">
        <v>0</v>
      </c>
      <c r="BS33" s="20">
        <v>5</v>
      </c>
      <c r="BT33" s="20">
        <v>0</v>
      </c>
      <c r="BU33" s="20">
        <v>3</v>
      </c>
      <c r="BV33" s="20">
        <v>7</v>
      </c>
      <c r="BW33" s="20">
        <v>0</v>
      </c>
      <c r="BX33" s="20">
        <v>0</v>
      </c>
      <c r="BY33" s="20">
        <v>0</v>
      </c>
      <c r="BZ33" s="20">
        <v>0</v>
      </c>
    </row>
    <row r="34" spans="2:78" ht="20.100000000000001" customHeight="1" thickBot="1" x14ac:dyDescent="0.25">
      <c r="B34" s="4" t="s">
        <v>230</v>
      </c>
      <c r="C34" s="20">
        <v>128</v>
      </c>
      <c r="D34" s="20">
        <v>5</v>
      </c>
      <c r="E34" s="20">
        <v>123</v>
      </c>
      <c r="F34" s="20">
        <v>61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1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3</v>
      </c>
      <c r="T34" s="20">
        <v>5</v>
      </c>
      <c r="U34" s="20">
        <v>8</v>
      </c>
      <c r="V34" s="20">
        <v>0</v>
      </c>
      <c r="W34" s="20">
        <v>47</v>
      </c>
      <c r="X34" s="20">
        <v>0</v>
      </c>
      <c r="Y34" s="20">
        <v>42</v>
      </c>
      <c r="Z34" s="20">
        <v>15</v>
      </c>
      <c r="AA34" s="20">
        <v>1</v>
      </c>
      <c r="AB34" s="20">
        <v>0</v>
      </c>
      <c r="AC34" s="20">
        <v>1</v>
      </c>
      <c r="AD34" s="20">
        <v>0</v>
      </c>
      <c r="AE34" s="20">
        <v>2</v>
      </c>
      <c r="AF34" s="20">
        <v>0</v>
      </c>
      <c r="AG34" s="20">
        <v>2</v>
      </c>
      <c r="AH34" s="20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1</v>
      </c>
      <c r="AN34" s="20">
        <v>0</v>
      </c>
      <c r="AO34" s="20">
        <v>1</v>
      </c>
      <c r="AP34" s="20">
        <v>0</v>
      </c>
      <c r="AQ34" s="20">
        <v>20</v>
      </c>
      <c r="AR34" s="20">
        <v>0</v>
      </c>
      <c r="AS34" s="20">
        <v>31</v>
      </c>
      <c r="AT34" s="20">
        <v>1</v>
      </c>
      <c r="AU34" s="20">
        <v>3</v>
      </c>
      <c r="AV34" s="20">
        <v>0</v>
      </c>
      <c r="AW34" s="20">
        <v>2</v>
      </c>
      <c r="AX34" s="20">
        <v>5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0</v>
      </c>
      <c r="BI34" s="20">
        <v>0</v>
      </c>
      <c r="BJ34" s="20">
        <v>0</v>
      </c>
      <c r="BK34" s="20">
        <v>15</v>
      </c>
      <c r="BL34" s="20">
        <v>0</v>
      </c>
      <c r="BM34" s="20">
        <v>10</v>
      </c>
      <c r="BN34" s="20">
        <v>14</v>
      </c>
      <c r="BO34" s="20">
        <v>1</v>
      </c>
      <c r="BP34" s="20">
        <v>0</v>
      </c>
      <c r="BQ34" s="20">
        <v>1</v>
      </c>
      <c r="BR34" s="20">
        <v>0</v>
      </c>
      <c r="BS34" s="20">
        <v>35</v>
      </c>
      <c r="BT34" s="20">
        <v>0</v>
      </c>
      <c r="BU34" s="20">
        <v>24</v>
      </c>
      <c r="BV34" s="20">
        <v>26</v>
      </c>
      <c r="BW34" s="20">
        <v>0</v>
      </c>
      <c r="BX34" s="20">
        <v>0</v>
      </c>
      <c r="BY34" s="20">
        <v>0</v>
      </c>
      <c r="BZ34" s="20">
        <v>0</v>
      </c>
    </row>
    <row r="35" spans="2:78" ht="20.100000000000001" customHeight="1" thickBot="1" x14ac:dyDescent="0.25">
      <c r="B35" s="4" t="s">
        <v>231</v>
      </c>
      <c r="C35" s="20">
        <v>28</v>
      </c>
      <c r="D35" s="20">
        <v>1</v>
      </c>
      <c r="E35" s="20">
        <v>23</v>
      </c>
      <c r="F35" s="20">
        <v>13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3</v>
      </c>
      <c r="T35" s="20">
        <v>0</v>
      </c>
      <c r="U35" s="20">
        <v>3</v>
      </c>
      <c r="V35" s="20">
        <v>0</v>
      </c>
      <c r="W35" s="20">
        <v>5</v>
      </c>
      <c r="X35" s="20">
        <v>0</v>
      </c>
      <c r="Y35" s="20">
        <v>6</v>
      </c>
      <c r="Z35" s="20">
        <v>2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4</v>
      </c>
      <c r="AR35" s="20">
        <v>0</v>
      </c>
      <c r="AS35" s="20">
        <v>3</v>
      </c>
      <c r="AT35" s="20">
        <v>1</v>
      </c>
      <c r="AU35" s="20">
        <v>1</v>
      </c>
      <c r="AV35" s="20">
        <v>0</v>
      </c>
      <c r="AW35" s="20">
        <v>0</v>
      </c>
      <c r="AX35" s="20">
        <v>1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4</v>
      </c>
      <c r="BP35" s="20">
        <v>1</v>
      </c>
      <c r="BQ35" s="20">
        <v>4</v>
      </c>
      <c r="BR35" s="20">
        <v>2</v>
      </c>
      <c r="BS35" s="20">
        <v>11</v>
      </c>
      <c r="BT35" s="20">
        <v>0</v>
      </c>
      <c r="BU35" s="20">
        <v>7</v>
      </c>
      <c r="BV35" s="20">
        <v>7</v>
      </c>
      <c r="BW35" s="20">
        <v>0</v>
      </c>
      <c r="BX35" s="20">
        <v>0</v>
      </c>
      <c r="BY35" s="20">
        <v>0</v>
      </c>
      <c r="BZ35" s="20">
        <v>0</v>
      </c>
    </row>
    <row r="36" spans="2:78" ht="20.100000000000001" customHeight="1" thickBot="1" x14ac:dyDescent="0.25">
      <c r="B36" s="4" t="s">
        <v>232</v>
      </c>
      <c r="C36" s="20">
        <v>128</v>
      </c>
      <c r="D36" s="20">
        <v>0</v>
      </c>
      <c r="E36" s="20">
        <v>116</v>
      </c>
      <c r="F36" s="20">
        <v>87</v>
      </c>
      <c r="G36" s="20">
        <v>8</v>
      </c>
      <c r="H36" s="20">
        <v>0</v>
      </c>
      <c r="I36" s="20">
        <v>4</v>
      </c>
      <c r="J36" s="20">
        <v>7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4</v>
      </c>
      <c r="T36" s="20">
        <v>0</v>
      </c>
      <c r="U36" s="20">
        <v>5</v>
      </c>
      <c r="V36" s="20">
        <v>0</v>
      </c>
      <c r="W36" s="20">
        <v>54</v>
      </c>
      <c r="X36" s="20">
        <v>0</v>
      </c>
      <c r="Y36" s="20">
        <v>40</v>
      </c>
      <c r="Z36" s="20">
        <v>37</v>
      </c>
      <c r="AA36" s="20">
        <v>0</v>
      </c>
      <c r="AB36" s="20">
        <v>0</v>
      </c>
      <c r="AC36" s="20">
        <v>0</v>
      </c>
      <c r="AD36" s="20">
        <v>0</v>
      </c>
      <c r="AE36" s="20">
        <v>1</v>
      </c>
      <c r="AF36" s="20">
        <v>0</v>
      </c>
      <c r="AG36" s="20">
        <v>3</v>
      </c>
      <c r="AH36" s="20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18</v>
      </c>
      <c r="AR36" s="20">
        <v>0</v>
      </c>
      <c r="AS36" s="20">
        <v>21</v>
      </c>
      <c r="AT36" s="20">
        <v>11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  <c r="BA36" s="20">
        <v>0</v>
      </c>
      <c r="BB36" s="20">
        <v>0</v>
      </c>
      <c r="BC36" s="20">
        <v>1</v>
      </c>
      <c r="BD36" s="20">
        <v>0</v>
      </c>
      <c r="BE36" s="20">
        <v>1</v>
      </c>
      <c r="BF36" s="20">
        <v>0</v>
      </c>
      <c r="BG36" s="20">
        <v>0</v>
      </c>
      <c r="BH36" s="20">
        <v>0</v>
      </c>
      <c r="BI36" s="20">
        <v>0</v>
      </c>
      <c r="BJ36" s="20">
        <v>0</v>
      </c>
      <c r="BK36" s="20">
        <v>11</v>
      </c>
      <c r="BL36" s="20">
        <v>0</v>
      </c>
      <c r="BM36" s="20">
        <v>14</v>
      </c>
      <c r="BN36" s="20">
        <v>10</v>
      </c>
      <c r="BO36" s="20">
        <v>1</v>
      </c>
      <c r="BP36" s="20">
        <v>0</v>
      </c>
      <c r="BQ36" s="20">
        <v>1</v>
      </c>
      <c r="BR36" s="20">
        <v>0</v>
      </c>
      <c r="BS36" s="20">
        <v>30</v>
      </c>
      <c r="BT36" s="20">
        <v>0</v>
      </c>
      <c r="BU36" s="20">
        <v>27</v>
      </c>
      <c r="BV36" s="20">
        <v>22</v>
      </c>
      <c r="BW36" s="20">
        <v>0</v>
      </c>
      <c r="BX36" s="20">
        <v>0</v>
      </c>
      <c r="BY36" s="20">
        <v>0</v>
      </c>
      <c r="BZ36" s="20">
        <v>0</v>
      </c>
    </row>
    <row r="37" spans="2:78" ht="20.100000000000001" customHeight="1" thickBot="1" x14ac:dyDescent="0.25">
      <c r="B37" s="4" t="s">
        <v>233</v>
      </c>
      <c r="C37" s="20">
        <v>137</v>
      </c>
      <c r="D37" s="20">
        <v>3</v>
      </c>
      <c r="E37" s="20">
        <v>94</v>
      </c>
      <c r="F37" s="20">
        <v>152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6</v>
      </c>
      <c r="T37" s="20">
        <v>3</v>
      </c>
      <c r="U37" s="20">
        <v>4</v>
      </c>
      <c r="V37" s="20">
        <v>5</v>
      </c>
      <c r="W37" s="20">
        <v>59</v>
      </c>
      <c r="X37" s="20">
        <v>0</v>
      </c>
      <c r="Y37" s="20">
        <v>47</v>
      </c>
      <c r="Z37" s="20">
        <v>52</v>
      </c>
      <c r="AA37" s="20">
        <v>1</v>
      </c>
      <c r="AB37" s="20">
        <v>0</v>
      </c>
      <c r="AC37" s="20">
        <v>1</v>
      </c>
      <c r="AD37" s="20">
        <v>0</v>
      </c>
      <c r="AE37" s="20">
        <v>4</v>
      </c>
      <c r="AF37" s="20">
        <v>0</v>
      </c>
      <c r="AG37" s="20">
        <v>4</v>
      </c>
      <c r="AH37" s="20">
        <v>1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1</v>
      </c>
      <c r="AQ37" s="20">
        <v>2</v>
      </c>
      <c r="AR37" s="20">
        <v>0</v>
      </c>
      <c r="AS37" s="20">
        <v>4</v>
      </c>
      <c r="AT37" s="20">
        <v>16</v>
      </c>
      <c r="AU37" s="20">
        <v>0</v>
      </c>
      <c r="AV37" s="20">
        <v>0</v>
      </c>
      <c r="AW37" s="20">
        <v>0</v>
      </c>
      <c r="AX37" s="20">
        <v>0</v>
      </c>
      <c r="AY37" s="20">
        <v>0</v>
      </c>
      <c r="AZ37" s="20">
        <v>0</v>
      </c>
      <c r="BA37" s="20">
        <v>0</v>
      </c>
      <c r="BB37" s="20">
        <v>0</v>
      </c>
      <c r="BC37" s="20">
        <v>0</v>
      </c>
      <c r="BD37" s="20">
        <v>0</v>
      </c>
      <c r="BE37" s="20">
        <v>0</v>
      </c>
      <c r="BF37" s="20">
        <v>0</v>
      </c>
      <c r="BG37" s="20">
        <v>0</v>
      </c>
      <c r="BH37" s="20">
        <v>0</v>
      </c>
      <c r="BI37" s="20">
        <v>0</v>
      </c>
      <c r="BJ37" s="20">
        <v>0</v>
      </c>
      <c r="BK37" s="20">
        <v>3</v>
      </c>
      <c r="BL37" s="20">
        <v>0</v>
      </c>
      <c r="BM37" s="20">
        <v>1</v>
      </c>
      <c r="BN37" s="20">
        <v>5</v>
      </c>
      <c r="BO37" s="20">
        <v>0</v>
      </c>
      <c r="BP37" s="20">
        <v>0</v>
      </c>
      <c r="BQ37" s="20">
        <v>0</v>
      </c>
      <c r="BR37" s="20">
        <v>1</v>
      </c>
      <c r="BS37" s="20">
        <v>62</v>
      </c>
      <c r="BT37" s="20">
        <v>0</v>
      </c>
      <c r="BU37" s="20">
        <v>33</v>
      </c>
      <c r="BV37" s="20">
        <v>71</v>
      </c>
      <c r="BW37" s="20">
        <v>0</v>
      </c>
      <c r="BX37" s="20">
        <v>0</v>
      </c>
      <c r="BY37" s="20">
        <v>0</v>
      </c>
      <c r="BZ37" s="20">
        <v>0</v>
      </c>
    </row>
    <row r="38" spans="2:78" ht="20.100000000000001" customHeight="1" thickBot="1" x14ac:dyDescent="0.25">
      <c r="B38" s="4" t="s">
        <v>234</v>
      </c>
      <c r="C38" s="20">
        <v>72</v>
      </c>
      <c r="D38" s="20">
        <v>0</v>
      </c>
      <c r="E38" s="20">
        <v>61</v>
      </c>
      <c r="F38" s="20">
        <v>44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4</v>
      </c>
      <c r="T38" s="20">
        <v>0</v>
      </c>
      <c r="U38" s="20">
        <v>1</v>
      </c>
      <c r="V38" s="20">
        <v>2</v>
      </c>
      <c r="W38" s="20">
        <v>28</v>
      </c>
      <c r="X38" s="20">
        <v>0</v>
      </c>
      <c r="Y38" s="20">
        <v>25</v>
      </c>
      <c r="Z38" s="20">
        <v>19</v>
      </c>
      <c r="AA38" s="20">
        <v>1</v>
      </c>
      <c r="AB38" s="20">
        <v>0</v>
      </c>
      <c r="AC38" s="20">
        <v>1</v>
      </c>
      <c r="AD38" s="20">
        <v>0</v>
      </c>
      <c r="AE38" s="20">
        <v>1</v>
      </c>
      <c r="AF38" s="20">
        <v>0</v>
      </c>
      <c r="AG38" s="20">
        <v>0</v>
      </c>
      <c r="AH38" s="20">
        <v>1</v>
      </c>
      <c r="AI38" s="20">
        <v>0</v>
      </c>
      <c r="AJ38" s="20">
        <v>0</v>
      </c>
      <c r="AK38" s="20">
        <v>0</v>
      </c>
      <c r="AL38" s="20">
        <v>0</v>
      </c>
      <c r="AM38" s="20">
        <v>1</v>
      </c>
      <c r="AN38" s="20">
        <v>0</v>
      </c>
      <c r="AO38" s="20">
        <v>1</v>
      </c>
      <c r="AP38" s="20">
        <v>0</v>
      </c>
      <c r="AQ38" s="20">
        <v>12</v>
      </c>
      <c r="AR38" s="20">
        <v>0</v>
      </c>
      <c r="AS38" s="20">
        <v>10</v>
      </c>
      <c r="AT38" s="20">
        <v>3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0</v>
      </c>
      <c r="BI38" s="20">
        <v>0</v>
      </c>
      <c r="BJ38" s="20">
        <v>0</v>
      </c>
      <c r="BK38" s="20">
        <v>1</v>
      </c>
      <c r="BL38" s="20">
        <v>0</v>
      </c>
      <c r="BM38" s="20">
        <v>1</v>
      </c>
      <c r="BN38" s="20">
        <v>0</v>
      </c>
      <c r="BO38" s="20">
        <v>2</v>
      </c>
      <c r="BP38" s="20">
        <v>0</v>
      </c>
      <c r="BQ38" s="20">
        <v>3</v>
      </c>
      <c r="BR38" s="20">
        <v>0</v>
      </c>
      <c r="BS38" s="20">
        <v>22</v>
      </c>
      <c r="BT38" s="20">
        <v>0</v>
      </c>
      <c r="BU38" s="20">
        <v>19</v>
      </c>
      <c r="BV38" s="20">
        <v>19</v>
      </c>
      <c r="BW38" s="20">
        <v>0</v>
      </c>
      <c r="BX38" s="20">
        <v>0</v>
      </c>
      <c r="BY38" s="20">
        <v>0</v>
      </c>
      <c r="BZ38" s="20">
        <v>0</v>
      </c>
    </row>
    <row r="39" spans="2:78" ht="20.100000000000001" customHeight="1" thickBot="1" x14ac:dyDescent="0.25">
      <c r="B39" s="4" t="s">
        <v>235</v>
      </c>
      <c r="C39" s="20">
        <v>76</v>
      </c>
      <c r="D39" s="20">
        <v>0</v>
      </c>
      <c r="E39" s="20">
        <v>78</v>
      </c>
      <c r="F39" s="20">
        <v>90</v>
      </c>
      <c r="G39" s="20">
        <v>1</v>
      </c>
      <c r="H39" s="20">
        <v>0</v>
      </c>
      <c r="I39" s="20">
        <v>0</v>
      </c>
      <c r="J39" s="20">
        <v>1</v>
      </c>
      <c r="K39" s="20">
        <v>2</v>
      </c>
      <c r="L39" s="20">
        <v>0</v>
      </c>
      <c r="M39" s="20">
        <v>1</v>
      </c>
      <c r="N39" s="20">
        <v>1</v>
      </c>
      <c r="O39" s="20">
        <v>0</v>
      </c>
      <c r="P39" s="20">
        <v>0</v>
      </c>
      <c r="Q39" s="20">
        <v>0</v>
      </c>
      <c r="R39" s="20">
        <v>0</v>
      </c>
      <c r="S39" s="20">
        <v>5</v>
      </c>
      <c r="T39" s="20">
        <v>0</v>
      </c>
      <c r="U39" s="20">
        <v>3</v>
      </c>
      <c r="V39" s="20">
        <v>2</v>
      </c>
      <c r="W39" s="20">
        <v>31</v>
      </c>
      <c r="X39" s="20">
        <v>0</v>
      </c>
      <c r="Y39" s="20">
        <v>42</v>
      </c>
      <c r="Z39" s="20">
        <v>41</v>
      </c>
      <c r="AA39" s="20">
        <v>0</v>
      </c>
      <c r="AB39" s="20">
        <v>0</v>
      </c>
      <c r="AC39" s="20">
        <v>0</v>
      </c>
      <c r="AD39" s="20">
        <v>0</v>
      </c>
      <c r="AE39" s="20">
        <v>1</v>
      </c>
      <c r="AF39" s="20">
        <v>0</v>
      </c>
      <c r="AG39" s="20">
        <v>0</v>
      </c>
      <c r="AH39" s="20">
        <v>1</v>
      </c>
      <c r="AI39" s="20">
        <v>0</v>
      </c>
      <c r="AJ39" s="20">
        <v>0</v>
      </c>
      <c r="AK39" s="20">
        <v>0</v>
      </c>
      <c r="AL39" s="20">
        <v>0</v>
      </c>
      <c r="AM39" s="20">
        <v>3</v>
      </c>
      <c r="AN39" s="20">
        <v>0</v>
      </c>
      <c r="AO39" s="20">
        <v>0</v>
      </c>
      <c r="AP39" s="20">
        <v>3</v>
      </c>
      <c r="AQ39" s="20">
        <v>8</v>
      </c>
      <c r="AR39" s="20">
        <v>0</v>
      </c>
      <c r="AS39" s="20">
        <v>2</v>
      </c>
      <c r="AT39" s="20">
        <v>12</v>
      </c>
      <c r="AU39" s="20">
        <v>2</v>
      </c>
      <c r="AV39" s="20">
        <v>0</v>
      </c>
      <c r="AW39" s="20">
        <v>6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0</v>
      </c>
      <c r="BK39" s="20">
        <v>1</v>
      </c>
      <c r="BL39" s="20">
        <v>0</v>
      </c>
      <c r="BM39" s="20">
        <v>1</v>
      </c>
      <c r="BN39" s="20">
        <v>2</v>
      </c>
      <c r="BO39" s="20">
        <v>3</v>
      </c>
      <c r="BP39" s="20">
        <v>0</v>
      </c>
      <c r="BQ39" s="20">
        <v>4</v>
      </c>
      <c r="BR39" s="20">
        <v>2</v>
      </c>
      <c r="BS39" s="20">
        <v>19</v>
      </c>
      <c r="BT39" s="20">
        <v>0</v>
      </c>
      <c r="BU39" s="20">
        <v>19</v>
      </c>
      <c r="BV39" s="20">
        <v>25</v>
      </c>
      <c r="BW39" s="20">
        <v>0</v>
      </c>
      <c r="BX39" s="20">
        <v>0</v>
      </c>
      <c r="BY39" s="20">
        <v>0</v>
      </c>
      <c r="BZ39" s="20">
        <v>0</v>
      </c>
    </row>
    <row r="40" spans="2:78" ht="20.100000000000001" customHeight="1" thickBot="1" x14ac:dyDescent="0.25">
      <c r="B40" s="4" t="s">
        <v>236</v>
      </c>
      <c r="C40" s="20">
        <v>343</v>
      </c>
      <c r="D40" s="20">
        <v>2</v>
      </c>
      <c r="E40" s="20">
        <v>212</v>
      </c>
      <c r="F40" s="20">
        <v>314</v>
      </c>
      <c r="G40" s="20">
        <v>2</v>
      </c>
      <c r="H40" s="20">
        <v>0</v>
      </c>
      <c r="I40" s="20">
        <v>0</v>
      </c>
      <c r="J40" s="20">
        <v>2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23</v>
      </c>
      <c r="T40" s="20">
        <v>0</v>
      </c>
      <c r="U40" s="20">
        <v>31</v>
      </c>
      <c r="V40" s="20">
        <v>7</v>
      </c>
      <c r="W40" s="20">
        <v>171</v>
      </c>
      <c r="X40" s="20">
        <v>2</v>
      </c>
      <c r="Y40" s="20">
        <v>86</v>
      </c>
      <c r="Z40" s="20">
        <v>129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2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10</v>
      </c>
      <c r="AN40" s="20">
        <v>0</v>
      </c>
      <c r="AO40" s="20">
        <v>7</v>
      </c>
      <c r="AP40" s="20">
        <v>7</v>
      </c>
      <c r="AQ40" s="20">
        <v>51</v>
      </c>
      <c r="AR40" s="20">
        <v>0</v>
      </c>
      <c r="AS40" s="20">
        <v>20</v>
      </c>
      <c r="AT40" s="20">
        <v>66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0</v>
      </c>
      <c r="BG40" s="20">
        <v>0</v>
      </c>
      <c r="BH40" s="20">
        <v>0</v>
      </c>
      <c r="BI40" s="20">
        <v>0</v>
      </c>
      <c r="BJ40" s="20">
        <v>0</v>
      </c>
      <c r="BK40" s="20">
        <v>8</v>
      </c>
      <c r="BL40" s="20">
        <v>0</v>
      </c>
      <c r="BM40" s="20">
        <v>10</v>
      </c>
      <c r="BN40" s="20">
        <v>14</v>
      </c>
      <c r="BO40" s="20">
        <v>7</v>
      </c>
      <c r="BP40" s="20">
        <v>0</v>
      </c>
      <c r="BQ40" s="20">
        <v>4</v>
      </c>
      <c r="BR40" s="20">
        <v>5</v>
      </c>
      <c r="BS40" s="20">
        <v>71</v>
      </c>
      <c r="BT40" s="20">
        <v>0</v>
      </c>
      <c r="BU40" s="20">
        <v>52</v>
      </c>
      <c r="BV40" s="20">
        <v>84</v>
      </c>
      <c r="BW40" s="20">
        <v>0</v>
      </c>
      <c r="BX40" s="20">
        <v>0</v>
      </c>
      <c r="BY40" s="20">
        <v>0</v>
      </c>
      <c r="BZ40" s="20">
        <v>0</v>
      </c>
    </row>
    <row r="41" spans="2:78" ht="20.100000000000001" customHeight="1" thickBot="1" x14ac:dyDescent="0.25">
      <c r="B41" s="4" t="s">
        <v>237</v>
      </c>
      <c r="C41" s="20">
        <v>1605</v>
      </c>
      <c r="D41" s="20">
        <v>42</v>
      </c>
      <c r="E41" s="20">
        <v>1482</v>
      </c>
      <c r="F41" s="20">
        <v>1022</v>
      </c>
      <c r="G41" s="20">
        <v>7</v>
      </c>
      <c r="H41" s="20">
        <v>0</v>
      </c>
      <c r="I41" s="20">
        <v>11</v>
      </c>
      <c r="J41" s="20">
        <v>5</v>
      </c>
      <c r="K41" s="20">
        <v>14</v>
      </c>
      <c r="L41" s="20">
        <v>0</v>
      </c>
      <c r="M41" s="20">
        <v>16</v>
      </c>
      <c r="N41" s="20">
        <v>2</v>
      </c>
      <c r="O41" s="20">
        <v>0</v>
      </c>
      <c r="P41" s="20">
        <v>0</v>
      </c>
      <c r="Q41" s="20">
        <v>0</v>
      </c>
      <c r="R41" s="20">
        <v>0</v>
      </c>
      <c r="S41" s="20">
        <v>86</v>
      </c>
      <c r="T41" s="20">
        <v>15</v>
      </c>
      <c r="U41" s="20">
        <v>105</v>
      </c>
      <c r="V41" s="20">
        <v>16</v>
      </c>
      <c r="W41" s="20">
        <v>565</v>
      </c>
      <c r="X41" s="20">
        <v>7</v>
      </c>
      <c r="Y41" s="20">
        <v>489</v>
      </c>
      <c r="Z41" s="20">
        <v>418</v>
      </c>
      <c r="AA41" s="20">
        <v>6</v>
      </c>
      <c r="AB41" s="20">
        <v>2</v>
      </c>
      <c r="AC41" s="20">
        <v>12</v>
      </c>
      <c r="AD41" s="20">
        <v>0</v>
      </c>
      <c r="AE41" s="20">
        <v>26</v>
      </c>
      <c r="AF41" s="20">
        <v>0</v>
      </c>
      <c r="AG41" s="20">
        <v>24</v>
      </c>
      <c r="AH41" s="20">
        <v>23</v>
      </c>
      <c r="AI41" s="20">
        <v>0</v>
      </c>
      <c r="AJ41" s="20">
        <v>0</v>
      </c>
      <c r="AK41" s="20">
        <v>0</v>
      </c>
      <c r="AL41" s="20">
        <v>0</v>
      </c>
      <c r="AM41" s="20">
        <v>37</v>
      </c>
      <c r="AN41" s="20">
        <v>8</v>
      </c>
      <c r="AO41" s="20">
        <v>32</v>
      </c>
      <c r="AP41" s="20">
        <v>15</v>
      </c>
      <c r="AQ41" s="20">
        <v>267</v>
      </c>
      <c r="AR41" s="20">
        <v>0</v>
      </c>
      <c r="AS41" s="20">
        <v>245</v>
      </c>
      <c r="AT41" s="20">
        <v>160</v>
      </c>
      <c r="AU41" s="20">
        <v>74</v>
      </c>
      <c r="AV41" s="20">
        <v>0</v>
      </c>
      <c r="AW41" s="20">
        <v>71</v>
      </c>
      <c r="AX41" s="20">
        <v>36</v>
      </c>
      <c r="AY41" s="20">
        <v>0</v>
      </c>
      <c r="AZ41" s="20">
        <v>0</v>
      </c>
      <c r="BA41" s="20">
        <v>0</v>
      </c>
      <c r="BB41" s="20">
        <v>0</v>
      </c>
      <c r="BC41" s="20">
        <v>4</v>
      </c>
      <c r="BD41" s="20">
        <v>0</v>
      </c>
      <c r="BE41" s="20">
        <v>3</v>
      </c>
      <c r="BF41" s="20">
        <v>6</v>
      </c>
      <c r="BG41" s="20">
        <v>0</v>
      </c>
      <c r="BH41" s="20">
        <v>0</v>
      </c>
      <c r="BI41" s="20">
        <v>0</v>
      </c>
      <c r="BJ41" s="20">
        <v>0</v>
      </c>
      <c r="BK41" s="20">
        <v>2</v>
      </c>
      <c r="BL41" s="20">
        <v>0</v>
      </c>
      <c r="BM41" s="20">
        <v>4</v>
      </c>
      <c r="BN41" s="20">
        <v>4</v>
      </c>
      <c r="BO41" s="20">
        <v>49</v>
      </c>
      <c r="BP41" s="20">
        <v>10</v>
      </c>
      <c r="BQ41" s="20">
        <v>59</v>
      </c>
      <c r="BR41" s="20">
        <v>22</v>
      </c>
      <c r="BS41" s="20">
        <v>468</v>
      </c>
      <c r="BT41" s="20">
        <v>0</v>
      </c>
      <c r="BU41" s="20">
        <v>411</v>
      </c>
      <c r="BV41" s="20">
        <v>315</v>
      </c>
      <c r="BW41" s="20">
        <v>0</v>
      </c>
      <c r="BX41" s="20">
        <v>0</v>
      </c>
      <c r="BY41" s="20">
        <v>0</v>
      </c>
      <c r="BZ41" s="20">
        <v>0</v>
      </c>
    </row>
    <row r="42" spans="2:78" ht="20.100000000000001" customHeight="1" thickBot="1" x14ac:dyDescent="0.25">
      <c r="B42" s="4" t="s">
        <v>238</v>
      </c>
      <c r="C42" s="20">
        <v>245</v>
      </c>
      <c r="D42" s="20">
        <v>14</v>
      </c>
      <c r="E42" s="20">
        <v>296</v>
      </c>
      <c r="F42" s="20">
        <v>187</v>
      </c>
      <c r="G42" s="20">
        <v>0</v>
      </c>
      <c r="H42" s="20">
        <v>0</v>
      </c>
      <c r="I42" s="20">
        <v>0</v>
      </c>
      <c r="J42" s="20">
        <v>0</v>
      </c>
      <c r="K42" s="20">
        <v>4</v>
      </c>
      <c r="L42" s="20">
        <v>0</v>
      </c>
      <c r="M42" s="20">
        <v>3</v>
      </c>
      <c r="N42" s="20">
        <v>1</v>
      </c>
      <c r="O42" s="20">
        <v>1</v>
      </c>
      <c r="P42" s="20">
        <v>0</v>
      </c>
      <c r="Q42" s="20">
        <v>0</v>
      </c>
      <c r="R42" s="20">
        <v>1</v>
      </c>
      <c r="S42" s="20">
        <v>17</v>
      </c>
      <c r="T42" s="20">
        <v>6</v>
      </c>
      <c r="U42" s="20">
        <v>23</v>
      </c>
      <c r="V42" s="20">
        <v>2</v>
      </c>
      <c r="W42" s="20">
        <v>80</v>
      </c>
      <c r="X42" s="20">
        <v>0</v>
      </c>
      <c r="Y42" s="20">
        <v>113</v>
      </c>
      <c r="Z42" s="20">
        <v>65</v>
      </c>
      <c r="AA42" s="20">
        <v>2</v>
      </c>
      <c r="AB42" s="20">
        <v>0</v>
      </c>
      <c r="AC42" s="20">
        <v>2</v>
      </c>
      <c r="AD42" s="20">
        <v>0</v>
      </c>
      <c r="AE42" s="20">
        <v>1</v>
      </c>
      <c r="AF42" s="20">
        <v>0</v>
      </c>
      <c r="AG42" s="20">
        <v>0</v>
      </c>
      <c r="AH42" s="20">
        <v>2</v>
      </c>
      <c r="AI42" s="20">
        <v>0</v>
      </c>
      <c r="AJ42" s="20">
        <v>0</v>
      </c>
      <c r="AK42" s="20">
        <v>0</v>
      </c>
      <c r="AL42" s="20">
        <v>0</v>
      </c>
      <c r="AM42" s="20">
        <v>4</v>
      </c>
      <c r="AN42" s="20">
        <v>5</v>
      </c>
      <c r="AO42" s="20">
        <v>10</v>
      </c>
      <c r="AP42" s="20">
        <v>1</v>
      </c>
      <c r="AQ42" s="20">
        <v>34</v>
      </c>
      <c r="AR42" s="20">
        <v>0</v>
      </c>
      <c r="AS42" s="20">
        <v>47</v>
      </c>
      <c r="AT42" s="20">
        <v>25</v>
      </c>
      <c r="AU42" s="20">
        <v>4</v>
      </c>
      <c r="AV42" s="20">
        <v>0</v>
      </c>
      <c r="AW42" s="20">
        <v>4</v>
      </c>
      <c r="AX42" s="20">
        <v>3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20">
        <v>0</v>
      </c>
      <c r="BE42" s="20">
        <v>0</v>
      </c>
      <c r="BF42" s="20">
        <v>0</v>
      </c>
      <c r="BG42" s="20">
        <v>0</v>
      </c>
      <c r="BH42" s="20">
        <v>0</v>
      </c>
      <c r="BI42" s="20">
        <v>0</v>
      </c>
      <c r="BJ42" s="20">
        <v>0</v>
      </c>
      <c r="BK42" s="20">
        <v>0</v>
      </c>
      <c r="BL42" s="20">
        <v>0</v>
      </c>
      <c r="BM42" s="20">
        <v>0</v>
      </c>
      <c r="BN42" s="20">
        <v>1</v>
      </c>
      <c r="BO42" s="20">
        <v>14</v>
      </c>
      <c r="BP42" s="20">
        <v>3</v>
      </c>
      <c r="BQ42" s="20">
        <v>17</v>
      </c>
      <c r="BR42" s="20">
        <v>8</v>
      </c>
      <c r="BS42" s="20">
        <v>84</v>
      </c>
      <c r="BT42" s="20">
        <v>0</v>
      </c>
      <c r="BU42" s="20">
        <v>77</v>
      </c>
      <c r="BV42" s="20">
        <v>78</v>
      </c>
      <c r="BW42" s="20">
        <v>0</v>
      </c>
      <c r="BX42" s="20">
        <v>0</v>
      </c>
      <c r="BY42" s="20">
        <v>0</v>
      </c>
      <c r="BZ42" s="20">
        <v>0</v>
      </c>
    </row>
    <row r="43" spans="2:78" ht="20.100000000000001" customHeight="1" thickBot="1" x14ac:dyDescent="0.25">
      <c r="B43" s="4" t="s">
        <v>239</v>
      </c>
      <c r="C43" s="20">
        <v>163</v>
      </c>
      <c r="D43" s="20">
        <v>9</v>
      </c>
      <c r="E43" s="20">
        <v>136</v>
      </c>
      <c r="F43" s="20">
        <v>135</v>
      </c>
      <c r="G43" s="20">
        <v>1</v>
      </c>
      <c r="H43" s="20">
        <v>0</v>
      </c>
      <c r="I43" s="20">
        <v>1</v>
      </c>
      <c r="J43" s="20">
        <v>1</v>
      </c>
      <c r="K43" s="20">
        <v>3</v>
      </c>
      <c r="L43" s="20">
        <v>0</v>
      </c>
      <c r="M43" s="20">
        <v>4</v>
      </c>
      <c r="N43" s="20">
        <v>2</v>
      </c>
      <c r="O43" s="20">
        <v>1</v>
      </c>
      <c r="P43" s="20">
        <v>0</v>
      </c>
      <c r="Q43" s="20">
        <v>0</v>
      </c>
      <c r="R43" s="20">
        <v>1</v>
      </c>
      <c r="S43" s="20">
        <v>7</v>
      </c>
      <c r="T43" s="20">
        <v>7</v>
      </c>
      <c r="U43" s="20">
        <v>14</v>
      </c>
      <c r="V43" s="20">
        <v>0</v>
      </c>
      <c r="W43" s="20">
        <v>60</v>
      </c>
      <c r="X43" s="20">
        <v>0</v>
      </c>
      <c r="Y43" s="20">
        <v>33</v>
      </c>
      <c r="Z43" s="20">
        <v>60</v>
      </c>
      <c r="AA43" s="20">
        <v>0</v>
      </c>
      <c r="AB43" s="20">
        <v>0</v>
      </c>
      <c r="AC43" s="20">
        <v>0</v>
      </c>
      <c r="AD43" s="20">
        <v>0</v>
      </c>
      <c r="AE43" s="20">
        <v>3</v>
      </c>
      <c r="AF43" s="20">
        <v>0</v>
      </c>
      <c r="AG43" s="20">
        <v>3</v>
      </c>
      <c r="AH43" s="20">
        <v>1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v>0</v>
      </c>
      <c r="AO43" s="20">
        <v>1</v>
      </c>
      <c r="AP43" s="20">
        <v>0</v>
      </c>
      <c r="AQ43" s="20">
        <v>23</v>
      </c>
      <c r="AR43" s="20">
        <v>0</v>
      </c>
      <c r="AS43" s="20">
        <v>19</v>
      </c>
      <c r="AT43" s="20">
        <v>23</v>
      </c>
      <c r="AU43" s="20">
        <v>3</v>
      </c>
      <c r="AV43" s="20">
        <v>0</v>
      </c>
      <c r="AW43" s="20">
        <v>4</v>
      </c>
      <c r="AX43" s="20">
        <v>0</v>
      </c>
      <c r="AY43" s="20">
        <v>0</v>
      </c>
      <c r="AZ43" s="20">
        <v>0</v>
      </c>
      <c r="BA43" s="20">
        <v>0</v>
      </c>
      <c r="BB43" s="20">
        <v>0</v>
      </c>
      <c r="BC43" s="20">
        <v>0</v>
      </c>
      <c r="BD43" s="20">
        <v>0</v>
      </c>
      <c r="BE43" s="20">
        <v>0</v>
      </c>
      <c r="BF43" s="20">
        <v>0</v>
      </c>
      <c r="BG43" s="20">
        <v>0</v>
      </c>
      <c r="BH43" s="20">
        <v>0</v>
      </c>
      <c r="BI43" s="20">
        <v>0</v>
      </c>
      <c r="BJ43" s="20">
        <v>0</v>
      </c>
      <c r="BK43" s="20">
        <v>1</v>
      </c>
      <c r="BL43" s="20">
        <v>0</v>
      </c>
      <c r="BM43" s="20">
        <v>1</v>
      </c>
      <c r="BN43" s="20">
        <v>0</v>
      </c>
      <c r="BO43" s="20">
        <v>11</v>
      </c>
      <c r="BP43" s="20">
        <v>2</v>
      </c>
      <c r="BQ43" s="20">
        <v>7</v>
      </c>
      <c r="BR43" s="20">
        <v>7</v>
      </c>
      <c r="BS43" s="20">
        <v>50</v>
      </c>
      <c r="BT43" s="20">
        <v>0</v>
      </c>
      <c r="BU43" s="20">
        <v>49</v>
      </c>
      <c r="BV43" s="20">
        <v>40</v>
      </c>
      <c r="BW43" s="20">
        <v>0</v>
      </c>
      <c r="BX43" s="20">
        <v>0</v>
      </c>
      <c r="BY43" s="20">
        <v>0</v>
      </c>
      <c r="BZ43" s="20">
        <v>0</v>
      </c>
    </row>
    <row r="44" spans="2:78" ht="20.100000000000001" customHeight="1" thickBot="1" x14ac:dyDescent="0.25">
      <c r="B44" s="4" t="s">
        <v>240</v>
      </c>
      <c r="C44" s="20">
        <v>355</v>
      </c>
      <c r="D44" s="20">
        <v>14</v>
      </c>
      <c r="E44" s="20">
        <v>365</v>
      </c>
      <c r="F44" s="20">
        <v>294</v>
      </c>
      <c r="G44" s="20">
        <v>2</v>
      </c>
      <c r="H44" s="20">
        <v>0</v>
      </c>
      <c r="I44" s="20">
        <v>2</v>
      </c>
      <c r="J44" s="20">
        <v>1</v>
      </c>
      <c r="K44" s="20">
        <v>1</v>
      </c>
      <c r="L44" s="20">
        <v>0</v>
      </c>
      <c r="M44" s="20">
        <v>1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13</v>
      </c>
      <c r="T44" s="20">
        <v>5</v>
      </c>
      <c r="U44" s="20">
        <v>18</v>
      </c>
      <c r="V44" s="20">
        <v>1</v>
      </c>
      <c r="W44" s="20">
        <v>128</v>
      </c>
      <c r="X44" s="20">
        <v>0</v>
      </c>
      <c r="Y44" s="20">
        <v>124</v>
      </c>
      <c r="Z44" s="20">
        <v>106</v>
      </c>
      <c r="AA44" s="20">
        <v>0</v>
      </c>
      <c r="AB44" s="20">
        <v>0</v>
      </c>
      <c r="AC44" s="20">
        <v>0</v>
      </c>
      <c r="AD44" s="20">
        <v>0</v>
      </c>
      <c r="AE44" s="20">
        <v>12</v>
      </c>
      <c r="AF44" s="20">
        <v>0</v>
      </c>
      <c r="AG44" s="20">
        <v>11</v>
      </c>
      <c r="AH44" s="20">
        <v>6</v>
      </c>
      <c r="AI44" s="20">
        <v>0</v>
      </c>
      <c r="AJ44" s="20">
        <v>0</v>
      </c>
      <c r="AK44" s="20">
        <v>0</v>
      </c>
      <c r="AL44" s="20">
        <v>0</v>
      </c>
      <c r="AM44" s="20">
        <v>6</v>
      </c>
      <c r="AN44" s="20">
        <v>2</v>
      </c>
      <c r="AO44" s="20">
        <v>11</v>
      </c>
      <c r="AP44" s="20">
        <v>2</v>
      </c>
      <c r="AQ44" s="20">
        <v>66</v>
      </c>
      <c r="AR44" s="20">
        <v>0</v>
      </c>
      <c r="AS44" s="20">
        <v>73</v>
      </c>
      <c r="AT44" s="20">
        <v>51</v>
      </c>
      <c r="AU44" s="20">
        <v>2</v>
      </c>
      <c r="AV44" s="20">
        <v>0</v>
      </c>
      <c r="AW44" s="20">
        <v>3</v>
      </c>
      <c r="AX44" s="20">
        <v>2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0">
        <v>0</v>
      </c>
      <c r="BF44" s="20">
        <v>0</v>
      </c>
      <c r="BG44" s="20">
        <v>0</v>
      </c>
      <c r="BH44" s="20">
        <v>0</v>
      </c>
      <c r="BI44" s="20">
        <v>0</v>
      </c>
      <c r="BJ44" s="20">
        <v>0</v>
      </c>
      <c r="BK44" s="20">
        <v>5</v>
      </c>
      <c r="BL44" s="20">
        <v>0</v>
      </c>
      <c r="BM44" s="20">
        <v>6</v>
      </c>
      <c r="BN44" s="20">
        <v>6</v>
      </c>
      <c r="BO44" s="20">
        <v>6</v>
      </c>
      <c r="BP44" s="20">
        <v>7</v>
      </c>
      <c r="BQ44" s="20">
        <v>16</v>
      </c>
      <c r="BR44" s="20">
        <v>3</v>
      </c>
      <c r="BS44" s="20">
        <v>114</v>
      </c>
      <c r="BT44" s="20">
        <v>0</v>
      </c>
      <c r="BU44" s="20">
        <v>100</v>
      </c>
      <c r="BV44" s="20">
        <v>116</v>
      </c>
      <c r="BW44" s="20">
        <v>0</v>
      </c>
      <c r="BX44" s="20">
        <v>0</v>
      </c>
      <c r="BY44" s="20">
        <v>0</v>
      </c>
      <c r="BZ44" s="20">
        <v>0</v>
      </c>
    </row>
    <row r="45" spans="2:78" ht="20.100000000000001" customHeight="1" thickBot="1" x14ac:dyDescent="0.25">
      <c r="B45" s="4" t="s">
        <v>241</v>
      </c>
      <c r="C45" s="20">
        <v>811</v>
      </c>
      <c r="D45" s="20">
        <v>15</v>
      </c>
      <c r="E45" s="20">
        <v>719</v>
      </c>
      <c r="F45" s="20">
        <v>587</v>
      </c>
      <c r="G45" s="20">
        <v>11</v>
      </c>
      <c r="H45" s="20">
        <v>0</v>
      </c>
      <c r="I45" s="20">
        <v>11</v>
      </c>
      <c r="J45" s="20">
        <v>7</v>
      </c>
      <c r="K45" s="20">
        <v>17</v>
      </c>
      <c r="L45" s="20">
        <v>0</v>
      </c>
      <c r="M45" s="20">
        <v>18</v>
      </c>
      <c r="N45" s="20">
        <v>1</v>
      </c>
      <c r="O45" s="20">
        <v>0</v>
      </c>
      <c r="P45" s="20">
        <v>0</v>
      </c>
      <c r="Q45" s="20">
        <v>1</v>
      </c>
      <c r="R45" s="20">
        <v>0</v>
      </c>
      <c r="S45" s="20">
        <v>22</v>
      </c>
      <c r="T45" s="20">
        <v>6</v>
      </c>
      <c r="U45" s="20">
        <v>26</v>
      </c>
      <c r="V45" s="20">
        <v>14</v>
      </c>
      <c r="W45" s="20">
        <v>279</v>
      </c>
      <c r="X45" s="20">
        <v>0</v>
      </c>
      <c r="Y45" s="20">
        <v>238</v>
      </c>
      <c r="Z45" s="20">
        <v>206</v>
      </c>
      <c r="AA45" s="20">
        <v>1</v>
      </c>
      <c r="AB45" s="20">
        <v>1</v>
      </c>
      <c r="AC45" s="20">
        <v>2</v>
      </c>
      <c r="AD45" s="20">
        <v>0</v>
      </c>
      <c r="AE45" s="20">
        <v>9</v>
      </c>
      <c r="AF45" s="20">
        <v>0</v>
      </c>
      <c r="AG45" s="20">
        <v>16</v>
      </c>
      <c r="AH45" s="20">
        <v>9</v>
      </c>
      <c r="AI45" s="20">
        <v>0</v>
      </c>
      <c r="AJ45" s="20">
        <v>0</v>
      </c>
      <c r="AK45" s="20">
        <v>0</v>
      </c>
      <c r="AL45" s="20">
        <v>0</v>
      </c>
      <c r="AM45" s="20">
        <v>8</v>
      </c>
      <c r="AN45" s="20">
        <v>2</v>
      </c>
      <c r="AO45" s="20">
        <v>9</v>
      </c>
      <c r="AP45" s="20">
        <v>6</v>
      </c>
      <c r="AQ45" s="20">
        <v>136</v>
      </c>
      <c r="AR45" s="20">
        <v>0</v>
      </c>
      <c r="AS45" s="20">
        <v>137</v>
      </c>
      <c r="AT45" s="20">
        <v>83</v>
      </c>
      <c r="AU45" s="20">
        <v>3</v>
      </c>
      <c r="AV45" s="20">
        <v>0</v>
      </c>
      <c r="AW45" s="20">
        <v>5</v>
      </c>
      <c r="AX45" s="20">
        <v>4</v>
      </c>
      <c r="AY45" s="20">
        <v>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0">
        <v>0</v>
      </c>
      <c r="BF45" s="20">
        <v>0</v>
      </c>
      <c r="BG45" s="20">
        <v>0</v>
      </c>
      <c r="BH45" s="20">
        <v>0</v>
      </c>
      <c r="BI45" s="20">
        <v>0</v>
      </c>
      <c r="BJ45" s="20">
        <v>0</v>
      </c>
      <c r="BK45" s="20">
        <v>36</v>
      </c>
      <c r="BL45" s="20">
        <v>0</v>
      </c>
      <c r="BM45" s="20">
        <v>45</v>
      </c>
      <c r="BN45" s="20">
        <v>24</v>
      </c>
      <c r="BO45" s="20">
        <v>20</v>
      </c>
      <c r="BP45" s="20">
        <v>6</v>
      </c>
      <c r="BQ45" s="20">
        <v>26</v>
      </c>
      <c r="BR45" s="20">
        <v>7</v>
      </c>
      <c r="BS45" s="20">
        <v>269</v>
      </c>
      <c r="BT45" s="20">
        <v>0</v>
      </c>
      <c r="BU45" s="20">
        <v>185</v>
      </c>
      <c r="BV45" s="20">
        <v>226</v>
      </c>
      <c r="BW45" s="20">
        <v>0</v>
      </c>
      <c r="BX45" s="20">
        <v>0</v>
      </c>
      <c r="BY45" s="20">
        <v>0</v>
      </c>
      <c r="BZ45" s="20">
        <v>0</v>
      </c>
    </row>
    <row r="46" spans="2:78" ht="20.100000000000001" customHeight="1" thickBot="1" x14ac:dyDescent="0.25">
      <c r="B46" s="4" t="s">
        <v>242</v>
      </c>
      <c r="C46" s="20">
        <v>373</v>
      </c>
      <c r="D46" s="20">
        <v>5</v>
      </c>
      <c r="E46" s="20">
        <v>285</v>
      </c>
      <c r="F46" s="20">
        <v>226</v>
      </c>
      <c r="G46" s="20">
        <v>1</v>
      </c>
      <c r="H46" s="20">
        <v>0</v>
      </c>
      <c r="I46" s="20">
        <v>0</v>
      </c>
      <c r="J46" s="20">
        <v>2</v>
      </c>
      <c r="K46" s="20">
        <v>0</v>
      </c>
      <c r="L46" s="20">
        <v>0</v>
      </c>
      <c r="M46" s="20">
        <v>0</v>
      </c>
      <c r="N46" s="20">
        <v>2</v>
      </c>
      <c r="O46" s="20">
        <v>0</v>
      </c>
      <c r="P46" s="20">
        <v>0</v>
      </c>
      <c r="Q46" s="20">
        <v>0</v>
      </c>
      <c r="R46" s="20">
        <v>1</v>
      </c>
      <c r="S46" s="20">
        <v>26</v>
      </c>
      <c r="T46" s="20">
        <v>2</v>
      </c>
      <c r="U46" s="20">
        <v>28</v>
      </c>
      <c r="V46" s="20">
        <v>2</v>
      </c>
      <c r="W46" s="20">
        <v>111</v>
      </c>
      <c r="X46" s="20">
        <v>0</v>
      </c>
      <c r="Y46" s="20">
        <v>83</v>
      </c>
      <c r="Z46" s="20">
        <v>85</v>
      </c>
      <c r="AA46" s="20">
        <v>0</v>
      </c>
      <c r="AB46" s="20">
        <v>0</v>
      </c>
      <c r="AC46" s="20">
        <v>0</v>
      </c>
      <c r="AD46" s="20">
        <v>0</v>
      </c>
      <c r="AE46" s="20">
        <v>9</v>
      </c>
      <c r="AF46" s="20">
        <v>0</v>
      </c>
      <c r="AG46" s="20">
        <v>19</v>
      </c>
      <c r="AH46" s="20">
        <v>6</v>
      </c>
      <c r="AI46" s="20">
        <v>13</v>
      </c>
      <c r="AJ46" s="20">
        <v>0</v>
      </c>
      <c r="AK46" s="20">
        <v>18</v>
      </c>
      <c r="AL46" s="20">
        <v>0</v>
      </c>
      <c r="AM46" s="20">
        <v>69</v>
      </c>
      <c r="AN46" s="20">
        <v>1</v>
      </c>
      <c r="AO46" s="20">
        <v>23</v>
      </c>
      <c r="AP46" s="20">
        <v>61</v>
      </c>
      <c r="AQ46" s="20">
        <v>46</v>
      </c>
      <c r="AR46" s="20">
        <v>0</v>
      </c>
      <c r="AS46" s="20">
        <v>31</v>
      </c>
      <c r="AT46" s="20">
        <v>30</v>
      </c>
      <c r="AU46" s="20">
        <v>12</v>
      </c>
      <c r="AV46" s="20">
        <v>0</v>
      </c>
      <c r="AW46" s="20">
        <v>11</v>
      </c>
      <c r="AX46" s="20">
        <v>2</v>
      </c>
      <c r="AY46" s="20">
        <v>0</v>
      </c>
      <c r="AZ46" s="20">
        <v>0</v>
      </c>
      <c r="BA46" s="20">
        <v>0</v>
      </c>
      <c r="BB46" s="20">
        <v>0</v>
      </c>
      <c r="BC46" s="20">
        <v>0</v>
      </c>
      <c r="BD46" s="20">
        <v>0</v>
      </c>
      <c r="BE46" s="20">
        <v>0</v>
      </c>
      <c r="BF46" s="20">
        <v>0</v>
      </c>
      <c r="BG46" s="20">
        <v>0</v>
      </c>
      <c r="BH46" s="20">
        <v>0</v>
      </c>
      <c r="BI46" s="20">
        <v>0</v>
      </c>
      <c r="BJ46" s="20">
        <v>0</v>
      </c>
      <c r="BK46" s="20">
        <v>10</v>
      </c>
      <c r="BL46" s="20">
        <v>0</v>
      </c>
      <c r="BM46" s="20">
        <v>8</v>
      </c>
      <c r="BN46" s="20">
        <v>4</v>
      </c>
      <c r="BO46" s="20">
        <v>14</v>
      </c>
      <c r="BP46" s="20">
        <v>2</v>
      </c>
      <c r="BQ46" s="20">
        <v>16</v>
      </c>
      <c r="BR46" s="20">
        <v>0</v>
      </c>
      <c r="BS46" s="20">
        <v>62</v>
      </c>
      <c r="BT46" s="20">
        <v>0</v>
      </c>
      <c r="BU46" s="20">
        <v>48</v>
      </c>
      <c r="BV46" s="20">
        <v>34</v>
      </c>
      <c r="BW46" s="20">
        <v>0</v>
      </c>
      <c r="BX46" s="20">
        <v>0</v>
      </c>
      <c r="BY46" s="20">
        <v>0</v>
      </c>
      <c r="BZ46" s="20">
        <v>0</v>
      </c>
    </row>
    <row r="47" spans="2:78" ht="20.100000000000001" customHeight="1" thickBot="1" x14ac:dyDescent="0.25">
      <c r="B47" s="4" t="s">
        <v>243</v>
      </c>
      <c r="C47" s="20">
        <v>1015</v>
      </c>
      <c r="D47" s="20">
        <v>44</v>
      </c>
      <c r="E47" s="20">
        <v>940</v>
      </c>
      <c r="F47" s="20">
        <v>641</v>
      </c>
      <c r="G47" s="20">
        <v>11</v>
      </c>
      <c r="H47" s="20">
        <v>0</v>
      </c>
      <c r="I47" s="20">
        <v>10</v>
      </c>
      <c r="J47" s="20">
        <v>9</v>
      </c>
      <c r="K47" s="20">
        <v>4</v>
      </c>
      <c r="L47" s="20">
        <v>0</v>
      </c>
      <c r="M47" s="20">
        <v>7</v>
      </c>
      <c r="N47" s="20">
        <v>1</v>
      </c>
      <c r="O47" s="20">
        <v>0</v>
      </c>
      <c r="P47" s="20">
        <v>0</v>
      </c>
      <c r="Q47" s="20">
        <v>0</v>
      </c>
      <c r="R47" s="20">
        <v>0</v>
      </c>
      <c r="S47" s="20">
        <v>23</v>
      </c>
      <c r="T47" s="20">
        <v>13</v>
      </c>
      <c r="U47" s="20">
        <v>36</v>
      </c>
      <c r="V47" s="20">
        <v>2</v>
      </c>
      <c r="W47" s="20">
        <v>357</v>
      </c>
      <c r="X47" s="20">
        <v>0</v>
      </c>
      <c r="Y47" s="20">
        <v>296</v>
      </c>
      <c r="Z47" s="20">
        <v>248</v>
      </c>
      <c r="AA47" s="20">
        <v>3</v>
      </c>
      <c r="AB47" s="20">
        <v>1</v>
      </c>
      <c r="AC47" s="20">
        <v>4</v>
      </c>
      <c r="AD47" s="20">
        <v>0</v>
      </c>
      <c r="AE47" s="20">
        <v>18</v>
      </c>
      <c r="AF47" s="20">
        <v>0</v>
      </c>
      <c r="AG47" s="20">
        <v>8</v>
      </c>
      <c r="AH47" s="20">
        <v>16</v>
      </c>
      <c r="AI47" s="20">
        <v>0</v>
      </c>
      <c r="AJ47" s="20">
        <v>0</v>
      </c>
      <c r="AK47" s="20">
        <v>0</v>
      </c>
      <c r="AL47" s="20">
        <v>0</v>
      </c>
      <c r="AM47" s="20">
        <v>5</v>
      </c>
      <c r="AN47" s="20">
        <v>9</v>
      </c>
      <c r="AO47" s="20">
        <v>15</v>
      </c>
      <c r="AP47" s="20">
        <v>4</v>
      </c>
      <c r="AQ47" s="20">
        <v>210</v>
      </c>
      <c r="AR47" s="20">
        <v>2</v>
      </c>
      <c r="AS47" s="20">
        <v>207</v>
      </c>
      <c r="AT47" s="20">
        <v>117</v>
      </c>
      <c r="AU47" s="20">
        <v>23</v>
      </c>
      <c r="AV47" s="20">
        <v>0</v>
      </c>
      <c r="AW47" s="20">
        <v>34</v>
      </c>
      <c r="AX47" s="20">
        <v>5</v>
      </c>
      <c r="AY47" s="20">
        <v>0</v>
      </c>
      <c r="AZ47" s="20">
        <v>0</v>
      </c>
      <c r="BA47" s="20">
        <v>0</v>
      </c>
      <c r="BB47" s="20">
        <v>0</v>
      </c>
      <c r="BC47" s="20">
        <v>1</v>
      </c>
      <c r="BD47" s="20">
        <v>0</v>
      </c>
      <c r="BE47" s="20">
        <v>1</v>
      </c>
      <c r="BF47" s="20">
        <v>1</v>
      </c>
      <c r="BG47" s="20">
        <v>0</v>
      </c>
      <c r="BH47" s="20">
        <v>0</v>
      </c>
      <c r="BI47" s="20">
        <v>0</v>
      </c>
      <c r="BJ47" s="20">
        <v>0</v>
      </c>
      <c r="BK47" s="20">
        <v>31</v>
      </c>
      <c r="BL47" s="20">
        <v>0</v>
      </c>
      <c r="BM47" s="20">
        <v>25</v>
      </c>
      <c r="BN47" s="20">
        <v>31</v>
      </c>
      <c r="BO47" s="20">
        <v>19</v>
      </c>
      <c r="BP47" s="20">
        <v>16</v>
      </c>
      <c r="BQ47" s="20">
        <v>39</v>
      </c>
      <c r="BR47" s="20">
        <v>1</v>
      </c>
      <c r="BS47" s="20">
        <v>310</v>
      </c>
      <c r="BT47" s="20">
        <v>3</v>
      </c>
      <c r="BU47" s="20">
        <v>258</v>
      </c>
      <c r="BV47" s="20">
        <v>206</v>
      </c>
      <c r="BW47" s="20">
        <v>0</v>
      </c>
      <c r="BX47" s="20">
        <v>0</v>
      </c>
      <c r="BY47" s="20">
        <v>0</v>
      </c>
      <c r="BZ47" s="20">
        <v>0</v>
      </c>
    </row>
    <row r="48" spans="2:78" ht="20.100000000000001" customHeight="1" thickBot="1" x14ac:dyDescent="0.25">
      <c r="B48" s="4" t="s">
        <v>244</v>
      </c>
      <c r="C48" s="20">
        <v>132</v>
      </c>
      <c r="D48" s="20">
        <v>15</v>
      </c>
      <c r="E48" s="20">
        <v>130</v>
      </c>
      <c r="F48" s="20">
        <v>112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2</v>
      </c>
      <c r="T48" s="20">
        <v>8</v>
      </c>
      <c r="U48" s="20">
        <v>9</v>
      </c>
      <c r="V48" s="20">
        <v>2</v>
      </c>
      <c r="W48" s="20">
        <v>53</v>
      </c>
      <c r="X48" s="20">
        <v>0</v>
      </c>
      <c r="Y48" s="20">
        <v>48</v>
      </c>
      <c r="Z48" s="20">
        <v>52</v>
      </c>
      <c r="AA48" s="20">
        <v>1</v>
      </c>
      <c r="AB48" s="20">
        <v>0</v>
      </c>
      <c r="AC48" s="20">
        <v>1</v>
      </c>
      <c r="AD48" s="20">
        <v>0</v>
      </c>
      <c r="AE48" s="20">
        <v>3</v>
      </c>
      <c r="AF48" s="20">
        <v>0</v>
      </c>
      <c r="AG48" s="20">
        <v>4</v>
      </c>
      <c r="AH48" s="20">
        <v>1</v>
      </c>
      <c r="AI48" s="20">
        <v>0</v>
      </c>
      <c r="AJ48" s="20">
        <v>0</v>
      </c>
      <c r="AK48" s="20">
        <v>0</v>
      </c>
      <c r="AL48" s="20">
        <v>0</v>
      </c>
      <c r="AM48" s="20">
        <v>1</v>
      </c>
      <c r="AN48" s="20">
        <v>2</v>
      </c>
      <c r="AO48" s="20">
        <v>2</v>
      </c>
      <c r="AP48" s="20">
        <v>1</v>
      </c>
      <c r="AQ48" s="20">
        <v>16</v>
      </c>
      <c r="AR48" s="20">
        <v>0</v>
      </c>
      <c r="AS48" s="20">
        <v>16</v>
      </c>
      <c r="AT48" s="20">
        <v>9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20">
        <v>0</v>
      </c>
      <c r="BB48" s="20">
        <v>0</v>
      </c>
      <c r="BC48" s="20">
        <v>0</v>
      </c>
      <c r="BD48" s="20">
        <v>0</v>
      </c>
      <c r="BE48" s="20">
        <v>0</v>
      </c>
      <c r="BF48" s="20">
        <v>0</v>
      </c>
      <c r="BG48" s="20">
        <v>0</v>
      </c>
      <c r="BH48" s="20">
        <v>0</v>
      </c>
      <c r="BI48" s="20">
        <v>0</v>
      </c>
      <c r="BJ48" s="20">
        <v>0</v>
      </c>
      <c r="BK48" s="20">
        <v>6</v>
      </c>
      <c r="BL48" s="20">
        <v>0</v>
      </c>
      <c r="BM48" s="20">
        <v>5</v>
      </c>
      <c r="BN48" s="20">
        <v>5</v>
      </c>
      <c r="BO48" s="20">
        <v>2</v>
      </c>
      <c r="BP48" s="20">
        <v>5</v>
      </c>
      <c r="BQ48" s="20">
        <v>9</v>
      </c>
      <c r="BR48" s="20">
        <v>2</v>
      </c>
      <c r="BS48" s="20">
        <v>48</v>
      </c>
      <c r="BT48" s="20">
        <v>0</v>
      </c>
      <c r="BU48" s="20">
        <v>36</v>
      </c>
      <c r="BV48" s="20">
        <v>40</v>
      </c>
      <c r="BW48" s="20">
        <v>0</v>
      </c>
      <c r="BX48" s="20">
        <v>0</v>
      </c>
      <c r="BY48" s="20">
        <v>0</v>
      </c>
      <c r="BZ48" s="20">
        <v>0</v>
      </c>
    </row>
    <row r="49" spans="2:78" ht="20.100000000000001" customHeight="1" thickBot="1" x14ac:dyDescent="0.25">
      <c r="B49" s="4" t="s">
        <v>245</v>
      </c>
      <c r="C49" s="20">
        <v>248</v>
      </c>
      <c r="D49" s="20">
        <v>3</v>
      </c>
      <c r="E49" s="20">
        <v>139</v>
      </c>
      <c r="F49" s="20">
        <v>178</v>
      </c>
      <c r="G49" s="20">
        <v>2</v>
      </c>
      <c r="H49" s="20">
        <v>0</v>
      </c>
      <c r="I49" s="20">
        <v>0</v>
      </c>
      <c r="J49" s="20">
        <v>2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18</v>
      </c>
      <c r="T49" s="20">
        <v>1</v>
      </c>
      <c r="U49" s="20">
        <v>16</v>
      </c>
      <c r="V49" s="20">
        <v>7</v>
      </c>
      <c r="W49" s="20">
        <v>96</v>
      </c>
      <c r="X49" s="20">
        <v>0</v>
      </c>
      <c r="Y49" s="20">
        <v>36</v>
      </c>
      <c r="Z49" s="20">
        <v>85</v>
      </c>
      <c r="AA49" s="20">
        <v>2</v>
      </c>
      <c r="AB49" s="20">
        <v>0</v>
      </c>
      <c r="AC49" s="20">
        <v>2</v>
      </c>
      <c r="AD49" s="20">
        <v>0</v>
      </c>
      <c r="AE49" s="20">
        <v>0</v>
      </c>
      <c r="AF49" s="20">
        <v>0</v>
      </c>
      <c r="AG49" s="20">
        <v>0</v>
      </c>
      <c r="AH49" s="20">
        <v>1</v>
      </c>
      <c r="AI49" s="20">
        <v>0</v>
      </c>
      <c r="AJ49" s="20">
        <v>0</v>
      </c>
      <c r="AK49" s="20">
        <v>0</v>
      </c>
      <c r="AL49" s="20">
        <v>0</v>
      </c>
      <c r="AM49" s="20">
        <v>13</v>
      </c>
      <c r="AN49" s="20">
        <v>0</v>
      </c>
      <c r="AO49" s="20">
        <v>9</v>
      </c>
      <c r="AP49" s="20">
        <v>5</v>
      </c>
      <c r="AQ49" s="20">
        <v>22</v>
      </c>
      <c r="AR49" s="20">
        <v>0</v>
      </c>
      <c r="AS49" s="20">
        <v>14</v>
      </c>
      <c r="AT49" s="20">
        <v>16</v>
      </c>
      <c r="AU49" s="20">
        <v>3</v>
      </c>
      <c r="AV49" s="20">
        <v>0</v>
      </c>
      <c r="AW49" s="20">
        <v>1</v>
      </c>
      <c r="AX49" s="20">
        <v>2</v>
      </c>
      <c r="AY49" s="20">
        <v>0</v>
      </c>
      <c r="AZ49" s="20">
        <v>0</v>
      </c>
      <c r="BA49" s="20">
        <v>0</v>
      </c>
      <c r="BB49" s="20">
        <v>0</v>
      </c>
      <c r="BC49" s="20">
        <v>0</v>
      </c>
      <c r="BD49" s="20">
        <v>0</v>
      </c>
      <c r="BE49" s="20">
        <v>0</v>
      </c>
      <c r="BF49" s="20">
        <v>0</v>
      </c>
      <c r="BG49" s="20">
        <v>6</v>
      </c>
      <c r="BH49" s="20">
        <v>0</v>
      </c>
      <c r="BI49" s="20">
        <v>6</v>
      </c>
      <c r="BJ49" s="20">
        <v>0</v>
      </c>
      <c r="BK49" s="20">
        <v>7</v>
      </c>
      <c r="BL49" s="20">
        <v>0</v>
      </c>
      <c r="BM49" s="20">
        <v>6</v>
      </c>
      <c r="BN49" s="20">
        <v>3</v>
      </c>
      <c r="BO49" s="20">
        <v>20</v>
      </c>
      <c r="BP49" s="20">
        <v>2</v>
      </c>
      <c r="BQ49" s="20">
        <v>19</v>
      </c>
      <c r="BR49" s="20">
        <v>5</v>
      </c>
      <c r="BS49" s="20">
        <v>59</v>
      </c>
      <c r="BT49" s="20">
        <v>0</v>
      </c>
      <c r="BU49" s="20">
        <v>30</v>
      </c>
      <c r="BV49" s="20">
        <v>52</v>
      </c>
      <c r="BW49" s="20">
        <v>0</v>
      </c>
      <c r="BX49" s="20">
        <v>0</v>
      </c>
      <c r="BY49" s="20">
        <v>0</v>
      </c>
      <c r="BZ49" s="20">
        <v>0</v>
      </c>
    </row>
    <row r="50" spans="2:78" ht="20.100000000000001" customHeight="1" thickBot="1" x14ac:dyDescent="0.25">
      <c r="B50" s="4" t="s">
        <v>246</v>
      </c>
      <c r="C50" s="20">
        <v>298</v>
      </c>
      <c r="D50" s="20">
        <v>13</v>
      </c>
      <c r="E50" s="20">
        <v>241</v>
      </c>
      <c r="F50" s="20">
        <v>291</v>
      </c>
      <c r="G50" s="20">
        <v>0</v>
      </c>
      <c r="H50" s="20">
        <v>0</v>
      </c>
      <c r="I50" s="20">
        <v>2</v>
      </c>
      <c r="J50" s="20">
        <v>2</v>
      </c>
      <c r="K50" s="20">
        <v>2</v>
      </c>
      <c r="L50" s="20">
        <v>0</v>
      </c>
      <c r="M50" s="20">
        <v>0</v>
      </c>
      <c r="N50" s="20">
        <v>2</v>
      </c>
      <c r="O50" s="20">
        <v>0</v>
      </c>
      <c r="P50" s="20">
        <v>0</v>
      </c>
      <c r="Q50" s="20">
        <v>0</v>
      </c>
      <c r="R50" s="20">
        <v>0</v>
      </c>
      <c r="S50" s="20">
        <v>13</v>
      </c>
      <c r="T50" s="20">
        <v>3</v>
      </c>
      <c r="U50" s="20">
        <v>13</v>
      </c>
      <c r="V50" s="20">
        <v>3</v>
      </c>
      <c r="W50" s="20">
        <v>112</v>
      </c>
      <c r="X50" s="20">
        <v>0</v>
      </c>
      <c r="Y50" s="20">
        <v>78</v>
      </c>
      <c r="Z50" s="20">
        <v>109</v>
      </c>
      <c r="AA50" s="20">
        <v>0</v>
      </c>
      <c r="AB50" s="20">
        <v>1</v>
      </c>
      <c r="AC50" s="20">
        <v>1</v>
      </c>
      <c r="AD50" s="20">
        <v>0</v>
      </c>
      <c r="AE50" s="20">
        <v>6</v>
      </c>
      <c r="AF50" s="20">
        <v>0</v>
      </c>
      <c r="AG50" s="20">
        <v>6</v>
      </c>
      <c r="AH50" s="20">
        <v>4</v>
      </c>
      <c r="AI50" s="20">
        <v>0</v>
      </c>
      <c r="AJ50" s="20">
        <v>0</v>
      </c>
      <c r="AK50" s="20">
        <v>0</v>
      </c>
      <c r="AL50" s="20">
        <v>0</v>
      </c>
      <c r="AM50" s="20">
        <v>6</v>
      </c>
      <c r="AN50" s="20">
        <v>2</v>
      </c>
      <c r="AO50" s="20">
        <v>7</v>
      </c>
      <c r="AP50" s="20">
        <v>4</v>
      </c>
      <c r="AQ50" s="20">
        <v>50</v>
      </c>
      <c r="AR50" s="20">
        <v>0</v>
      </c>
      <c r="AS50" s="20">
        <v>38</v>
      </c>
      <c r="AT50" s="20">
        <v>45</v>
      </c>
      <c r="AU50" s="20">
        <v>1</v>
      </c>
      <c r="AV50" s="20">
        <v>0</v>
      </c>
      <c r="AW50" s="20">
        <v>2</v>
      </c>
      <c r="AX50" s="20">
        <v>1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6</v>
      </c>
      <c r="BL50" s="20">
        <v>0</v>
      </c>
      <c r="BM50" s="20">
        <v>19</v>
      </c>
      <c r="BN50" s="20">
        <v>23</v>
      </c>
      <c r="BO50" s="20">
        <v>15</v>
      </c>
      <c r="BP50" s="20">
        <v>7</v>
      </c>
      <c r="BQ50" s="20">
        <v>17</v>
      </c>
      <c r="BR50" s="20">
        <v>8</v>
      </c>
      <c r="BS50" s="20">
        <v>87</v>
      </c>
      <c r="BT50" s="20">
        <v>0</v>
      </c>
      <c r="BU50" s="20">
        <v>58</v>
      </c>
      <c r="BV50" s="20">
        <v>90</v>
      </c>
      <c r="BW50" s="20">
        <v>0</v>
      </c>
      <c r="BX50" s="20">
        <v>0</v>
      </c>
      <c r="BY50" s="20">
        <v>0</v>
      </c>
      <c r="BZ50" s="20">
        <v>0</v>
      </c>
    </row>
    <row r="51" spans="2:78" ht="20.100000000000001" customHeight="1" thickBot="1" x14ac:dyDescent="0.25">
      <c r="B51" s="4" t="s">
        <v>247</v>
      </c>
      <c r="C51" s="20">
        <v>98</v>
      </c>
      <c r="D51" s="20">
        <v>5</v>
      </c>
      <c r="E51" s="20">
        <v>79</v>
      </c>
      <c r="F51" s="20">
        <v>81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1</v>
      </c>
      <c r="N51" s="20">
        <v>1</v>
      </c>
      <c r="O51" s="20">
        <v>0</v>
      </c>
      <c r="P51" s="20">
        <v>0</v>
      </c>
      <c r="Q51" s="20">
        <v>0</v>
      </c>
      <c r="R51" s="20">
        <v>0</v>
      </c>
      <c r="S51" s="20">
        <v>2</v>
      </c>
      <c r="T51" s="20">
        <v>3</v>
      </c>
      <c r="U51" s="20">
        <v>6</v>
      </c>
      <c r="V51" s="20">
        <v>0</v>
      </c>
      <c r="W51" s="20">
        <v>30</v>
      </c>
      <c r="X51" s="20">
        <v>0</v>
      </c>
      <c r="Y51" s="20">
        <v>25</v>
      </c>
      <c r="Z51" s="20">
        <v>26</v>
      </c>
      <c r="AA51" s="20">
        <v>1</v>
      </c>
      <c r="AB51" s="20">
        <v>0</v>
      </c>
      <c r="AC51" s="20">
        <v>0</v>
      </c>
      <c r="AD51" s="20">
        <v>1</v>
      </c>
      <c r="AE51" s="20">
        <v>2</v>
      </c>
      <c r="AF51" s="20">
        <v>0</v>
      </c>
      <c r="AG51" s="20">
        <v>1</v>
      </c>
      <c r="AH51" s="20">
        <v>1</v>
      </c>
      <c r="AI51" s="20">
        <v>0</v>
      </c>
      <c r="AJ51" s="20">
        <v>0</v>
      </c>
      <c r="AK51" s="20">
        <v>0</v>
      </c>
      <c r="AL51" s="20">
        <v>0</v>
      </c>
      <c r="AM51" s="20">
        <v>3</v>
      </c>
      <c r="AN51" s="20">
        <v>1</v>
      </c>
      <c r="AO51" s="20">
        <v>5</v>
      </c>
      <c r="AP51" s="20">
        <v>0</v>
      </c>
      <c r="AQ51" s="20">
        <v>25</v>
      </c>
      <c r="AR51" s="20">
        <v>0</v>
      </c>
      <c r="AS51" s="20">
        <v>14</v>
      </c>
      <c r="AT51" s="20">
        <v>19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0</v>
      </c>
      <c r="BH51" s="20">
        <v>0</v>
      </c>
      <c r="BI51" s="20">
        <v>0</v>
      </c>
      <c r="BJ51" s="20">
        <v>0</v>
      </c>
      <c r="BK51" s="20">
        <v>3</v>
      </c>
      <c r="BL51" s="20">
        <v>0</v>
      </c>
      <c r="BM51" s="20">
        <v>1</v>
      </c>
      <c r="BN51" s="20">
        <v>11</v>
      </c>
      <c r="BO51" s="20">
        <v>5</v>
      </c>
      <c r="BP51" s="20">
        <v>1</v>
      </c>
      <c r="BQ51" s="20">
        <v>5</v>
      </c>
      <c r="BR51" s="20">
        <v>1</v>
      </c>
      <c r="BS51" s="20">
        <v>27</v>
      </c>
      <c r="BT51" s="20">
        <v>0</v>
      </c>
      <c r="BU51" s="20">
        <v>21</v>
      </c>
      <c r="BV51" s="20">
        <v>21</v>
      </c>
      <c r="BW51" s="20">
        <v>0</v>
      </c>
      <c r="BX51" s="20">
        <v>0</v>
      </c>
      <c r="BY51" s="20">
        <v>0</v>
      </c>
      <c r="BZ51" s="20">
        <v>0</v>
      </c>
    </row>
    <row r="52" spans="2:78" ht="20.100000000000001" customHeight="1" thickBot="1" x14ac:dyDescent="0.25">
      <c r="B52" s="4" t="s">
        <v>248</v>
      </c>
      <c r="C52" s="20">
        <v>82</v>
      </c>
      <c r="D52" s="20">
        <v>5</v>
      </c>
      <c r="E52" s="20">
        <v>88</v>
      </c>
      <c r="F52" s="20">
        <v>68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1</v>
      </c>
      <c r="P52" s="20">
        <v>0</v>
      </c>
      <c r="Q52" s="20">
        <v>1</v>
      </c>
      <c r="R52" s="20">
        <v>0</v>
      </c>
      <c r="S52" s="20">
        <v>12</v>
      </c>
      <c r="T52" s="20">
        <v>2</v>
      </c>
      <c r="U52" s="20">
        <v>14</v>
      </c>
      <c r="V52" s="20">
        <v>1</v>
      </c>
      <c r="W52" s="20">
        <v>39</v>
      </c>
      <c r="X52" s="20">
        <v>0</v>
      </c>
      <c r="Y52" s="20">
        <v>28</v>
      </c>
      <c r="Z52" s="20">
        <v>36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  <c r="AG52" s="20">
        <v>2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1</v>
      </c>
      <c r="AN52" s="20">
        <v>0</v>
      </c>
      <c r="AO52" s="20">
        <v>1</v>
      </c>
      <c r="AP52" s="20">
        <v>0</v>
      </c>
      <c r="AQ52" s="20">
        <v>9</v>
      </c>
      <c r="AR52" s="20">
        <v>0</v>
      </c>
      <c r="AS52" s="20">
        <v>11</v>
      </c>
      <c r="AT52" s="20">
        <v>8</v>
      </c>
      <c r="AU52" s="20">
        <v>0</v>
      </c>
      <c r="AV52" s="20">
        <v>0</v>
      </c>
      <c r="AW52" s="20">
        <v>0</v>
      </c>
      <c r="AX52" s="20">
        <v>3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1</v>
      </c>
      <c r="BH52" s="20">
        <v>0</v>
      </c>
      <c r="BI52" s="20">
        <v>1</v>
      </c>
      <c r="BJ52" s="20">
        <v>0</v>
      </c>
      <c r="BK52" s="20">
        <v>1</v>
      </c>
      <c r="BL52" s="20">
        <v>0</v>
      </c>
      <c r="BM52" s="20">
        <v>2</v>
      </c>
      <c r="BN52" s="20">
        <v>4</v>
      </c>
      <c r="BO52" s="20">
        <v>4</v>
      </c>
      <c r="BP52" s="20">
        <v>0</v>
      </c>
      <c r="BQ52" s="20">
        <v>6</v>
      </c>
      <c r="BR52" s="20">
        <v>1</v>
      </c>
      <c r="BS52" s="20">
        <v>14</v>
      </c>
      <c r="BT52" s="20">
        <v>3</v>
      </c>
      <c r="BU52" s="20">
        <v>22</v>
      </c>
      <c r="BV52" s="20">
        <v>15</v>
      </c>
      <c r="BW52" s="20">
        <v>0</v>
      </c>
      <c r="BX52" s="20">
        <v>0</v>
      </c>
      <c r="BY52" s="20">
        <v>0</v>
      </c>
      <c r="BZ52" s="20">
        <v>0</v>
      </c>
    </row>
    <row r="53" spans="2:78" ht="20.100000000000001" customHeight="1" thickBot="1" x14ac:dyDescent="0.25">
      <c r="B53" s="4" t="s">
        <v>249</v>
      </c>
      <c r="C53" s="20">
        <v>239</v>
      </c>
      <c r="D53" s="20">
        <v>2</v>
      </c>
      <c r="E53" s="20">
        <v>246</v>
      </c>
      <c r="F53" s="20">
        <v>213</v>
      </c>
      <c r="G53" s="20">
        <v>7</v>
      </c>
      <c r="H53" s="20">
        <v>0</v>
      </c>
      <c r="I53" s="20">
        <v>5</v>
      </c>
      <c r="J53" s="20">
        <v>5</v>
      </c>
      <c r="K53" s="20">
        <v>2</v>
      </c>
      <c r="L53" s="20">
        <v>0</v>
      </c>
      <c r="M53" s="20">
        <v>2</v>
      </c>
      <c r="N53" s="20">
        <v>1</v>
      </c>
      <c r="O53" s="20">
        <v>0</v>
      </c>
      <c r="P53" s="20">
        <v>0</v>
      </c>
      <c r="Q53" s="20">
        <v>0</v>
      </c>
      <c r="R53" s="20">
        <v>0</v>
      </c>
      <c r="S53" s="20">
        <v>12</v>
      </c>
      <c r="T53" s="20">
        <v>2</v>
      </c>
      <c r="U53" s="20">
        <v>19</v>
      </c>
      <c r="V53" s="20">
        <v>1</v>
      </c>
      <c r="W53" s="20">
        <v>92</v>
      </c>
      <c r="X53" s="20">
        <v>0</v>
      </c>
      <c r="Y53" s="20">
        <v>80</v>
      </c>
      <c r="Z53" s="20">
        <v>87</v>
      </c>
      <c r="AA53" s="20">
        <v>1</v>
      </c>
      <c r="AB53" s="20">
        <v>0</v>
      </c>
      <c r="AC53" s="20">
        <v>1</v>
      </c>
      <c r="AD53" s="20">
        <v>0</v>
      </c>
      <c r="AE53" s="20">
        <v>0</v>
      </c>
      <c r="AF53" s="20">
        <v>0</v>
      </c>
      <c r="AG53" s="20">
        <v>2</v>
      </c>
      <c r="AH53" s="20">
        <v>2</v>
      </c>
      <c r="AI53" s="20">
        <v>0</v>
      </c>
      <c r="AJ53" s="20">
        <v>0</v>
      </c>
      <c r="AK53" s="20">
        <v>0</v>
      </c>
      <c r="AL53" s="20">
        <v>0</v>
      </c>
      <c r="AM53" s="20">
        <v>5</v>
      </c>
      <c r="AN53" s="20">
        <v>0</v>
      </c>
      <c r="AO53" s="20">
        <v>9</v>
      </c>
      <c r="AP53" s="20">
        <v>0</v>
      </c>
      <c r="AQ53" s="20">
        <v>36</v>
      </c>
      <c r="AR53" s="20">
        <v>0</v>
      </c>
      <c r="AS53" s="20">
        <v>25</v>
      </c>
      <c r="AT53" s="20">
        <v>38</v>
      </c>
      <c r="AU53" s="20">
        <v>1</v>
      </c>
      <c r="AV53" s="20">
        <v>0</v>
      </c>
      <c r="AW53" s="20">
        <v>5</v>
      </c>
      <c r="AX53" s="20">
        <v>4</v>
      </c>
      <c r="AY53" s="20">
        <v>0</v>
      </c>
      <c r="AZ53" s="20">
        <v>0</v>
      </c>
      <c r="BA53" s="20">
        <v>0</v>
      </c>
      <c r="BB53" s="20">
        <v>0</v>
      </c>
      <c r="BC53" s="20">
        <v>1</v>
      </c>
      <c r="BD53" s="20">
        <v>0</v>
      </c>
      <c r="BE53" s="20">
        <v>1</v>
      </c>
      <c r="BF53" s="20">
        <v>0</v>
      </c>
      <c r="BG53" s="20">
        <v>0</v>
      </c>
      <c r="BH53" s="20">
        <v>0</v>
      </c>
      <c r="BI53" s="20">
        <v>0</v>
      </c>
      <c r="BJ53" s="20">
        <v>0</v>
      </c>
      <c r="BK53" s="20">
        <v>5</v>
      </c>
      <c r="BL53" s="20">
        <v>0</v>
      </c>
      <c r="BM53" s="20">
        <v>7</v>
      </c>
      <c r="BN53" s="20">
        <v>9</v>
      </c>
      <c r="BO53" s="20">
        <v>12</v>
      </c>
      <c r="BP53" s="20">
        <v>0</v>
      </c>
      <c r="BQ53" s="20">
        <v>23</v>
      </c>
      <c r="BR53" s="20">
        <v>5</v>
      </c>
      <c r="BS53" s="20">
        <v>65</v>
      </c>
      <c r="BT53" s="20">
        <v>0</v>
      </c>
      <c r="BU53" s="20">
        <v>67</v>
      </c>
      <c r="BV53" s="20">
        <v>61</v>
      </c>
      <c r="BW53" s="20">
        <v>0</v>
      </c>
      <c r="BX53" s="20">
        <v>0</v>
      </c>
      <c r="BY53" s="20">
        <v>0</v>
      </c>
      <c r="BZ53" s="20">
        <v>0</v>
      </c>
    </row>
    <row r="54" spans="2:78" ht="20.100000000000001" customHeight="1" thickBot="1" x14ac:dyDescent="0.25">
      <c r="B54" s="4" t="s">
        <v>250</v>
      </c>
      <c r="C54" s="20">
        <v>2190</v>
      </c>
      <c r="D54" s="20">
        <v>21</v>
      </c>
      <c r="E54" s="20">
        <v>2251</v>
      </c>
      <c r="F54" s="20">
        <v>1260</v>
      </c>
      <c r="G54" s="20">
        <v>13</v>
      </c>
      <c r="H54" s="20">
        <v>1</v>
      </c>
      <c r="I54" s="20">
        <v>14</v>
      </c>
      <c r="J54" s="20">
        <v>9</v>
      </c>
      <c r="K54" s="20">
        <v>73</v>
      </c>
      <c r="L54" s="20">
        <v>0</v>
      </c>
      <c r="M54" s="20">
        <v>82</v>
      </c>
      <c r="N54" s="20">
        <v>33</v>
      </c>
      <c r="O54" s="20">
        <v>0</v>
      </c>
      <c r="P54" s="20">
        <v>0</v>
      </c>
      <c r="Q54" s="20">
        <v>1</v>
      </c>
      <c r="R54" s="20">
        <v>0</v>
      </c>
      <c r="S54" s="20">
        <v>45</v>
      </c>
      <c r="T54" s="20">
        <v>11</v>
      </c>
      <c r="U54" s="20">
        <v>67</v>
      </c>
      <c r="V54" s="20">
        <v>3</v>
      </c>
      <c r="W54" s="20">
        <v>746</v>
      </c>
      <c r="X54" s="20">
        <v>1</v>
      </c>
      <c r="Y54" s="20">
        <v>762</v>
      </c>
      <c r="Z54" s="20">
        <v>486</v>
      </c>
      <c r="AA54" s="20">
        <v>4</v>
      </c>
      <c r="AB54" s="20">
        <v>0</v>
      </c>
      <c r="AC54" s="20">
        <v>2</v>
      </c>
      <c r="AD54" s="20">
        <v>4</v>
      </c>
      <c r="AE54" s="20">
        <v>37</v>
      </c>
      <c r="AF54" s="20">
        <v>0</v>
      </c>
      <c r="AG54" s="20">
        <v>25</v>
      </c>
      <c r="AH54" s="20">
        <v>24</v>
      </c>
      <c r="AI54" s="20">
        <v>0</v>
      </c>
      <c r="AJ54" s="20">
        <v>0</v>
      </c>
      <c r="AK54" s="20">
        <v>0</v>
      </c>
      <c r="AL54" s="20">
        <v>0</v>
      </c>
      <c r="AM54" s="20">
        <v>13</v>
      </c>
      <c r="AN54" s="20">
        <v>2</v>
      </c>
      <c r="AO54" s="20">
        <v>15</v>
      </c>
      <c r="AP54" s="20">
        <v>2</v>
      </c>
      <c r="AQ54" s="20">
        <v>386</v>
      </c>
      <c r="AR54" s="20">
        <v>0</v>
      </c>
      <c r="AS54" s="20">
        <v>398</v>
      </c>
      <c r="AT54" s="20">
        <v>189</v>
      </c>
      <c r="AU54" s="20">
        <v>211</v>
      </c>
      <c r="AV54" s="20">
        <v>0</v>
      </c>
      <c r="AW54" s="20">
        <v>230</v>
      </c>
      <c r="AX54" s="20">
        <v>66</v>
      </c>
      <c r="AY54" s="20">
        <v>0</v>
      </c>
      <c r="AZ54" s="20">
        <v>0</v>
      </c>
      <c r="BA54" s="20">
        <v>0</v>
      </c>
      <c r="BB54" s="20">
        <v>0</v>
      </c>
      <c r="BC54" s="20">
        <v>4</v>
      </c>
      <c r="BD54" s="20">
        <v>0</v>
      </c>
      <c r="BE54" s="20">
        <v>6</v>
      </c>
      <c r="BF54" s="20">
        <v>1</v>
      </c>
      <c r="BG54" s="20">
        <v>1</v>
      </c>
      <c r="BH54" s="20">
        <v>0</v>
      </c>
      <c r="BI54" s="20">
        <v>0</v>
      </c>
      <c r="BJ54" s="20">
        <v>2</v>
      </c>
      <c r="BK54" s="20">
        <v>81</v>
      </c>
      <c r="BL54" s="20">
        <v>0</v>
      </c>
      <c r="BM54" s="20">
        <v>91</v>
      </c>
      <c r="BN54" s="20">
        <v>53</v>
      </c>
      <c r="BO54" s="20">
        <v>29</v>
      </c>
      <c r="BP54" s="20">
        <v>5</v>
      </c>
      <c r="BQ54" s="20">
        <v>42</v>
      </c>
      <c r="BR54" s="20">
        <v>8</v>
      </c>
      <c r="BS54" s="20">
        <v>547</v>
      </c>
      <c r="BT54" s="20">
        <v>1</v>
      </c>
      <c r="BU54" s="20">
        <v>516</v>
      </c>
      <c r="BV54" s="20">
        <v>380</v>
      </c>
      <c r="BW54" s="20">
        <v>0</v>
      </c>
      <c r="BX54" s="20">
        <v>0</v>
      </c>
      <c r="BY54" s="20">
        <v>0</v>
      </c>
      <c r="BZ54" s="20">
        <v>0</v>
      </c>
    </row>
    <row r="55" spans="2:78" ht="20.100000000000001" customHeight="1" thickBot="1" x14ac:dyDescent="0.25">
      <c r="B55" s="4" t="s">
        <v>251</v>
      </c>
      <c r="C55" s="20">
        <v>687</v>
      </c>
      <c r="D55" s="20">
        <v>6</v>
      </c>
      <c r="E55" s="20">
        <v>647</v>
      </c>
      <c r="F55" s="20">
        <v>502</v>
      </c>
      <c r="G55" s="20">
        <v>2</v>
      </c>
      <c r="H55" s="20">
        <v>0</v>
      </c>
      <c r="I55" s="20">
        <v>2</v>
      </c>
      <c r="J55" s="20">
        <v>0</v>
      </c>
      <c r="K55" s="20">
        <v>1</v>
      </c>
      <c r="L55" s="20">
        <v>0</v>
      </c>
      <c r="M55" s="20">
        <v>0</v>
      </c>
      <c r="N55" s="20">
        <v>1</v>
      </c>
      <c r="O55" s="20">
        <v>0</v>
      </c>
      <c r="P55" s="20">
        <v>0</v>
      </c>
      <c r="Q55" s="20">
        <v>0</v>
      </c>
      <c r="R55" s="20">
        <v>0</v>
      </c>
      <c r="S55" s="20">
        <v>61</v>
      </c>
      <c r="T55" s="20">
        <v>2</v>
      </c>
      <c r="U55" s="20">
        <v>72</v>
      </c>
      <c r="V55" s="20">
        <v>9</v>
      </c>
      <c r="W55" s="20">
        <v>222</v>
      </c>
      <c r="X55" s="20">
        <v>1</v>
      </c>
      <c r="Y55" s="20">
        <v>218</v>
      </c>
      <c r="Z55" s="20">
        <v>169</v>
      </c>
      <c r="AA55" s="20">
        <v>2</v>
      </c>
      <c r="AB55" s="20">
        <v>0</v>
      </c>
      <c r="AC55" s="20">
        <v>1</v>
      </c>
      <c r="AD55" s="20">
        <v>1</v>
      </c>
      <c r="AE55" s="20">
        <v>6</v>
      </c>
      <c r="AF55" s="20">
        <v>0</v>
      </c>
      <c r="AG55" s="20">
        <v>3</v>
      </c>
      <c r="AH55" s="20">
        <v>9</v>
      </c>
      <c r="AI55" s="20">
        <v>0</v>
      </c>
      <c r="AJ55" s="20">
        <v>0</v>
      </c>
      <c r="AK55" s="20">
        <v>0</v>
      </c>
      <c r="AL55" s="20">
        <v>0</v>
      </c>
      <c r="AM55" s="20">
        <v>8</v>
      </c>
      <c r="AN55" s="20">
        <v>0</v>
      </c>
      <c r="AO55" s="20">
        <v>10</v>
      </c>
      <c r="AP55" s="20">
        <v>1</v>
      </c>
      <c r="AQ55" s="20">
        <v>87</v>
      </c>
      <c r="AR55" s="20">
        <v>0</v>
      </c>
      <c r="AS55" s="20">
        <v>76</v>
      </c>
      <c r="AT55" s="20">
        <v>64</v>
      </c>
      <c r="AU55" s="20">
        <v>21</v>
      </c>
      <c r="AV55" s="20">
        <v>0</v>
      </c>
      <c r="AW55" s="20">
        <v>23</v>
      </c>
      <c r="AX55" s="20">
        <v>2</v>
      </c>
      <c r="AY55" s="20">
        <v>0</v>
      </c>
      <c r="AZ55" s="20">
        <v>0</v>
      </c>
      <c r="BA55" s="20">
        <v>0</v>
      </c>
      <c r="BB55" s="20">
        <v>0</v>
      </c>
      <c r="BC55" s="20">
        <v>0</v>
      </c>
      <c r="BD55" s="20">
        <v>0</v>
      </c>
      <c r="BE55" s="20">
        <v>0</v>
      </c>
      <c r="BF55" s="20">
        <v>0</v>
      </c>
      <c r="BG55" s="20">
        <v>0</v>
      </c>
      <c r="BH55" s="20">
        <v>0</v>
      </c>
      <c r="BI55" s="20">
        <v>0</v>
      </c>
      <c r="BJ55" s="20">
        <v>0</v>
      </c>
      <c r="BK55" s="20">
        <v>20</v>
      </c>
      <c r="BL55" s="20">
        <v>0</v>
      </c>
      <c r="BM55" s="20">
        <v>21</v>
      </c>
      <c r="BN55" s="20">
        <v>28</v>
      </c>
      <c r="BO55" s="20">
        <v>38</v>
      </c>
      <c r="BP55" s="20">
        <v>2</v>
      </c>
      <c r="BQ55" s="20">
        <v>44</v>
      </c>
      <c r="BR55" s="20">
        <v>11</v>
      </c>
      <c r="BS55" s="20">
        <v>219</v>
      </c>
      <c r="BT55" s="20">
        <v>1</v>
      </c>
      <c r="BU55" s="20">
        <v>177</v>
      </c>
      <c r="BV55" s="20">
        <v>207</v>
      </c>
      <c r="BW55" s="20">
        <v>0</v>
      </c>
      <c r="BX55" s="20">
        <v>0</v>
      </c>
      <c r="BY55" s="20">
        <v>0</v>
      </c>
      <c r="BZ55" s="20">
        <v>0</v>
      </c>
    </row>
    <row r="56" spans="2:78" ht="20.100000000000001" customHeight="1" thickBot="1" x14ac:dyDescent="0.25">
      <c r="B56" s="4" t="s">
        <v>252</v>
      </c>
      <c r="C56" s="20">
        <v>248</v>
      </c>
      <c r="D56" s="20">
        <v>4</v>
      </c>
      <c r="E56" s="20">
        <v>234</v>
      </c>
      <c r="F56" s="20">
        <v>138</v>
      </c>
      <c r="G56" s="20">
        <v>1</v>
      </c>
      <c r="H56" s="20">
        <v>0</v>
      </c>
      <c r="I56" s="20">
        <v>1</v>
      </c>
      <c r="J56" s="20">
        <v>0</v>
      </c>
      <c r="K56" s="20">
        <v>6</v>
      </c>
      <c r="L56" s="20">
        <v>0</v>
      </c>
      <c r="M56" s="20">
        <v>6</v>
      </c>
      <c r="N56" s="20">
        <v>3</v>
      </c>
      <c r="O56" s="20">
        <v>0</v>
      </c>
      <c r="P56" s="20">
        <v>0</v>
      </c>
      <c r="Q56" s="20">
        <v>0</v>
      </c>
      <c r="R56" s="20">
        <v>0</v>
      </c>
      <c r="S56" s="20">
        <v>7</v>
      </c>
      <c r="T56" s="20">
        <v>3</v>
      </c>
      <c r="U56" s="20">
        <v>10</v>
      </c>
      <c r="V56" s="20">
        <v>0</v>
      </c>
      <c r="W56" s="20">
        <v>71</v>
      </c>
      <c r="X56" s="20">
        <v>0</v>
      </c>
      <c r="Y56" s="20">
        <v>70</v>
      </c>
      <c r="Z56" s="20">
        <v>44</v>
      </c>
      <c r="AA56" s="20">
        <v>3</v>
      </c>
      <c r="AB56" s="20">
        <v>0</v>
      </c>
      <c r="AC56" s="20">
        <v>3</v>
      </c>
      <c r="AD56" s="20">
        <v>0</v>
      </c>
      <c r="AE56" s="20">
        <v>2</v>
      </c>
      <c r="AF56" s="20">
        <v>0</v>
      </c>
      <c r="AG56" s="20">
        <v>1</v>
      </c>
      <c r="AH56" s="20">
        <v>3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77</v>
      </c>
      <c r="AR56" s="20">
        <v>0</v>
      </c>
      <c r="AS56" s="20">
        <v>66</v>
      </c>
      <c r="AT56" s="20">
        <v>49</v>
      </c>
      <c r="AU56" s="20">
        <v>1</v>
      </c>
      <c r="AV56" s="20">
        <v>0</v>
      </c>
      <c r="AW56" s="20">
        <v>2</v>
      </c>
      <c r="AX56" s="20">
        <v>0</v>
      </c>
      <c r="AY56" s="20">
        <v>0</v>
      </c>
      <c r="AZ56" s="20">
        <v>0</v>
      </c>
      <c r="BA56" s="20">
        <v>0</v>
      </c>
      <c r="BB56" s="20">
        <v>0</v>
      </c>
      <c r="BC56" s="20">
        <v>0</v>
      </c>
      <c r="BD56" s="20">
        <v>0</v>
      </c>
      <c r="BE56" s="20">
        <v>0</v>
      </c>
      <c r="BF56" s="20">
        <v>0</v>
      </c>
      <c r="BG56" s="20">
        <v>0</v>
      </c>
      <c r="BH56" s="20">
        <v>0</v>
      </c>
      <c r="BI56" s="20">
        <v>0</v>
      </c>
      <c r="BJ56" s="20">
        <v>0</v>
      </c>
      <c r="BK56" s="20">
        <v>20</v>
      </c>
      <c r="BL56" s="20">
        <v>0</v>
      </c>
      <c r="BM56" s="20">
        <v>15</v>
      </c>
      <c r="BN56" s="20">
        <v>15</v>
      </c>
      <c r="BO56" s="20">
        <v>6</v>
      </c>
      <c r="BP56" s="20">
        <v>1</v>
      </c>
      <c r="BQ56" s="20">
        <v>7</v>
      </c>
      <c r="BR56" s="20">
        <v>0</v>
      </c>
      <c r="BS56" s="20">
        <v>54</v>
      </c>
      <c r="BT56" s="20">
        <v>0</v>
      </c>
      <c r="BU56" s="20">
        <v>53</v>
      </c>
      <c r="BV56" s="20">
        <v>24</v>
      </c>
      <c r="BW56" s="20">
        <v>0</v>
      </c>
      <c r="BX56" s="20">
        <v>0</v>
      </c>
      <c r="BY56" s="20">
        <v>0</v>
      </c>
      <c r="BZ56" s="20">
        <v>0</v>
      </c>
    </row>
    <row r="57" spans="2:78" ht="20.100000000000001" customHeight="1" thickBot="1" x14ac:dyDescent="0.25">
      <c r="B57" s="4" t="s">
        <v>253</v>
      </c>
      <c r="C57" s="20">
        <v>140</v>
      </c>
      <c r="D57" s="20">
        <v>12</v>
      </c>
      <c r="E57" s="20">
        <v>132</v>
      </c>
      <c r="F57" s="20">
        <v>91</v>
      </c>
      <c r="G57" s="20">
        <v>4</v>
      </c>
      <c r="H57" s="20">
        <v>0</v>
      </c>
      <c r="I57" s="20">
        <v>3</v>
      </c>
      <c r="J57" s="20">
        <v>1</v>
      </c>
      <c r="K57" s="20">
        <v>1</v>
      </c>
      <c r="L57" s="20">
        <v>0</v>
      </c>
      <c r="M57" s="20">
        <v>1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2</v>
      </c>
      <c r="T57" s="20">
        <v>6</v>
      </c>
      <c r="U57" s="20">
        <v>7</v>
      </c>
      <c r="V57" s="20">
        <v>1</v>
      </c>
      <c r="W57" s="20">
        <v>43</v>
      </c>
      <c r="X57" s="20">
        <v>0</v>
      </c>
      <c r="Y57" s="20">
        <v>46</v>
      </c>
      <c r="Z57" s="20">
        <v>27</v>
      </c>
      <c r="AA57" s="20">
        <v>0</v>
      </c>
      <c r="AB57" s="20">
        <v>0</v>
      </c>
      <c r="AC57" s="20">
        <v>0</v>
      </c>
      <c r="AD57" s="20">
        <v>0</v>
      </c>
      <c r="AE57" s="20">
        <v>1</v>
      </c>
      <c r="AF57" s="20">
        <v>0</v>
      </c>
      <c r="AG57" s="20">
        <v>0</v>
      </c>
      <c r="AH57" s="20">
        <v>1</v>
      </c>
      <c r="AI57" s="20">
        <v>0</v>
      </c>
      <c r="AJ57" s="20">
        <v>0</v>
      </c>
      <c r="AK57" s="20">
        <v>0</v>
      </c>
      <c r="AL57" s="20">
        <v>0</v>
      </c>
      <c r="AM57" s="20">
        <v>1</v>
      </c>
      <c r="AN57" s="20">
        <v>2</v>
      </c>
      <c r="AO57" s="20">
        <v>2</v>
      </c>
      <c r="AP57" s="20">
        <v>1</v>
      </c>
      <c r="AQ57" s="20">
        <v>45</v>
      </c>
      <c r="AR57" s="20">
        <v>0</v>
      </c>
      <c r="AS57" s="20">
        <v>28</v>
      </c>
      <c r="AT57" s="20">
        <v>31</v>
      </c>
      <c r="AU57" s="20">
        <v>0</v>
      </c>
      <c r="AV57" s="20">
        <v>0</v>
      </c>
      <c r="AW57" s="20">
        <v>1</v>
      </c>
      <c r="AX57" s="20">
        <v>0</v>
      </c>
      <c r="AY57" s="20">
        <v>0</v>
      </c>
      <c r="AZ57" s="20">
        <v>0</v>
      </c>
      <c r="BA57" s="20">
        <v>0</v>
      </c>
      <c r="BB57" s="20">
        <v>0</v>
      </c>
      <c r="BC57" s="20">
        <v>0</v>
      </c>
      <c r="BD57" s="20">
        <v>0</v>
      </c>
      <c r="BE57" s="20">
        <v>0</v>
      </c>
      <c r="BF57" s="20">
        <v>0</v>
      </c>
      <c r="BG57" s="20">
        <v>0</v>
      </c>
      <c r="BH57" s="20">
        <v>0</v>
      </c>
      <c r="BI57" s="20">
        <v>0</v>
      </c>
      <c r="BJ57" s="20">
        <v>0</v>
      </c>
      <c r="BK57" s="20">
        <v>5</v>
      </c>
      <c r="BL57" s="20">
        <v>0</v>
      </c>
      <c r="BM57" s="20">
        <v>5</v>
      </c>
      <c r="BN57" s="20">
        <v>1</v>
      </c>
      <c r="BO57" s="20">
        <v>1</v>
      </c>
      <c r="BP57" s="20">
        <v>4</v>
      </c>
      <c r="BQ57" s="20">
        <v>8</v>
      </c>
      <c r="BR57" s="20">
        <v>0</v>
      </c>
      <c r="BS57" s="20">
        <v>37</v>
      </c>
      <c r="BT57" s="20">
        <v>0</v>
      </c>
      <c r="BU57" s="20">
        <v>31</v>
      </c>
      <c r="BV57" s="20">
        <v>28</v>
      </c>
      <c r="BW57" s="20">
        <v>0</v>
      </c>
      <c r="BX57" s="20">
        <v>0</v>
      </c>
      <c r="BY57" s="20">
        <v>0</v>
      </c>
      <c r="BZ57" s="20">
        <v>0</v>
      </c>
    </row>
    <row r="58" spans="2:78" ht="20.100000000000001" customHeight="1" thickBot="1" x14ac:dyDescent="0.25">
      <c r="B58" s="4" t="s">
        <v>254</v>
      </c>
      <c r="C58" s="20">
        <v>183</v>
      </c>
      <c r="D58" s="20">
        <v>15</v>
      </c>
      <c r="E58" s="20">
        <v>214</v>
      </c>
      <c r="F58" s="20">
        <v>112</v>
      </c>
      <c r="G58" s="20">
        <v>0</v>
      </c>
      <c r="H58" s="20">
        <v>0</v>
      </c>
      <c r="I58" s="20">
        <v>3</v>
      </c>
      <c r="J58" s="20">
        <v>0</v>
      </c>
      <c r="K58" s="20">
        <v>6</v>
      </c>
      <c r="L58" s="20">
        <v>0</v>
      </c>
      <c r="M58" s="20">
        <v>11</v>
      </c>
      <c r="N58" s="20">
        <v>1</v>
      </c>
      <c r="O58" s="20">
        <v>0</v>
      </c>
      <c r="P58" s="20">
        <v>0</v>
      </c>
      <c r="Q58" s="20">
        <v>0</v>
      </c>
      <c r="R58" s="20">
        <v>0</v>
      </c>
      <c r="S58" s="20">
        <v>9</v>
      </c>
      <c r="T58" s="20">
        <v>5</v>
      </c>
      <c r="U58" s="20">
        <v>17</v>
      </c>
      <c r="V58" s="20">
        <v>1</v>
      </c>
      <c r="W58" s="20">
        <v>58</v>
      </c>
      <c r="X58" s="20">
        <v>0</v>
      </c>
      <c r="Y58" s="20">
        <v>63</v>
      </c>
      <c r="Z58" s="20">
        <v>37</v>
      </c>
      <c r="AA58" s="20">
        <v>0</v>
      </c>
      <c r="AB58" s="20">
        <v>3</v>
      </c>
      <c r="AC58" s="20">
        <v>2</v>
      </c>
      <c r="AD58" s="20">
        <v>1</v>
      </c>
      <c r="AE58" s="20">
        <v>5</v>
      </c>
      <c r="AF58" s="20">
        <v>0</v>
      </c>
      <c r="AG58" s="20">
        <v>4</v>
      </c>
      <c r="AH58" s="20">
        <v>2</v>
      </c>
      <c r="AI58" s="20">
        <v>0</v>
      </c>
      <c r="AJ58" s="20">
        <v>0</v>
      </c>
      <c r="AK58" s="20">
        <v>0</v>
      </c>
      <c r="AL58" s="20">
        <v>0</v>
      </c>
      <c r="AM58" s="20">
        <v>3</v>
      </c>
      <c r="AN58" s="20">
        <v>1</v>
      </c>
      <c r="AO58" s="20">
        <v>5</v>
      </c>
      <c r="AP58" s="20">
        <v>1</v>
      </c>
      <c r="AQ58" s="20">
        <v>38</v>
      </c>
      <c r="AR58" s="20">
        <v>1</v>
      </c>
      <c r="AS58" s="20">
        <v>42</v>
      </c>
      <c r="AT58" s="20">
        <v>24</v>
      </c>
      <c r="AU58" s="20">
        <v>1</v>
      </c>
      <c r="AV58" s="20">
        <v>0</v>
      </c>
      <c r="AW58" s="20">
        <v>2</v>
      </c>
      <c r="AX58" s="20">
        <v>0</v>
      </c>
      <c r="AY58" s="20">
        <v>0</v>
      </c>
      <c r="AZ58" s="20">
        <v>0</v>
      </c>
      <c r="BA58" s="20">
        <v>1</v>
      </c>
      <c r="BB58" s="20">
        <v>0</v>
      </c>
      <c r="BC58" s="20">
        <v>0</v>
      </c>
      <c r="BD58" s="20">
        <v>0</v>
      </c>
      <c r="BE58" s="20">
        <v>1</v>
      </c>
      <c r="BF58" s="20">
        <v>0</v>
      </c>
      <c r="BG58" s="20">
        <v>0</v>
      </c>
      <c r="BH58" s="20">
        <v>0</v>
      </c>
      <c r="BI58" s="20">
        <v>0</v>
      </c>
      <c r="BJ58" s="20">
        <v>0</v>
      </c>
      <c r="BK58" s="20">
        <v>9</v>
      </c>
      <c r="BL58" s="20">
        <v>0</v>
      </c>
      <c r="BM58" s="20">
        <v>5</v>
      </c>
      <c r="BN58" s="20">
        <v>6</v>
      </c>
      <c r="BO58" s="20">
        <v>7</v>
      </c>
      <c r="BP58" s="20">
        <v>3</v>
      </c>
      <c r="BQ58" s="20">
        <v>9</v>
      </c>
      <c r="BR58" s="20">
        <v>4</v>
      </c>
      <c r="BS58" s="20">
        <v>47</v>
      </c>
      <c r="BT58" s="20">
        <v>2</v>
      </c>
      <c r="BU58" s="20">
        <v>49</v>
      </c>
      <c r="BV58" s="20">
        <v>35</v>
      </c>
      <c r="BW58" s="20">
        <v>0</v>
      </c>
      <c r="BX58" s="20">
        <v>0</v>
      </c>
      <c r="BY58" s="20">
        <v>0</v>
      </c>
      <c r="BZ58" s="20">
        <v>0</v>
      </c>
    </row>
    <row r="59" spans="2:78" ht="20.100000000000001" customHeight="1" thickBot="1" x14ac:dyDescent="0.25">
      <c r="B59" s="4" t="s">
        <v>255</v>
      </c>
      <c r="C59" s="20">
        <v>319</v>
      </c>
      <c r="D59" s="20">
        <v>2</v>
      </c>
      <c r="E59" s="20">
        <v>258</v>
      </c>
      <c r="F59" s="20">
        <v>296</v>
      </c>
      <c r="G59" s="20">
        <v>2</v>
      </c>
      <c r="H59" s="20">
        <v>0</v>
      </c>
      <c r="I59" s="20">
        <v>0</v>
      </c>
      <c r="J59" s="20">
        <v>2</v>
      </c>
      <c r="K59" s="20">
        <v>10</v>
      </c>
      <c r="L59" s="20">
        <v>0</v>
      </c>
      <c r="M59" s="20">
        <v>7</v>
      </c>
      <c r="N59" s="20">
        <v>5</v>
      </c>
      <c r="O59" s="20">
        <v>0</v>
      </c>
      <c r="P59" s="20">
        <v>0</v>
      </c>
      <c r="Q59" s="20">
        <v>0</v>
      </c>
      <c r="R59" s="20">
        <v>1</v>
      </c>
      <c r="S59" s="20">
        <v>20</v>
      </c>
      <c r="T59" s="20">
        <v>1</v>
      </c>
      <c r="U59" s="20">
        <v>22</v>
      </c>
      <c r="V59" s="20">
        <v>0</v>
      </c>
      <c r="W59" s="20">
        <v>89</v>
      </c>
      <c r="X59" s="20">
        <v>0</v>
      </c>
      <c r="Y59" s="20">
        <v>67</v>
      </c>
      <c r="Z59" s="20">
        <v>91</v>
      </c>
      <c r="AA59" s="20">
        <v>0</v>
      </c>
      <c r="AB59" s="20">
        <v>0</v>
      </c>
      <c r="AC59" s="20">
        <v>0</v>
      </c>
      <c r="AD59" s="20">
        <v>0</v>
      </c>
      <c r="AE59" s="20">
        <v>3</v>
      </c>
      <c r="AF59" s="20">
        <v>0</v>
      </c>
      <c r="AG59" s="20">
        <v>5</v>
      </c>
      <c r="AH59" s="20">
        <v>1</v>
      </c>
      <c r="AI59" s="20">
        <v>0</v>
      </c>
      <c r="AJ59" s="20">
        <v>0</v>
      </c>
      <c r="AK59" s="20">
        <v>0</v>
      </c>
      <c r="AL59" s="20">
        <v>0</v>
      </c>
      <c r="AM59" s="20">
        <v>10</v>
      </c>
      <c r="AN59" s="20">
        <v>0</v>
      </c>
      <c r="AO59" s="20">
        <v>8</v>
      </c>
      <c r="AP59" s="20">
        <v>5</v>
      </c>
      <c r="AQ59" s="20">
        <v>83</v>
      </c>
      <c r="AR59" s="20">
        <v>0</v>
      </c>
      <c r="AS59" s="20">
        <v>64</v>
      </c>
      <c r="AT59" s="20">
        <v>83</v>
      </c>
      <c r="AU59" s="20">
        <v>8</v>
      </c>
      <c r="AV59" s="20">
        <v>0</v>
      </c>
      <c r="AW59" s="20">
        <v>7</v>
      </c>
      <c r="AX59" s="20">
        <v>1</v>
      </c>
      <c r="AY59" s="20">
        <v>0</v>
      </c>
      <c r="AZ59" s="20">
        <v>0</v>
      </c>
      <c r="BA59" s="20">
        <v>0</v>
      </c>
      <c r="BB59" s="20">
        <v>0</v>
      </c>
      <c r="BC59" s="20">
        <v>0</v>
      </c>
      <c r="BD59" s="20">
        <v>0</v>
      </c>
      <c r="BE59" s="20">
        <v>0</v>
      </c>
      <c r="BF59" s="20">
        <v>0</v>
      </c>
      <c r="BG59" s="20">
        <v>0</v>
      </c>
      <c r="BH59" s="20">
        <v>0</v>
      </c>
      <c r="BI59" s="20">
        <v>0</v>
      </c>
      <c r="BJ59" s="20">
        <v>0</v>
      </c>
      <c r="BK59" s="20">
        <v>14</v>
      </c>
      <c r="BL59" s="20">
        <v>0</v>
      </c>
      <c r="BM59" s="20">
        <v>12</v>
      </c>
      <c r="BN59" s="20">
        <v>21</v>
      </c>
      <c r="BO59" s="20">
        <v>5</v>
      </c>
      <c r="BP59" s="20">
        <v>1</v>
      </c>
      <c r="BQ59" s="20">
        <v>9</v>
      </c>
      <c r="BR59" s="20">
        <v>5</v>
      </c>
      <c r="BS59" s="20">
        <v>75</v>
      </c>
      <c r="BT59" s="20">
        <v>0</v>
      </c>
      <c r="BU59" s="20">
        <v>57</v>
      </c>
      <c r="BV59" s="20">
        <v>81</v>
      </c>
      <c r="BW59" s="20">
        <v>0</v>
      </c>
      <c r="BX59" s="20">
        <v>0</v>
      </c>
      <c r="BY59" s="20">
        <v>0</v>
      </c>
      <c r="BZ59" s="20">
        <v>0</v>
      </c>
    </row>
    <row r="60" spans="2:78" ht="20.100000000000001" customHeight="1" thickBot="1" x14ac:dyDescent="0.25">
      <c r="B60" s="4" t="s">
        <v>256</v>
      </c>
      <c r="C60" s="20">
        <v>180</v>
      </c>
      <c r="D60" s="20">
        <v>0</v>
      </c>
      <c r="E60" s="20">
        <v>151</v>
      </c>
      <c r="F60" s="20">
        <v>138</v>
      </c>
      <c r="G60" s="20">
        <v>4</v>
      </c>
      <c r="H60" s="20">
        <v>0</v>
      </c>
      <c r="I60" s="20">
        <v>2</v>
      </c>
      <c r="J60" s="20">
        <v>3</v>
      </c>
      <c r="K60" s="20">
        <v>2</v>
      </c>
      <c r="L60" s="20">
        <v>0</v>
      </c>
      <c r="M60" s="20">
        <v>1</v>
      </c>
      <c r="N60" s="20">
        <v>1</v>
      </c>
      <c r="O60" s="20">
        <v>0</v>
      </c>
      <c r="P60" s="20">
        <v>0</v>
      </c>
      <c r="Q60" s="20">
        <v>0</v>
      </c>
      <c r="R60" s="20">
        <v>0</v>
      </c>
      <c r="S60" s="20">
        <v>28</v>
      </c>
      <c r="T60" s="20">
        <v>0</v>
      </c>
      <c r="U60" s="20">
        <v>23</v>
      </c>
      <c r="V60" s="20">
        <v>5</v>
      </c>
      <c r="W60" s="20">
        <v>45</v>
      </c>
      <c r="X60" s="20">
        <v>0</v>
      </c>
      <c r="Y60" s="20">
        <v>41</v>
      </c>
      <c r="Z60" s="20">
        <v>42</v>
      </c>
      <c r="AA60" s="20">
        <v>0</v>
      </c>
      <c r="AB60" s="20">
        <v>0</v>
      </c>
      <c r="AC60" s="20">
        <v>0</v>
      </c>
      <c r="AD60" s="20">
        <v>0</v>
      </c>
      <c r="AE60" s="20">
        <v>2</v>
      </c>
      <c r="AF60" s="20">
        <v>0</v>
      </c>
      <c r="AG60" s="20">
        <v>2</v>
      </c>
      <c r="AH60" s="20">
        <v>2</v>
      </c>
      <c r="AI60" s="20">
        <v>0</v>
      </c>
      <c r="AJ60" s="20">
        <v>0</v>
      </c>
      <c r="AK60" s="20">
        <v>0</v>
      </c>
      <c r="AL60" s="20">
        <v>0</v>
      </c>
      <c r="AM60" s="20">
        <v>9</v>
      </c>
      <c r="AN60" s="20">
        <v>0</v>
      </c>
      <c r="AO60" s="20">
        <v>7</v>
      </c>
      <c r="AP60" s="20">
        <v>2</v>
      </c>
      <c r="AQ60" s="20">
        <v>35</v>
      </c>
      <c r="AR60" s="20">
        <v>0</v>
      </c>
      <c r="AS60" s="20">
        <v>30</v>
      </c>
      <c r="AT60" s="20">
        <v>38</v>
      </c>
      <c r="AU60" s="20">
        <v>1</v>
      </c>
      <c r="AV60" s="20">
        <v>0</v>
      </c>
      <c r="AW60" s="20">
        <v>0</v>
      </c>
      <c r="AX60" s="20">
        <v>1</v>
      </c>
      <c r="AY60" s="20">
        <v>0</v>
      </c>
      <c r="AZ60" s="20">
        <v>0</v>
      </c>
      <c r="BA60" s="20">
        <v>0</v>
      </c>
      <c r="BB60" s="20">
        <v>0</v>
      </c>
      <c r="BC60" s="20">
        <v>0</v>
      </c>
      <c r="BD60" s="20">
        <v>0</v>
      </c>
      <c r="BE60" s="20">
        <v>0</v>
      </c>
      <c r="BF60" s="20">
        <v>0</v>
      </c>
      <c r="BG60" s="20">
        <v>0</v>
      </c>
      <c r="BH60" s="20">
        <v>0</v>
      </c>
      <c r="BI60" s="20">
        <v>0</v>
      </c>
      <c r="BJ60" s="20">
        <v>0</v>
      </c>
      <c r="BK60" s="20">
        <v>3</v>
      </c>
      <c r="BL60" s="20">
        <v>0</v>
      </c>
      <c r="BM60" s="20">
        <v>6</v>
      </c>
      <c r="BN60" s="20">
        <v>4</v>
      </c>
      <c r="BO60" s="20">
        <v>7</v>
      </c>
      <c r="BP60" s="20">
        <v>0</v>
      </c>
      <c r="BQ60" s="20">
        <v>7</v>
      </c>
      <c r="BR60" s="20">
        <v>0</v>
      </c>
      <c r="BS60" s="20">
        <v>44</v>
      </c>
      <c r="BT60" s="20">
        <v>0</v>
      </c>
      <c r="BU60" s="20">
        <v>32</v>
      </c>
      <c r="BV60" s="20">
        <v>40</v>
      </c>
      <c r="BW60" s="20">
        <v>0</v>
      </c>
      <c r="BX60" s="20">
        <v>0</v>
      </c>
      <c r="BY60" s="20">
        <v>0</v>
      </c>
      <c r="BZ60" s="20">
        <v>0</v>
      </c>
    </row>
    <row r="61" spans="2:78" ht="20.100000000000001" customHeight="1" thickBot="1" x14ac:dyDescent="0.25">
      <c r="B61" s="7" t="s">
        <v>22</v>
      </c>
      <c r="C61" s="9">
        <v>16965</v>
      </c>
      <c r="D61" s="9">
        <v>458</v>
      </c>
      <c r="E61" s="9">
        <v>15997</v>
      </c>
      <c r="F61" s="9">
        <v>11632</v>
      </c>
      <c r="G61" s="9">
        <v>140</v>
      </c>
      <c r="H61" s="9">
        <v>1</v>
      </c>
      <c r="I61" s="9">
        <v>120</v>
      </c>
      <c r="J61" s="9">
        <v>98</v>
      </c>
      <c r="K61" s="9">
        <v>193</v>
      </c>
      <c r="L61" s="9">
        <v>2</v>
      </c>
      <c r="M61" s="9">
        <v>215</v>
      </c>
      <c r="N61" s="9">
        <v>69</v>
      </c>
      <c r="O61" s="9">
        <v>7</v>
      </c>
      <c r="P61" s="9">
        <v>0</v>
      </c>
      <c r="Q61" s="9">
        <v>6</v>
      </c>
      <c r="R61" s="9">
        <v>7</v>
      </c>
      <c r="S61" s="9">
        <v>686</v>
      </c>
      <c r="T61" s="9">
        <v>175</v>
      </c>
      <c r="U61" s="9">
        <v>857</v>
      </c>
      <c r="V61" s="9">
        <v>135</v>
      </c>
      <c r="W61" s="9">
        <v>5843</v>
      </c>
      <c r="X61" s="9">
        <v>31</v>
      </c>
      <c r="Y61" s="9">
        <v>5337</v>
      </c>
      <c r="Z61" s="9">
        <v>4312</v>
      </c>
      <c r="AA61" s="9">
        <v>49</v>
      </c>
      <c r="AB61" s="9">
        <v>9</v>
      </c>
      <c r="AC61" s="9">
        <v>56</v>
      </c>
      <c r="AD61" s="9">
        <v>11</v>
      </c>
      <c r="AE61" s="9">
        <v>236</v>
      </c>
      <c r="AF61" s="9">
        <v>0</v>
      </c>
      <c r="AG61" s="9">
        <v>234</v>
      </c>
      <c r="AH61" s="9">
        <v>170</v>
      </c>
      <c r="AI61" s="9">
        <v>14</v>
      </c>
      <c r="AJ61" s="9">
        <v>0</v>
      </c>
      <c r="AK61" s="9">
        <v>19</v>
      </c>
      <c r="AL61" s="9">
        <v>1</v>
      </c>
      <c r="AM61" s="9">
        <v>302</v>
      </c>
      <c r="AN61" s="9">
        <v>54</v>
      </c>
      <c r="AO61" s="9">
        <v>287</v>
      </c>
      <c r="AP61" s="9">
        <v>146</v>
      </c>
      <c r="AQ61" s="9">
        <v>3047</v>
      </c>
      <c r="AR61" s="9">
        <v>3</v>
      </c>
      <c r="AS61" s="9">
        <v>2831</v>
      </c>
      <c r="AT61" s="9">
        <v>1931</v>
      </c>
      <c r="AU61" s="9">
        <v>463</v>
      </c>
      <c r="AV61" s="9">
        <v>0</v>
      </c>
      <c r="AW61" s="9">
        <v>505</v>
      </c>
      <c r="AX61" s="9">
        <v>166</v>
      </c>
      <c r="AY61" s="9">
        <v>0</v>
      </c>
      <c r="AZ61" s="9">
        <v>0</v>
      </c>
      <c r="BA61" s="9">
        <v>1</v>
      </c>
      <c r="BB61" s="9">
        <v>0</v>
      </c>
      <c r="BC61" s="9">
        <v>18</v>
      </c>
      <c r="BD61" s="9">
        <v>0</v>
      </c>
      <c r="BE61" s="9">
        <v>23</v>
      </c>
      <c r="BF61" s="9">
        <v>12</v>
      </c>
      <c r="BG61" s="9">
        <v>10</v>
      </c>
      <c r="BH61" s="9">
        <v>0</v>
      </c>
      <c r="BI61" s="9">
        <v>7</v>
      </c>
      <c r="BJ61" s="9">
        <v>4</v>
      </c>
      <c r="BK61" s="9">
        <v>584</v>
      </c>
      <c r="BL61" s="9">
        <v>0</v>
      </c>
      <c r="BM61" s="9">
        <v>562</v>
      </c>
      <c r="BN61" s="9">
        <v>549</v>
      </c>
      <c r="BO61" s="9">
        <v>482</v>
      </c>
      <c r="BP61" s="9">
        <v>140</v>
      </c>
      <c r="BQ61" s="9">
        <v>622</v>
      </c>
      <c r="BR61" s="9">
        <v>185</v>
      </c>
      <c r="BS61" s="9">
        <v>4891</v>
      </c>
      <c r="BT61" s="9">
        <v>43</v>
      </c>
      <c r="BU61" s="9">
        <v>4315</v>
      </c>
      <c r="BV61" s="9">
        <v>3839</v>
      </c>
      <c r="BW61" s="9">
        <v>0</v>
      </c>
      <c r="BX61" s="9">
        <v>0</v>
      </c>
      <c r="BY61" s="9">
        <v>0</v>
      </c>
      <c r="BZ61" s="9">
        <v>0</v>
      </c>
    </row>
  </sheetData>
  <mergeCells count="19">
    <mergeCell ref="AU9:AX9"/>
    <mergeCell ref="C9:F9"/>
    <mergeCell ref="G9:J9"/>
    <mergeCell ref="K9:N9"/>
    <mergeCell ref="O9:R9"/>
    <mergeCell ref="S9:V9"/>
    <mergeCell ref="W9:Z9"/>
    <mergeCell ref="AA9:AD9"/>
    <mergeCell ref="AE9:AH9"/>
    <mergeCell ref="AI9:AL9"/>
    <mergeCell ref="AM9:AP9"/>
    <mergeCell ref="AQ9:AT9"/>
    <mergeCell ref="BW9:BZ9"/>
    <mergeCell ref="AY9:BB9"/>
    <mergeCell ref="BC9:BF9"/>
    <mergeCell ref="BG9:BJ9"/>
    <mergeCell ref="BK9:BN9"/>
    <mergeCell ref="BO9:BR9"/>
    <mergeCell ref="BS9:BV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N61"/>
  <sheetViews>
    <sheetView workbookViewId="0"/>
  </sheetViews>
  <sheetFormatPr baseColWidth="10" defaultRowHeight="12.75" x14ac:dyDescent="0.2"/>
  <cols>
    <col min="1" max="1" width="8.625" customWidth="1"/>
    <col min="2" max="2" width="28.625" customWidth="1"/>
    <col min="3" max="3" width="15" customWidth="1"/>
    <col min="4" max="4" width="11.25" bestFit="1" customWidth="1"/>
    <col min="5" max="5" width="12.5" bestFit="1" customWidth="1"/>
    <col min="6" max="6" width="15" customWidth="1"/>
    <col min="7" max="7" width="11.25" bestFit="1" customWidth="1"/>
    <col min="8" max="8" width="12.5" bestFit="1" customWidth="1"/>
    <col min="9" max="9" width="15" customWidth="1"/>
    <col min="10" max="10" width="11.25" bestFit="1" customWidth="1"/>
    <col min="11" max="11" width="12.5" bestFit="1" customWidth="1"/>
    <col min="12" max="12" width="15" customWidth="1"/>
    <col min="13" max="13" width="11.25" bestFit="1" customWidth="1"/>
    <col min="14" max="14" width="12.5" bestFit="1" customWidth="1"/>
    <col min="19" max="19" width="12.5" customWidth="1"/>
  </cols>
  <sheetData>
    <row r="9" spans="2:14" ht="44.25" customHeight="1" thickBot="1" x14ac:dyDescent="0.25">
      <c r="C9" s="77" t="s">
        <v>84</v>
      </c>
      <c r="D9" s="75"/>
      <c r="E9" s="75"/>
      <c r="F9" s="77" t="s">
        <v>85</v>
      </c>
      <c r="G9" s="75"/>
      <c r="H9" s="75"/>
      <c r="I9" s="77" t="s">
        <v>86</v>
      </c>
      <c r="J9" s="75"/>
      <c r="K9" s="75"/>
      <c r="L9" s="77" t="s">
        <v>87</v>
      </c>
      <c r="M9" s="75"/>
      <c r="N9" s="75"/>
    </row>
    <row r="10" spans="2:14" ht="42" customHeight="1" thickBot="1" x14ac:dyDescent="0.25">
      <c r="C10" s="8" t="s">
        <v>31</v>
      </c>
      <c r="D10" s="8" t="s">
        <v>34</v>
      </c>
      <c r="E10" s="8" t="s">
        <v>88</v>
      </c>
      <c r="F10" s="8" t="s">
        <v>31</v>
      </c>
      <c r="G10" s="8" t="s">
        <v>34</v>
      </c>
      <c r="H10" s="8" t="s">
        <v>88</v>
      </c>
      <c r="I10" s="8" t="s">
        <v>31</v>
      </c>
      <c r="J10" s="8" t="s">
        <v>34</v>
      </c>
      <c r="K10" s="8" t="s">
        <v>88</v>
      </c>
      <c r="L10" s="8" t="s">
        <v>31</v>
      </c>
      <c r="M10" s="8" t="s">
        <v>34</v>
      </c>
      <c r="N10" s="8" t="s">
        <v>88</v>
      </c>
    </row>
    <row r="11" spans="2:14" ht="20.100000000000001" customHeight="1" thickBot="1" x14ac:dyDescent="0.25">
      <c r="B11" s="3" t="s">
        <v>207</v>
      </c>
      <c r="C11" s="20">
        <v>104</v>
      </c>
      <c r="D11" s="20">
        <v>100</v>
      </c>
      <c r="E11" s="20">
        <v>45</v>
      </c>
      <c r="F11" s="20">
        <v>9</v>
      </c>
      <c r="G11" s="20">
        <v>11</v>
      </c>
      <c r="H11" s="20">
        <v>2</v>
      </c>
      <c r="I11" s="20">
        <v>73</v>
      </c>
      <c r="J11" s="20">
        <v>66</v>
      </c>
      <c r="K11" s="20">
        <v>41</v>
      </c>
      <c r="L11" s="20">
        <v>22</v>
      </c>
      <c r="M11" s="20">
        <v>23</v>
      </c>
      <c r="N11" s="20">
        <v>2</v>
      </c>
    </row>
    <row r="12" spans="2:14" ht="20.100000000000001" customHeight="1" thickBot="1" x14ac:dyDescent="0.25">
      <c r="B12" s="4" t="s">
        <v>208</v>
      </c>
      <c r="C12" s="20">
        <v>191</v>
      </c>
      <c r="D12" s="20">
        <v>195</v>
      </c>
      <c r="E12" s="20">
        <v>86</v>
      </c>
      <c r="F12" s="20">
        <v>34</v>
      </c>
      <c r="G12" s="20">
        <v>47</v>
      </c>
      <c r="H12" s="20">
        <v>17</v>
      </c>
      <c r="I12" s="20">
        <v>142</v>
      </c>
      <c r="J12" s="20">
        <v>135</v>
      </c>
      <c r="K12" s="20">
        <v>64</v>
      </c>
      <c r="L12" s="20">
        <v>15</v>
      </c>
      <c r="M12" s="20">
        <v>13</v>
      </c>
      <c r="N12" s="20">
        <v>5</v>
      </c>
    </row>
    <row r="13" spans="2:14" ht="20.100000000000001" customHeight="1" thickBot="1" x14ac:dyDescent="0.25">
      <c r="B13" s="4" t="s">
        <v>209</v>
      </c>
      <c r="C13" s="20">
        <v>87</v>
      </c>
      <c r="D13" s="20">
        <v>79</v>
      </c>
      <c r="E13" s="20">
        <v>25</v>
      </c>
      <c r="F13" s="20">
        <v>4</v>
      </c>
      <c r="G13" s="20">
        <v>4</v>
      </c>
      <c r="H13" s="20">
        <v>1</v>
      </c>
      <c r="I13" s="20">
        <v>73</v>
      </c>
      <c r="J13" s="20">
        <v>67</v>
      </c>
      <c r="K13" s="20">
        <v>22</v>
      </c>
      <c r="L13" s="20">
        <v>10</v>
      </c>
      <c r="M13" s="20">
        <v>8</v>
      </c>
      <c r="N13" s="20">
        <v>2</v>
      </c>
    </row>
    <row r="14" spans="2:14" ht="20.100000000000001" customHeight="1" thickBot="1" x14ac:dyDescent="0.25">
      <c r="B14" s="4" t="s">
        <v>210</v>
      </c>
      <c r="C14" s="20">
        <v>73</v>
      </c>
      <c r="D14" s="20">
        <v>94</v>
      </c>
      <c r="E14" s="20">
        <v>22</v>
      </c>
      <c r="F14" s="20">
        <v>13</v>
      </c>
      <c r="G14" s="20">
        <v>13</v>
      </c>
      <c r="H14" s="20">
        <v>3</v>
      </c>
      <c r="I14" s="20">
        <v>55</v>
      </c>
      <c r="J14" s="20">
        <v>75</v>
      </c>
      <c r="K14" s="20">
        <v>19</v>
      </c>
      <c r="L14" s="20">
        <v>5</v>
      </c>
      <c r="M14" s="20">
        <v>6</v>
      </c>
      <c r="N14" s="20">
        <v>0</v>
      </c>
    </row>
    <row r="15" spans="2:14" ht="20.100000000000001" customHeight="1" thickBot="1" x14ac:dyDescent="0.25">
      <c r="B15" s="4" t="s">
        <v>211</v>
      </c>
      <c r="C15" s="20">
        <v>36</v>
      </c>
      <c r="D15" s="20">
        <v>23</v>
      </c>
      <c r="E15" s="20">
        <v>17</v>
      </c>
      <c r="F15" s="20">
        <v>5</v>
      </c>
      <c r="G15" s="20">
        <v>3</v>
      </c>
      <c r="H15" s="20">
        <v>2</v>
      </c>
      <c r="I15" s="20">
        <v>30</v>
      </c>
      <c r="J15" s="20">
        <v>19</v>
      </c>
      <c r="K15" s="20">
        <v>15</v>
      </c>
      <c r="L15" s="20">
        <v>1</v>
      </c>
      <c r="M15" s="20">
        <v>1</v>
      </c>
      <c r="N15" s="20">
        <v>0</v>
      </c>
    </row>
    <row r="16" spans="2:14" ht="20.100000000000001" customHeight="1" thickBot="1" x14ac:dyDescent="0.25">
      <c r="B16" s="4" t="s">
        <v>212</v>
      </c>
      <c r="C16" s="20">
        <v>69</v>
      </c>
      <c r="D16" s="20">
        <v>63</v>
      </c>
      <c r="E16" s="20">
        <v>16</v>
      </c>
      <c r="F16" s="20">
        <v>25</v>
      </c>
      <c r="G16" s="20">
        <v>20</v>
      </c>
      <c r="H16" s="20">
        <v>6</v>
      </c>
      <c r="I16" s="20">
        <v>41</v>
      </c>
      <c r="J16" s="20">
        <v>36</v>
      </c>
      <c r="K16" s="20">
        <v>9</v>
      </c>
      <c r="L16" s="20">
        <v>3</v>
      </c>
      <c r="M16" s="20">
        <v>7</v>
      </c>
      <c r="N16" s="20">
        <v>1</v>
      </c>
    </row>
    <row r="17" spans="2:14" ht="20.100000000000001" customHeight="1" thickBot="1" x14ac:dyDescent="0.25">
      <c r="B17" s="4" t="s">
        <v>213</v>
      </c>
      <c r="C17" s="20">
        <v>229</v>
      </c>
      <c r="D17" s="20">
        <v>207</v>
      </c>
      <c r="E17" s="20">
        <v>76</v>
      </c>
      <c r="F17" s="20">
        <v>34</v>
      </c>
      <c r="G17" s="20">
        <v>34</v>
      </c>
      <c r="H17" s="20">
        <v>8</v>
      </c>
      <c r="I17" s="20">
        <v>152</v>
      </c>
      <c r="J17" s="20">
        <v>137</v>
      </c>
      <c r="K17" s="20">
        <v>60</v>
      </c>
      <c r="L17" s="20">
        <v>43</v>
      </c>
      <c r="M17" s="20">
        <v>36</v>
      </c>
      <c r="N17" s="20">
        <v>8</v>
      </c>
    </row>
    <row r="18" spans="2:14" ht="20.100000000000001" customHeight="1" thickBot="1" x14ac:dyDescent="0.25">
      <c r="B18" s="4" t="s">
        <v>214</v>
      </c>
      <c r="C18" s="20">
        <v>273</v>
      </c>
      <c r="D18" s="20">
        <v>276</v>
      </c>
      <c r="E18" s="20">
        <v>94</v>
      </c>
      <c r="F18" s="20">
        <v>18</v>
      </c>
      <c r="G18" s="20">
        <v>21</v>
      </c>
      <c r="H18" s="20">
        <v>13</v>
      </c>
      <c r="I18" s="20">
        <v>218</v>
      </c>
      <c r="J18" s="20">
        <v>219</v>
      </c>
      <c r="K18" s="20">
        <v>72</v>
      </c>
      <c r="L18" s="20">
        <v>37</v>
      </c>
      <c r="M18" s="20">
        <v>36</v>
      </c>
      <c r="N18" s="20">
        <v>9</v>
      </c>
    </row>
    <row r="19" spans="2:14" ht="20.100000000000001" customHeight="1" thickBot="1" x14ac:dyDescent="0.25">
      <c r="B19" s="4" t="s">
        <v>215</v>
      </c>
      <c r="C19" s="20">
        <v>16</v>
      </c>
      <c r="D19" s="20">
        <v>10</v>
      </c>
      <c r="E19" s="20">
        <v>8</v>
      </c>
      <c r="F19" s="20">
        <v>3</v>
      </c>
      <c r="G19" s="20">
        <v>4</v>
      </c>
      <c r="H19" s="20">
        <v>0</v>
      </c>
      <c r="I19" s="20">
        <v>13</v>
      </c>
      <c r="J19" s="20">
        <v>6</v>
      </c>
      <c r="K19" s="20">
        <v>8</v>
      </c>
      <c r="L19" s="20">
        <v>0</v>
      </c>
      <c r="M19" s="20">
        <v>0</v>
      </c>
      <c r="N19" s="20">
        <v>0</v>
      </c>
    </row>
    <row r="20" spans="2:14" ht="20.100000000000001" customHeight="1" thickBot="1" x14ac:dyDescent="0.25">
      <c r="B20" s="4" t="s">
        <v>216</v>
      </c>
      <c r="C20" s="20">
        <v>6</v>
      </c>
      <c r="D20" s="20">
        <v>6</v>
      </c>
      <c r="E20" s="20">
        <v>0</v>
      </c>
      <c r="F20" s="20">
        <v>1</v>
      </c>
      <c r="G20" s="20">
        <v>1</v>
      </c>
      <c r="H20" s="20">
        <v>0</v>
      </c>
      <c r="I20" s="20">
        <v>5</v>
      </c>
      <c r="J20" s="20">
        <v>5</v>
      </c>
      <c r="K20" s="20">
        <v>0</v>
      </c>
      <c r="L20" s="20">
        <v>0</v>
      </c>
      <c r="M20" s="20">
        <v>0</v>
      </c>
      <c r="N20" s="20">
        <v>0</v>
      </c>
    </row>
    <row r="21" spans="2:14" ht="20.100000000000001" customHeight="1" thickBot="1" x14ac:dyDescent="0.25">
      <c r="B21" s="4" t="s">
        <v>217</v>
      </c>
      <c r="C21" s="20">
        <v>79</v>
      </c>
      <c r="D21" s="20">
        <v>72</v>
      </c>
      <c r="E21" s="20">
        <v>43</v>
      </c>
      <c r="F21" s="20">
        <v>14</v>
      </c>
      <c r="G21" s="20">
        <v>12</v>
      </c>
      <c r="H21" s="20">
        <v>6</v>
      </c>
      <c r="I21" s="20">
        <v>64</v>
      </c>
      <c r="J21" s="20">
        <v>60</v>
      </c>
      <c r="K21" s="20">
        <v>36</v>
      </c>
      <c r="L21" s="20">
        <v>1</v>
      </c>
      <c r="M21" s="20">
        <v>0</v>
      </c>
      <c r="N21" s="20">
        <v>1</v>
      </c>
    </row>
    <row r="22" spans="2:14" ht="20.100000000000001" customHeight="1" thickBot="1" x14ac:dyDescent="0.25">
      <c r="B22" s="4" t="s">
        <v>218</v>
      </c>
      <c r="C22" s="20">
        <v>79</v>
      </c>
      <c r="D22" s="20">
        <v>83</v>
      </c>
      <c r="E22" s="20">
        <v>17</v>
      </c>
      <c r="F22" s="20">
        <v>13</v>
      </c>
      <c r="G22" s="20">
        <v>11</v>
      </c>
      <c r="H22" s="20">
        <v>3</v>
      </c>
      <c r="I22" s="20">
        <v>35</v>
      </c>
      <c r="J22" s="20">
        <v>46</v>
      </c>
      <c r="K22" s="20">
        <v>8</v>
      </c>
      <c r="L22" s="20">
        <v>31</v>
      </c>
      <c r="M22" s="20">
        <v>26</v>
      </c>
      <c r="N22" s="20">
        <v>6</v>
      </c>
    </row>
    <row r="23" spans="2:14" ht="20.100000000000001" customHeight="1" thickBot="1" x14ac:dyDescent="0.25">
      <c r="B23" s="4" t="s">
        <v>219</v>
      </c>
      <c r="C23" s="20">
        <v>157</v>
      </c>
      <c r="D23" s="20">
        <v>157</v>
      </c>
      <c r="E23" s="20">
        <v>40</v>
      </c>
      <c r="F23" s="20">
        <v>80</v>
      </c>
      <c r="G23" s="20">
        <v>82</v>
      </c>
      <c r="H23" s="20">
        <v>14</v>
      </c>
      <c r="I23" s="20">
        <v>46</v>
      </c>
      <c r="J23" s="20">
        <v>39</v>
      </c>
      <c r="K23" s="20">
        <v>21</v>
      </c>
      <c r="L23" s="20">
        <v>31</v>
      </c>
      <c r="M23" s="20">
        <v>36</v>
      </c>
      <c r="N23" s="20">
        <v>5</v>
      </c>
    </row>
    <row r="24" spans="2:14" ht="20.100000000000001" customHeight="1" thickBot="1" x14ac:dyDescent="0.25">
      <c r="B24" s="4" t="s">
        <v>220</v>
      </c>
      <c r="C24" s="20">
        <v>139</v>
      </c>
      <c r="D24" s="20">
        <v>122</v>
      </c>
      <c r="E24" s="20">
        <v>47</v>
      </c>
      <c r="F24" s="20">
        <v>17</v>
      </c>
      <c r="G24" s="20">
        <v>13</v>
      </c>
      <c r="H24" s="20">
        <v>6</v>
      </c>
      <c r="I24" s="20">
        <v>121</v>
      </c>
      <c r="J24" s="20">
        <v>109</v>
      </c>
      <c r="K24" s="20">
        <v>40</v>
      </c>
      <c r="L24" s="20">
        <v>1</v>
      </c>
      <c r="M24" s="20">
        <v>0</v>
      </c>
      <c r="N24" s="20">
        <v>1</v>
      </c>
    </row>
    <row r="25" spans="2:14" ht="20.100000000000001" customHeight="1" thickBot="1" x14ac:dyDescent="0.25">
      <c r="B25" s="4" t="s">
        <v>221</v>
      </c>
      <c r="C25" s="20">
        <v>63</v>
      </c>
      <c r="D25" s="20">
        <v>88</v>
      </c>
      <c r="E25" s="20">
        <v>17</v>
      </c>
      <c r="F25" s="20">
        <v>17</v>
      </c>
      <c r="G25" s="20">
        <v>18</v>
      </c>
      <c r="H25" s="20">
        <v>4</v>
      </c>
      <c r="I25" s="20">
        <v>41</v>
      </c>
      <c r="J25" s="20">
        <v>65</v>
      </c>
      <c r="K25" s="20">
        <v>13</v>
      </c>
      <c r="L25" s="20">
        <v>5</v>
      </c>
      <c r="M25" s="20">
        <v>5</v>
      </c>
      <c r="N25" s="20">
        <v>0</v>
      </c>
    </row>
    <row r="26" spans="2:14" ht="20.100000000000001" customHeight="1" thickBot="1" x14ac:dyDescent="0.25">
      <c r="B26" s="5" t="s">
        <v>222</v>
      </c>
      <c r="C26" s="20">
        <v>58</v>
      </c>
      <c r="D26" s="20">
        <v>48</v>
      </c>
      <c r="E26" s="20">
        <v>22</v>
      </c>
      <c r="F26" s="20">
        <v>6</v>
      </c>
      <c r="G26" s="20">
        <v>7</v>
      </c>
      <c r="H26" s="20">
        <v>1</v>
      </c>
      <c r="I26" s="20">
        <v>48</v>
      </c>
      <c r="J26" s="20">
        <v>37</v>
      </c>
      <c r="K26" s="20">
        <v>21</v>
      </c>
      <c r="L26" s="20">
        <v>4</v>
      </c>
      <c r="M26" s="20">
        <v>4</v>
      </c>
      <c r="N26" s="20">
        <v>0</v>
      </c>
    </row>
    <row r="27" spans="2:14" ht="20.100000000000001" customHeight="1" thickBot="1" x14ac:dyDescent="0.25">
      <c r="B27" s="6" t="s">
        <v>223</v>
      </c>
      <c r="C27" s="20">
        <v>4</v>
      </c>
      <c r="D27" s="20">
        <v>8</v>
      </c>
      <c r="E27" s="20">
        <v>1</v>
      </c>
      <c r="F27" s="20">
        <v>1</v>
      </c>
      <c r="G27" s="20">
        <v>1</v>
      </c>
      <c r="H27" s="20">
        <v>0</v>
      </c>
      <c r="I27" s="20">
        <v>2</v>
      </c>
      <c r="J27" s="20">
        <v>6</v>
      </c>
      <c r="K27" s="20">
        <v>1</v>
      </c>
      <c r="L27" s="20">
        <v>1</v>
      </c>
      <c r="M27" s="20">
        <v>1</v>
      </c>
      <c r="N27" s="20">
        <v>0</v>
      </c>
    </row>
    <row r="28" spans="2:14" ht="20.100000000000001" customHeight="1" thickBot="1" x14ac:dyDescent="0.25">
      <c r="B28" s="4" t="s">
        <v>224</v>
      </c>
      <c r="C28" s="20">
        <v>15</v>
      </c>
      <c r="D28" s="20">
        <v>13</v>
      </c>
      <c r="E28" s="20">
        <v>4</v>
      </c>
      <c r="F28" s="20">
        <v>4</v>
      </c>
      <c r="G28" s="20">
        <v>3</v>
      </c>
      <c r="H28" s="20">
        <v>1</v>
      </c>
      <c r="I28" s="20">
        <v>11</v>
      </c>
      <c r="J28" s="20">
        <v>9</v>
      </c>
      <c r="K28" s="20">
        <v>3</v>
      </c>
      <c r="L28" s="20">
        <v>0</v>
      </c>
      <c r="M28" s="20">
        <v>1</v>
      </c>
      <c r="N28" s="20">
        <v>0</v>
      </c>
    </row>
    <row r="29" spans="2:14" ht="20.100000000000001" customHeight="1" thickBot="1" x14ac:dyDescent="0.25">
      <c r="B29" s="4" t="s">
        <v>225</v>
      </c>
      <c r="C29" s="20">
        <v>45</v>
      </c>
      <c r="D29" s="20">
        <v>34</v>
      </c>
      <c r="E29" s="20">
        <v>34</v>
      </c>
      <c r="F29" s="20">
        <v>7</v>
      </c>
      <c r="G29" s="20">
        <v>6</v>
      </c>
      <c r="H29" s="20">
        <v>4</v>
      </c>
      <c r="I29" s="20">
        <v>34</v>
      </c>
      <c r="J29" s="20">
        <v>24</v>
      </c>
      <c r="K29" s="20">
        <v>30</v>
      </c>
      <c r="L29" s="20">
        <v>4</v>
      </c>
      <c r="M29" s="20">
        <v>4</v>
      </c>
      <c r="N29" s="20">
        <v>0</v>
      </c>
    </row>
    <row r="30" spans="2:14" ht="20.100000000000001" customHeight="1" thickBot="1" x14ac:dyDescent="0.25">
      <c r="B30" s="4" t="s">
        <v>226</v>
      </c>
      <c r="C30" s="20">
        <v>3</v>
      </c>
      <c r="D30" s="20">
        <v>3</v>
      </c>
      <c r="E30" s="20">
        <v>0</v>
      </c>
      <c r="F30" s="20">
        <v>3</v>
      </c>
      <c r="G30" s="20">
        <v>3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</row>
    <row r="31" spans="2:14" ht="20.100000000000001" customHeight="1" thickBot="1" x14ac:dyDescent="0.25">
      <c r="B31" s="4" t="s">
        <v>227</v>
      </c>
      <c r="C31" s="20">
        <v>17</v>
      </c>
      <c r="D31" s="20">
        <v>20</v>
      </c>
      <c r="E31" s="20">
        <v>1</v>
      </c>
      <c r="F31" s="20">
        <v>2</v>
      </c>
      <c r="G31" s="20">
        <v>3</v>
      </c>
      <c r="H31" s="20">
        <v>0</v>
      </c>
      <c r="I31" s="20">
        <v>9</v>
      </c>
      <c r="J31" s="20">
        <v>10</v>
      </c>
      <c r="K31" s="20">
        <v>1</v>
      </c>
      <c r="L31" s="20">
        <v>6</v>
      </c>
      <c r="M31" s="20">
        <v>7</v>
      </c>
      <c r="N31" s="20">
        <v>0</v>
      </c>
    </row>
    <row r="32" spans="2:14" ht="20.100000000000001" customHeight="1" thickBot="1" x14ac:dyDescent="0.25">
      <c r="B32" s="4" t="s">
        <v>228</v>
      </c>
      <c r="C32" s="20">
        <v>5</v>
      </c>
      <c r="D32" s="20">
        <v>3</v>
      </c>
      <c r="E32" s="20">
        <v>8</v>
      </c>
      <c r="F32" s="20">
        <v>5</v>
      </c>
      <c r="G32" s="20">
        <v>3</v>
      </c>
      <c r="H32" s="20">
        <v>8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</row>
    <row r="33" spans="2:14" ht="20.100000000000001" customHeight="1" thickBot="1" x14ac:dyDescent="0.25">
      <c r="B33" s="4" t="s">
        <v>229</v>
      </c>
      <c r="C33" s="20">
        <v>2</v>
      </c>
      <c r="D33" s="20">
        <v>0</v>
      </c>
      <c r="E33" s="20">
        <v>2</v>
      </c>
      <c r="F33" s="20">
        <v>2</v>
      </c>
      <c r="G33" s="20">
        <v>0</v>
      </c>
      <c r="H33" s="20">
        <v>2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</row>
    <row r="34" spans="2:14" ht="20.100000000000001" customHeight="1" thickBot="1" x14ac:dyDescent="0.25">
      <c r="B34" s="4" t="s">
        <v>230</v>
      </c>
      <c r="C34" s="20">
        <v>42</v>
      </c>
      <c r="D34" s="20">
        <v>41</v>
      </c>
      <c r="E34" s="20">
        <v>1</v>
      </c>
      <c r="F34" s="20">
        <v>12</v>
      </c>
      <c r="G34" s="20">
        <v>11</v>
      </c>
      <c r="H34" s="20">
        <v>1</v>
      </c>
      <c r="I34" s="20">
        <v>30</v>
      </c>
      <c r="J34" s="20">
        <v>30</v>
      </c>
      <c r="K34" s="20">
        <v>0</v>
      </c>
      <c r="L34" s="20">
        <v>0</v>
      </c>
      <c r="M34" s="20">
        <v>0</v>
      </c>
      <c r="N34" s="20">
        <v>0</v>
      </c>
    </row>
    <row r="35" spans="2:14" ht="20.100000000000001" customHeight="1" thickBot="1" x14ac:dyDescent="0.25">
      <c r="B35" s="4" t="s">
        <v>231</v>
      </c>
      <c r="C35" s="20">
        <v>9</v>
      </c>
      <c r="D35" s="20">
        <v>7</v>
      </c>
      <c r="E35" s="20">
        <v>2</v>
      </c>
      <c r="F35" s="20">
        <v>2</v>
      </c>
      <c r="G35" s="20">
        <v>1</v>
      </c>
      <c r="H35" s="20">
        <v>1</v>
      </c>
      <c r="I35" s="20">
        <v>7</v>
      </c>
      <c r="J35" s="20">
        <v>6</v>
      </c>
      <c r="K35" s="20">
        <v>1</v>
      </c>
      <c r="L35" s="20">
        <v>0</v>
      </c>
      <c r="M35" s="20">
        <v>0</v>
      </c>
      <c r="N35" s="20">
        <v>0</v>
      </c>
    </row>
    <row r="36" spans="2:14" ht="20.100000000000001" customHeight="1" thickBot="1" x14ac:dyDescent="0.25">
      <c r="B36" s="4" t="s">
        <v>232</v>
      </c>
      <c r="C36" s="20">
        <v>20</v>
      </c>
      <c r="D36" s="20">
        <v>16</v>
      </c>
      <c r="E36" s="20">
        <v>4</v>
      </c>
      <c r="F36" s="20">
        <v>2</v>
      </c>
      <c r="G36" s="20">
        <v>1</v>
      </c>
      <c r="H36" s="20">
        <v>1</v>
      </c>
      <c r="I36" s="20">
        <v>13</v>
      </c>
      <c r="J36" s="20">
        <v>11</v>
      </c>
      <c r="K36" s="20">
        <v>2</v>
      </c>
      <c r="L36" s="20">
        <v>5</v>
      </c>
      <c r="M36" s="20">
        <v>4</v>
      </c>
      <c r="N36" s="20">
        <v>1</v>
      </c>
    </row>
    <row r="37" spans="2:14" ht="20.100000000000001" customHeight="1" thickBot="1" x14ac:dyDescent="0.25">
      <c r="B37" s="4" t="s">
        <v>233</v>
      </c>
      <c r="C37" s="20">
        <v>21</v>
      </c>
      <c r="D37" s="20">
        <v>28</v>
      </c>
      <c r="E37" s="20">
        <v>14</v>
      </c>
      <c r="F37" s="20">
        <v>8</v>
      </c>
      <c r="G37" s="20">
        <v>10</v>
      </c>
      <c r="H37" s="20">
        <v>0</v>
      </c>
      <c r="I37" s="20">
        <v>13</v>
      </c>
      <c r="J37" s="20">
        <v>18</v>
      </c>
      <c r="K37" s="20">
        <v>14</v>
      </c>
      <c r="L37" s="20">
        <v>0</v>
      </c>
      <c r="M37" s="20">
        <v>0</v>
      </c>
      <c r="N37" s="20">
        <v>0</v>
      </c>
    </row>
    <row r="38" spans="2:14" ht="20.100000000000001" customHeight="1" thickBot="1" x14ac:dyDescent="0.25">
      <c r="B38" s="4" t="s">
        <v>234</v>
      </c>
      <c r="C38" s="20">
        <v>15</v>
      </c>
      <c r="D38" s="20">
        <v>10</v>
      </c>
      <c r="E38" s="20">
        <v>8</v>
      </c>
      <c r="F38" s="20">
        <v>10</v>
      </c>
      <c r="G38" s="20">
        <v>5</v>
      </c>
      <c r="H38" s="20">
        <v>7</v>
      </c>
      <c r="I38" s="20">
        <v>5</v>
      </c>
      <c r="J38" s="20">
        <v>5</v>
      </c>
      <c r="K38" s="20">
        <v>1</v>
      </c>
      <c r="L38" s="20">
        <v>0</v>
      </c>
      <c r="M38" s="20">
        <v>0</v>
      </c>
      <c r="N38" s="20">
        <v>0</v>
      </c>
    </row>
    <row r="39" spans="2:14" ht="20.100000000000001" customHeight="1" thickBot="1" x14ac:dyDescent="0.25">
      <c r="B39" s="4" t="s">
        <v>235</v>
      </c>
      <c r="C39" s="20">
        <v>12</v>
      </c>
      <c r="D39" s="20">
        <v>29</v>
      </c>
      <c r="E39" s="20">
        <v>5</v>
      </c>
      <c r="F39" s="20">
        <v>5</v>
      </c>
      <c r="G39" s="20">
        <v>6</v>
      </c>
      <c r="H39" s="20">
        <v>2</v>
      </c>
      <c r="I39" s="20">
        <v>7</v>
      </c>
      <c r="J39" s="20">
        <v>23</v>
      </c>
      <c r="K39" s="20">
        <v>3</v>
      </c>
      <c r="L39" s="20">
        <v>0</v>
      </c>
      <c r="M39" s="20">
        <v>0</v>
      </c>
      <c r="N39" s="20">
        <v>0</v>
      </c>
    </row>
    <row r="40" spans="2:14" ht="20.100000000000001" customHeight="1" thickBot="1" x14ac:dyDescent="0.25">
      <c r="B40" s="4" t="s">
        <v>236</v>
      </c>
      <c r="C40" s="20">
        <v>41</v>
      </c>
      <c r="D40" s="20">
        <v>25</v>
      </c>
      <c r="E40" s="20">
        <v>21</v>
      </c>
      <c r="F40" s="20">
        <v>8</v>
      </c>
      <c r="G40" s="20">
        <v>5</v>
      </c>
      <c r="H40" s="20">
        <v>4</v>
      </c>
      <c r="I40" s="20">
        <v>30</v>
      </c>
      <c r="J40" s="20">
        <v>17</v>
      </c>
      <c r="K40" s="20">
        <v>17</v>
      </c>
      <c r="L40" s="20">
        <v>3</v>
      </c>
      <c r="M40" s="20">
        <v>3</v>
      </c>
      <c r="N40" s="20">
        <v>0</v>
      </c>
    </row>
    <row r="41" spans="2:14" ht="20.100000000000001" customHeight="1" thickBot="1" x14ac:dyDescent="0.25">
      <c r="B41" s="4" t="s">
        <v>237</v>
      </c>
      <c r="C41" s="20">
        <v>717</v>
      </c>
      <c r="D41" s="20">
        <v>664</v>
      </c>
      <c r="E41" s="20">
        <v>269</v>
      </c>
      <c r="F41" s="20">
        <v>231</v>
      </c>
      <c r="G41" s="20">
        <v>220</v>
      </c>
      <c r="H41" s="20">
        <v>78</v>
      </c>
      <c r="I41" s="20">
        <v>459</v>
      </c>
      <c r="J41" s="20">
        <v>412</v>
      </c>
      <c r="K41" s="20">
        <v>187</v>
      </c>
      <c r="L41" s="20">
        <v>27</v>
      </c>
      <c r="M41" s="20">
        <v>32</v>
      </c>
      <c r="N41" s="20">
        <v>4</v>
      </c>
    </row>
    <row r="42" spans="2:14" ht="20.100000000000001" customHeight="1" thickBot="1" x14ac:dyDescent="0.25">
      <c r="B42" s="4" t="s">
        <v>238</v>
      </c>
      <c r="C42" s="20">
        <v>91</v>
      </c>
      <c r="D42" s="20">
        <v>97</v>
      </c>
      <c r="E42" s="20">
        <v>38</v>
      </c>
      <c r="F42" s="20">
        <v>28</v>
      </c>
      <c r="G42" s="20">
        <v>26</v>
      </c>
      <c r="H42" s="20">
        <v>13</v>
      </c>
      <c r="I42" s="20">
        <v>60</v>
      </c>
      <c r="J42" s="20">
        <v>70</v>
      </c>
      <c r="K42" s="20">
        <v>21</v>
      </c>
      <c r="L42" s="20">
        <v>3</v>
      </c>
      <c r="M42" s="20">
        <v>1</v>
      </c>
      <c r="N42" s="20">
        <v>4</v>
      </c>
    </row>
    <row r="43" spans="2:14" ht="20.100000000000001" customHeight="1" thickBot="1" x14ac:dyDescent="0.25">
      <c r="B43" s="4" t="s">
        <v>239</v>
      </c>
      <c r="C43" s="20">
        <v>35</v>
      </c>
      <c r="D43" s="20">
        <v>34</v>
      </c>
      <c r="E43" s="20">
        <v>12</v>
      </c>
      <c r="F43" s="20">
        <v>7</v>
      </c>
      <c r="G43" s="20">
        <v>13</v>
      </c>
      <c r="H43" s="20">
        <v>1</v>
      </c>
      <c r="I43" s="20">
        <v>22</v>
      </c>
      <c r="J43" s="20">
        <v>16</v>
      </c>
      <c r="K43" s="20">
        <v>9</v>
      </c>
      <c r="L43" s="20">
        <v>6</v>
      </c>
      <c r="M43" s="20">
        <v>5</v>
      </c>
      <c r="N43" s="20">
        <v>2</v>
      </c>
    </row>
    <row r="44" spans="2:14" ht="20.100000000000001" customHeight="1" thickBot="1" x14ac:dyDescent="0.25">
      <c r="B44" s="4" t="s">
        <v>240</v>
      </c>
      <c r="C44" s="20">
        <v>144</v>
      </c>
      <c r="D44" s="20">
        <v>165</v>
      </c>
      <c r="E44" s="20">
        <v>44</v>
      </c>
      <c r="F44" s="20">
        <v>55</v>
      </c>
      <c r="G44" s="20">
        <v>71</v>
      </c>
      <c r="H44" s="20">
        <v>12</v>
      </c>
      <c r="I44" s="20">
        <v>85</v>
      </c>
      <c r="J44" s="20">
        <v>88</v>
      </c>
      <c r="K44" s="20">
        <v>30</v>
      </c>
      <c r="L44" s="20">
        <v>4</v>
      </c>
      <c r="M44" s="20">
        <v>6</v>
      </c>
      <c r="N44" s="20">
        <v>2</v>
      </c>
    </row>
    <row r="45" spans="2:14" ht="20.100000000000001" customHeight="1" thickBot="1" x14ac:dyDescent="0.25">
      <c r="B45" s="4" t="s">
        <v>241</v>
      </c>
      <c r="C45" s="20">
        <v>141</v>
      </c>
      <c r="D45" s="20">
        <v>111</v>
      </c>
      <c r="E45" s="20">
        <v>64</v>
      </c>
      <c r="F45" s="20">
        <v>67</v>
      </c>
      <c r="G45" s="20">
        <v>49</v>
      </c>
      <c r="H45" s="20">
        <v>25</v>
      </c>
      <c r="I45" s="20">
        <v>67</v>
      </c>
      <c r="J45" s="20">
        <v>56</v>
      </c>
      <c r="K45" s="20">
        <v>37</v>
      </c>
      <c r="L45" s="20">
        <v>7</v>
      </c>
      <c r="M45" s="20">
        <v>6</v>
      </c>
      <c r="N45" s="20">
        <v>2</v>
      </c>
    </row>
    <row r="46" spans="2:14" ht="20.100000000000001" customHeight="1" thickBot="1" x14ac:dyDescent="0.25">
      <c r="B46" s="4" t="s">
        <v>242</v>
      </c>
      <c r="C46" s="20">
        <v>77</v>
      </c>
      <c r="D46" s="20">
        <v>42</v>
      </c>
      <c r="E46" s="20">
        <v>40</v>
      </c>
      <c r="F46" s="20">
        <v>51</v>
      </c>
      <c r="G46" s="20">
        <v>20</v>
      </c>
      <c r="H46" s="20">
        <v>33</v>
      </c>
      <c r="I46" s="20">
        <v>25</v>
      </c>
      <c r="J46" s="20">
        <v>21</v>
      </c>
      <c r="K46" s="20">
        <v>7</v>
      </c>
      <c r="L46" s="20">
        <v>1</v>
      </c>
      <c r="M46" s="20">
        <v>1</v>
      </c>
      <c r="N46" s="20">
        <v>0</v>
      </c>
    </row>
    <row r="47" spans="2:14" ht="20.100000000000001" customHeight="1" thickBot="1" x14ac:dyDescent="0.25">
      <c r="B47" s="4" t="s">
        <v>243</v>
      </c>
      <c r="C47" s="20">
        <v>271</v>
      </c>
      <c r="D47" s="20">
        <v>267</v>
      </c>
      <c r="E47" s="20">
        <v>95</v>
      </c>
      <c r="F47" s="20">
        <v>56</v>
      </c>
      <c r="G47" s="20">
        <v>56</v>
      </c>
      <c r="H47" s="20">
        <v>16</v>
      </c>
      <c r="I47" s="20">
        <v>196</v>
      </c>
      <c r="J47" s="20">
        <v>191</v>
      </c>
      <c r="K47" s="20">
        <v>77</v>
      </c>
      <c r="L47" s="20">
        <v>19</v>
      </c>
      <c r="M47" s="20">
        <v>20</v>
      </c>
      <c r="N47" s="20">
        <v>2</v>
      </c>
    </row>
    <row r="48" spans="2:14" ht="20.100000000000001" customHeight="1" thickBot="1" x14ac:dyDescent="0.25">
      <c r="B48" s="4" t="s">
        <v>244</v>
      </c>
      <c r="C48" s="20">
        <v>36</v>
      </c>
      <c r="D48" s="20">
        <v>35</v>
      </c>
      <c r="E48" s="20">
        <v>9</v>
      </c>
      <c r="F48" s="20">
        <v>6</v>
      </c>
      <c r="G48" s="20">
        <v>4</v>
      </c>
      <c r="H48" s="20">
        <v>2</v>
      </c>
      <c r="I48" s="20">
        <v>29</v>
      </c>
      <c r="J48" s="20">
        <v>30</v>
      </c>
      <c r="K48" s="20">
        <v>7</v>
      </c>
      <c r="L48" s="20">
        <v>1</v>
      </c>
      <c r="M48" s="20">
        <v>1</v>
      </c>
      <c r="N48" s="20">
        <v>0</v>
      </c>
    </row>
    <row r="49" spans="2:14" ht="20.100000000000001" customHeight="1" thickBot="1" x14ac:dyDescent="0.25">
      <c r="B49" s="4" t="s">
        <v>245</v>
      </c>
      <c r="C49" s="20">
        <v>18</v>
      </c>
      <c r="D49" s="20">
        <v>16</v>
      </c>
      <c r="E49" s="20">
        <v>5</v>
      </c>
      <c r="F49" s="20">
        <v>8</v>
      </c>
      <c r="G49" s="20">
        <v>6</v>
      </c>
      <c r="H49" s="20">
        <v>2</v>
      </c>
      <c r="I49" s="20">
        <v>10</v>
      </c>
      <c r="J49" s="20">
        <v>10</v>
      </c>
      <c r="K49" s="20">
        <v>3</v>
      </c>
      <c r="L49" s="20">
        <v>0</v>
      </c>
      <c r="M49" s="20">
        <v>0</v>
      </c>
      <c r="N49" s="20">
        <v>0</v>
      </c>
    </row>
    <row r="50" spans="2:14" ht="20.100000000000001" customHeight="1" thickBot="1" x14ac:dyDescent="0.25">
      <c r="B50" s="4" t="s">
        <v>246</v>
      </c>
      <c r="C50" s="20">
        <v>93</v>
      </c>
      <c r="D50" s="20">
        <v>78</v>
      </c>
      <c r="E50" s="20">
        <v>47</v>
      </c>
      <c r="F50" s="20">
        <v>19</v>
      </c>
      <c r="G50" s="20">
        <v>16</v>
      </c>
      <c r="H50" s="20">
        <v>5</v>
      </c>
      <c r="I50" s="20">
        <v>55</v>
      </c>
      <c r="J50" s="20">
        <v>44</v>
      </c>
      <c r="K50" s="20">
        <v>38</v>
      </c>
      <c r="L50" s="20">
        <v>19</v>
      </c>
      <c r="M50" s="20">
        <v>18</v>
      </c>
      <c r="N50" s="20">
        <v>4</v>
      </c>
    </row>
    <row r="51" spans="2:14" ht="20.100000000000001" customHeight="1" thickBot="1" x14ac:dyDescent="0.25">
      <c r="B51" s="4" t="s">
        <v>247</v>
      </c>
      <c r="C51" s="20">
        <v>17</v>
      </c>
      <c r="D51" s="20">
        <v>20</v>
      </c>
      <c r="E51" s="20">
        <v>1</v>
      </c>
      <c r="F51" s="20">
        <v>1</v>
      </c>
      <c r="G51" s="20">
        <v>1</v>
      </c>
      <c r="H51" s="20">
        <v>0</v>
      </c>
      <c r="I51" s="20">
        <v>16</v>
      </c>
      <c r="J51" s="20">
        <v>19</v>
      </c>
      <c r="K51" s="20">
        <v>1</v>
      </c>
      <c r="L51" s="20">
        <v>0</v>
      </c>
      <c r="M51" s="20">
        <v>0</v>
      </c>
      <c r="N51" s="20">
        <v>0</v>
      </c>
    </row>
    <row r="52" spans="2:14" ht="20.100000000000001" customHeight="1" thickBot="1" x14ac:dyDescent="0.25">
      <c r="B52" s="4" t="s">
        <v>248</v>
      </c>
      <c r="C52" s="20">
        <v>27</v>
      </c>
      <c r="D52" s="20">
        <v>27</v>
      </c>
      <c r="E52" s="20">
        <v>11</v>
      </c>
      <c r="F52" s="20">
        <v>8</v>
      </c>
      <c r="G52" s="20">
        <v>6</v>
      </c>
      <c r="H52" s="20">
        <v>2</v>
      </c>
      <c r="I52" s="20">
        <v>18</v>
      </c>
      <c r="J52" s="20">
        <v>21</v>
      </c>
      <c r="K52" s="20">
        <v>7</v>
      </c>
      <c r="L52" s="20">
        <v>1</v>
      </c>
      <c r="M52" s="20">
        <v>0</v>
      </c>
      <c r="N52" s="20">
        <v>2</v>
      </c>
    </row>
    <row r="53" spans="2:14" ht="20.100000000000001" customHeight="1" thickBot="1" x14ac:dyDescent="0.25">
      <c r="B53" s="4" t="s">
        <v>249</v>
      </c>
      <c r="C53" s="20">
        <v>73</v>
      </c>
      <c r="D53" s="20">
        <v>55</v>
      </c>
      <c r="E53" s="20">
        <v>49</v>
      </c>
      <c r="F53" s="20">
        <v>36</v>
      </c>
      <c r="G53" s="20">
        <v>23</v>
      </c>
      <c r="H53" s="20">
        <v>21</v>
      </c>
      <c r="I53" s="20">
        <v>36</v>
      </c>
      <c r="J53" s="20">
        <v>31</v>
      </c>
      <c r="K53" s="20">
        <v>28</v>
      </c>
      <c r="L53" s="20">
        <v>1</v>
      </c>
      <c r="M53" s="20">
        <v>1</v>
      </c>
      <c r="N53" s="20">
        <v>0</v>
      </c>
    </row>
    <row r="54" spans="2:14" ht="20.100000000000001" customHeight="1" thickBot="1" x14ac:dyDescent="0.25">
      <c r="B54" s="4" t="s">
        <v>250</v>
      </c>
      <c r="C54" s="20">
        <v>660</v>
      </c>
      <c r="D54" s="20">
        <v>651</v>
      </c>
      <c r="E54" s="20">
        <v>160</v>
      </c>
      <c r="F54" s="20">
        <v>155</v>
      </c>
      <c r="G54" s="20">
        <v>142</v>
      </c>
      <c r="H54" s="20">
        <v>35</v>
      </c>
      <c r="I54" s="20">
        <v>399</v>
      </c>
      <c r="J54" s="20">
        <v>410</v>
      </c>
      <c r="K54" s="20">
        <v>113</v>
      </c>
      <c r="L54" s="20">
        <v>106</v>
      </c>
      <c r="M54" s="20">
        <v>99</v>
      </c>
      <c r="N54" s="20">
        <v>12</v>
      </c>
    </row>
    <row r="55" spans="2:14" ht="20.100000000000001" customHeight="1" thickBot="1" x14ac:dyDescent="0.25">
      <c r="B55" s="4" t="s">
        <v>251</v>
      </c>
      <c r="C55" s="20">
        <v>212</v>
      </c>
      <c r="D55" s="20">
        <v>178</v>
      </c>
      <c r="E55" s="20">
        <v>91</v>
      </c>
      <c r="F55" s="20">
        <v>18</v>
      </c>
      <c r="G55" s="20">
        <v>17</v>
      </c>
      <c r="H55" s="20">
        <v>4</v>
      </c>
      <c r="I55" s="20">
        <v>132</v>
      </c>
      <c r="J55" s="20">
        <v>114</v>
      </c>
      <c r="K55" s="20">
        <v>65</v>
      </c>
      <c r="L55" s="20">
        <v>62</v>
      </c>
      <c r="M55" s="20">
        <v>47</v>
      </c>
      <c r="N55" s="20">
        <v>22</v>
      </c>
    </row>
    <row r="56" spans="2:14" ht="20.100000000000001" customHeight="1" thickBot="1" x14ac:dyDescent="0.25">
      <c r="B56" s="4" t="s">
        <v>252</v>
      </c>
      <c r="C56" s="20">
        <v>81</v>
      </c>
      <c r="D56" s="20">
        <v>71</v>
      </c>
      <c r="E56" s="20">
        <v>42</v>
      </c>
      <c r="F56" s="20">
        <v>16</v>
      </c>
      <c r="G56" s="20">
        <v>19</v>
      </c>
      <c r="H56" s="20">
        <v>2</v>
      </c>
      <c r="I56" s="20">
        <v>62</v>
      </c>
      <c r="J56" s="20">
        <v>49</v>
      </c>
      <c r="K56" s="20">
        <v>40</v>
      </c>
      <c r="L56" s="20">
        <v>3</v>
      </c>
      <c r="M56" s="20">
        <v>3</v>
      </c>
      <c r="N56" s="20">
        <v>0</v>
      </c>
    </row>
    <row r="57" spans="2:14" ht="20.100000000000001" customHeight="1" thickBot="1" x14ac:dyDescent="0.25">
      <c r="B57" s="4" t="s">
        <v>253</v>
      </c>
      <c r="C57" s="20">
        <v>63</v>
      </c>
      <c r="D57" s="20">
        <v>52</v>
      </c>
      <c r="E57" s="20">
        <v>24</v>
      </c>
      <c r="F57" s="20">
        <v>9</v>
      </c>
      <c r="G57" s="20">
        <v>7</v>
      </c>
      <c r="H57" s="20">
        <v>3</v>
      </c>
      <c r="I57" s="20">
        <v>20</v>
      </c>
      <c r="J57" s="20">
        <v>19</v>
      </c>
      <c r="K57" s="20">
        <v>11</v>
      </c>
      <c r="L57" s="20">
        <v>34</v>
      </c>
      <c r="M57" s="20">
        <v>26</v>
      </c>
      <c r="N57" s="20">
        <v>10</v>
      </c>
    </row>
    <row r="58" spans="2:14" ht="20.100000000000001" customHeight="1" thickBot="1" x14ac:dyDescent="0.25">
      <c r="B58" s="4" t="s">
        <v>254</v>
      </c>
      <c r="C58" s="20">
        <v>30</v>
      </c>
      <c r="D58" s="20">
        <v>8</v>
      </c>
      <c r="E58" s="20">
        <v>30</v>
      </c>
      <c r="F58" s="20">
        <v>4</v>
      </c>
      <c r="G58" s="20">
        <v>1</v>
      </c>
      <c r="H58" s="20">
        <v>6</v>
      </c>
      <c r="I58" s="20">
        <v>26</v>
      </c>
      <c r="J58" s="20">
        <v>7</v>
      </c>
      <c r="K58" s="20">
        <v>24</v>
      </c>
      <c r="L58" s="20">
        <v>0</v>
      </c>
      <c r="M58" s="20">
        <v>0</v>
      </c>
      <c r="N58" s="20">
        <v>0</v>
      </c>
    </row>
    <row r="59" spans="2:14" ht="20.100000000000001" customHeight="1" thickBot="1" x14ac:dyDescent="0.25">
      <c r="B59" s="4" t="s">
        <v>255</v>
      </c>
      <c r="C59" s="20">
        <v>116</v>
      </c>
      <c r="D59" s="20">
        <v>112</v>
      </c>
      <c r="E59" s="20">
        <v>76</v>
      </c>
      <c r="F59" s="20">
        <v>17</v>
      </c>
      <c r="G59" s="20">
        <v>15</v>
      </c>
      <c r="H59" s="20">
        <v>5</v>
      </c>
      <c r="I59" s="20">
        <v>65</v>
      </c>
      <c r="J59" s="20">
        <v>65</v>
      </c>
      <c r="K59" s="20">
        <v>56</v>
      </c>
      <c r="L59" s="20">
        <v>34</v>
      </c>
      <c r="M59" s="20">
        <v>32</v>
      </c>
      <c r="N59" s="20">
        <v>15</v>
      </c>
    </row>
    <row r="60" spans="2:14" ht="20.100000000000001" customHeight="1" thickBot="1" x14ac:dyDescent="0.25">
      <c r="B60" s="4" t="s">
        <v>256</v>
      </c>
      <c r="C60" s="20">
        <v>39</v>
      </c>
      <c r="D60" s="20">
        <v>23</v>
      </c>
      <c r="E60" s="20">
        <v>18</v>
      </c>
      <c r="F60" s="20">
        <v>2</v>
      </c>
      <c r="G60" s="20">
        <v>2</v>
      </c>
      <c r="H60" s="20">
        <v>0</v>
      </c>
      <c r="I60" s="20">
        <v>36</v>
      </c>
      <c r="J60" s="20">
        <v>20</v>
      </c>
      <c r="K60" s="20">
        <v>18</v>
      </c>
      <c r="L60" s="20">
        <v>1</v>
      </c>
      <c r="M60" s="20">
        <v>1</v>
      </c>
      <c r="N60" s="20">
        <v>0</v>
      </c>
    </row>
    <row r="61" spans="2:14" ht="20.100000000000001" customHeight="1" thickBot="1" x14ac:dyDescent="0.25">
      <c r="B61" s="7" t="s">
        <v>22</v>
      </c>
      <c r="C61" s="9">
        <v>4851</v>
      </c>
      <c r="D61" s="9">
        <v>4566</v>
      </c>
      <c r="E61" s="9">
        <v>1805</v>
      </c>
      <c r="F61" s="9">
        <v>1158</v>
      </c>
      <c r="G61" s="9">
        <v>1073</v>
      </c>
      <c r="H61" s="9">
        <v>382</v>
      </c>
      <c r="I61" s="9">
        <v>3136</v>
      </c>
      <c r="J61" s="9">
        <v>2973</v>
      </c>
      <c r="K61" s="9">
        <v>1301</v>
      </c>
      <c r="L61" s="9">
        <v>557</v>
      </c>
      <c r="M61" s="9">
        <v>520</v>
      </c>
      <c r="N61" s="9">
        <v>122</v>
      </c>
    </row>
  </sheetData>
  <mergeCells count="4">
    <mergeCell ref="C9:E9"/>
    <mergeCell ref="F9:H9"/>
    <mergeCell ref="I9:K9"/>
    <mergeCell ref="L9:N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AI61"/>
  <sheetViews>
    <sheetView topLeftCell="A46" workbookViewId="0"/>
  </sheetViews>
  <sheetFormatPr baseColWidth="10" defaultRowHeight="12.75" x14ac:dyDescent="0.2"/>
  <cols>
    <col min="1" max="1" width="8.625" customWidth="1"/>
    <col min="2" max="2" width="28.625" customWidth="1"/>
    <col min="3" max="3" width="14.75" bestFit="1" customWidth="1"/>
    <col min="4" max="4" width="11.25" bestFit="1" customWidth="1"/>
    <col min="5" max="5" width="14.875" bestFit="1" customWidth="1"/>
    <col min="6" max="6" width="14.75" bestFit="1" customWidth="1"/>
    <col min="7" max="7" width="11.25" bestFit="1" customWidth="1"/>
    <col min="8" max="8" width="14.875" bestFit="1" customWidth="1"/>
    <col min="9" max="9" width="14.75" bestFit="1" customWidth="1"/>
    <col min="10" max="10" width="11.25" bestFit="1" customWidth="1"/>
    <col min="11" max="11" width="14.875" bestFit="1" customWidth="1"/>
    <col min="12" max="12" width="14.75" bestFit="1" customWidth="1"/>
    <col min="13" max="13" width="11.25" bestFit="1" customWidth="1"/>
    <col min="14" max="14" width="14.875" bestFit="1" customWidth="1"/>
    <col min="15" max="15" width="14.75" bestFit="1" customWidth="1"/>
    <col min="16" max="16" width="11.25" bestFit="1" customWidth="1"/>
    <col min="17" max="17" width="14.875" bestFit="1" customWidth="1"/>
    <col min="18" max="18" width="14.75" bestFit="1" customWidth="1"/>
    <col min="19" max="19" width="11.25" bestFit="1" customWidth="1"/>
    <col min="20" max="20" width="14.875" bestFit="1" customWidth="1"/>
    <col min="21" max="21" width="14.75" bestFit="1" customWidth="1"/>
    <col min="22" max="22" width="11.25" bestFit="1" customWidth="1"/>
    <col min="23" max="23" width="14.875" bestFit="1" customWidth="1"/>
    <col min="24" max="24" width="14.75" bestFit="1" customWidth="1"/>
    <col min="25" max="25" width="11.25" bestFit="1" customWidth="1"/>
    <col min="26" max="26" width="14.875" bestFit="1" customWidth="1"/>
    <col min="27" max="27" width="14.75" bestFit="1" customWidth="1"/>
    <col min="28" max="28" width="11.25" bestFit="1" customWidth="1"/>
    <col min="29" max="29" width="14.875" bestFit="1" customWidth="1"/>
    <col min="30" max="30" width="14.75" bestFit="1" customWidth="1"/>
    <col min="31" max="31" width="11.25" bestFit="1" customWidth="1"/>
    <col min="32" max="32" width="14.875" bestFit="1" customWidth="1"/>
    <col min="33" max="33" width="14.75" bestFit="1" customWidth="1"/>
    <col min="34" max="34" width="11.25" bestFit="1" customWidth="1"/>
    <col min="35" max="35" width="14.875" bestFit="1" customWidth="1"/>
  </cols>
  <sheetData>
    <row r="9" spans="2:35" ht="44.25" customHeight="1" thickBot="1" x14ac:dyDescent="0.25">
      <c r="B9" s="79"/>
      <c r="C9" s="77" t="s">
        <v>89</v>
      </c>
      <c r="D9" s="75"/>
      <c r="E9" s="78"/>
      <c r="F9" s="77" t="s">
        <v>90</v>
      </c>
      <c r="G9" s="75"/>
      <c r="H9" s="75"/>
      <c r="I9" s="77" t="s">
        <v>91</v>
      </c>
      <c r="J9" s="75"/>
      <c r="K9" s="75"/>
      <c r="L9" s="77" t="s">
        <v>92</v>
      </c>
      <c r="M9" s="75"/>
      <c r="N9" s="75"/>
      <c r="O9" s="77" t="s">
        <v>93</v>
      </c>
      <c r="P9" s="75"/>
      <c r="Q9" s="75"/>
      <c r="R9" s="77" t="s">
        <v>94</v>
      </c>
      <c r="S9" s="75"/>
      <c r="T9" s="75"/>
      <c r="U9" s="77" t="s">
        <v>95</v>
      </c>
      <c r="V9" s="75"/>
      <c r="W9" s="75"/>
      <c r="X9" s="77" t="s">
        <v>96</v>
      </c>
      <c r="Y9" s="75"/>
      <c r="Z9" s="75"/>
      <c r="AA9" s="77" t="s">
        <v>97</v>
      </c>
      <c r="AB9" s="75"/>
      <c r="AC9" s="75"/>
      <c r="AD9" s="77" t="s">
        <v>98</v>
      </c>
      <c r="AE9" s="75"/>
      <c r="AF9" s="75"/>
      <c r="AG9" s="77" t="s">
        <v>99</v>
      </c>
      <c r="AH9" s="75"/>
      <c r="AI9" s="75"/>
    </row>
    <row r="10" spans="2:35" ht="42.75" customHeight="1" thickBot="1" x14ac:dyDescent="0.25">
      <c r="B10" s="79"/>
      <c r="C10" s="8" t="s">
        <v>100</v>
      </c>
      <c r="D10" s="8" t="s">
        <v>34</v>
      </c>
      <c r="E10" s="8" t="s">
        <v>35</v>
      </c>
      <c r="F10" s="8" t="s">
        <v>101</v>
      </c>
      <c r="G10" s="8" t="s">
        <v>34</v>
      </c>
      <c r="H10" s="8" t="s">
        <v>35</v>
      </c>
      <c r="I10" s="8" t="s">
        <v>101</v>
      </c>
      <c r="J10" s="8" t="s">
        <v>34</v>
      </c>
      <c r="K10" s="8" t="s">
        <v>35</v>
      </c>
      <c r="L10" s="8" t="s">
        <v>101</v>
      </c>
      <c r="M10" s="8" t="s">
        <v>34</v>
      </c>
      <c r="N10" s="8" t="s">
        <v>35</v>
      </c>
      <c r="O10" s="8" t="s">
        <v>101</v>
      </c>
      <c r="P10" s="8" t="s">
        <v>34</v>
      </c>
      <c r="Q10" s="8" t="s">
        <v>35</v>
      </c>
      <c r="R10" s="8" t="s">
        <v>101</v>
      </c>
      <c r="S10" s="8" t="s">
        <v>34</v>
      </c>
      <c r="T10" s="8" t="s">
        <v>35</v>
      </c>
      <c r="U10" s="8" t="s">
        <v>101</v>
      </c>
      <c r="V10" s="8" t="s">
        <v>34</v>
      </c>
      <c r="W10" s="8" t="s">
        <v>35</v>
      </c>
      <c r="X10" s="8" t="s">
        <v>101</v>
      </c>
      <c r="Y10" s="8" t="s">
        <v>34</v>
      </c>
      <c r="Z10" s="8" t="s">
        <v>35</v>
      </c>
      <c r="AA10" s="8" t="s">
        <v>101</v>
      </c>
      <c r="AB10" s="8" t="s">
        <v>34</v>
      </c>
      <c r="AC10" s="8" t="s">
        <v>35</v>
      </c>
      <c r="AD10" s="8" t="s">
        <v>101</v>
      </c>
      <c r="AE10" s="8" t="s">
        <v>34</v>
      </c>
      <c r="AF10" s="8" t="s">
        <v>35</v>
      </c>
      <c r="AG10" s="8" t="s">
        <v>101</v>
      </c>
      <c r="AH10" s="8" t="s">
        <v>34</v>
      </c>
      <c r="AI10" s="8" t="s">
        <v>35</v>
      </c>
    </row>
    <row r="11" spans="2:35" ht="20.100000000000001" customHeight="1" thickBot="1" x14ac:dyDescent="0.25">
      <c r="B11" s="3" t="s">
        <v>207</v>
      </c>
      <c r="C11" s="20">
        <v>74</v>
      </c>
      <c r="D11" s="20">
        <v>75</v>
      </c>
      <c r="E11" s="20">
        <v>1</v>
      </c>
      <c r="F11" s="20">
        <v>74</v>
      </c>
      <c r="G11" s="20">
        <v>75</v>
      </c>
      <c r="H11" s="20">
        <v>1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4</v>
      </c>
      <c r="V11" s="20">
        <v>5</v>
      </c>
      <c r="W11" s="20">
        <v>0</v>
      </c>
      <c r="X11" s="20">
        <v>4</v>
      </c>
      <c r="Y11" s="20">
        <v>5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</row>
    <row r="12" spans="2:35" ht="20.100000000000001" customHeight="1" thickBot="1" x14ac:dyDescent="0.25">
      <c r="B12" s="4" t="s">
        <v>208</v>
      </c>
      <c r="C12" s="20">
        <v>151</v>
      </c>
      <c r="D12" s="20">
        <v>151</v>
      </c>
      <c r="E12" s="20">
        <v>0</v>
      </c>
      <c r="F12" s="20">
        <v>149</v>
      </c>
      <c r="G12" s="20">
        <v>149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2</v>
      </c>
      <c r="P12" s="20">
        <v>2</v>
      </c>
      <c r="Q12" s="20">
        <v>0</v>
      </c>
      <c r="R12" s="20">
        <v>0</v>
      </c>
      <c r="S12" s="20">
        <v>0</v>
      </c>
      <c r="T12" s="20">
        <v>0</v>
      </c>
      <c r="U12" s="20">
        <v>30</v>
      </c>
      <c r="V12" s="20">
        <v>33</v>
      </c>
      <c r="W12" s="20">
        <v>0</v>
      </c>
      <c r="X12" s="20">
        <v>30</v>
      </c>
      <c r="Y12" s="20">
        <v>33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</row>
    <row r="13" spans="2:35" ht="20.100000000000001" customHeight="1" thickBot="1" x14ac:dyDescent="0.25">
      <c r="B13" s="4" t="s">
        <v>209</v>
      </c>
      <c r="C13" s="20">
        <v>156</v>
      </c>
      <c r="D13" s="20">
        <v>157</v>
      </c>
      <c r="E13" s="20">
        <v>12</v>
      </c>
      <c r="F13" s="20">
        <v>156</v>
      </c>
      <c r="G13" s="20">
        <v>157</v>
      </c>
      <c r="H13" s="20">
        <v>12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24</v>
      </c>
      <c r="V13" s="20">
        <v>24</v>
      </c>
      <c r="W13" s="20">
        <v>0</v>
      </c>
      <c r="X13" s="20">
        <v>24</v>
      </c>
      <c r="Y13" s="20">
        <v>24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</row>
    <row r="14" spans="2:35" ht="20.100000000000001" customHeight="1" thickBot="1" x14ac:dyDescent="0.25">
      <c r="B14" s="4" t="s">
        <v>210</v>
      </c>
      <c r="C14" s="20">
        <v>166</v>
      </c>
      <c r="D14" s="20">
        <v>161</v>
      </c>
      <c r="E14" s="20">
        <v>8</v>
      </c>
      <c r="F14" s="20">
        <v>165</v>
      </c>
      <c r="G14" s="20">
        <v>160</v>
      </c>
      <c r="H14" s="20">
        <v>8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1</v>
      </c>
      <c r="P14" s="20">
        <v>1</v>
      </c>
      <c r="Q14" s="20">
        <v>0</v>
      </c>
      <c r="R14" s="20">
        <v>0</v>
      </c>
      <c r="S14" s="20">
        <v>0</v>
      </c>
      <c r="T14" s="20">
        <v>0</v>
      </c>
      <c r="U14" s="20">
        <v>5</v>
      </c>
      <c r="V14" s="20">
        <v>6</v>
      </c>
      <c r="W14" s="20">
        <v>0</v>
      </c>
      <c r="X14" s="20">
        <v>5</v>
      </c>
      <c r="Y14" s="20">
        <v>6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</row>
    <row r="15" spans="2:35" ht="20.100000000000001" customHeight="1" thickBot="1" x14ac:dyDescent="0.25">
      <c r="B15" s="4" t="s">
        <v>211</v>
      </c>
      <c r="C15" s="20">
        <v>67</v>
      </c>
      <c r="D15" s="20">
        <v>63</v>
      </c>
      <c r="E15" s="20">
        <v>7</v>
      </c>
      <c r="F15" s="20">
        <v>67</v>
      </c>
      <c r="G15" s="20">
        <v>63</v>
      </c>
      <c r="H15" s="20">
        <v>7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11</v>
      </c>
      <c r="V15" s="20">
        <v>8</v>
      </c>
      <c r="W15" s="20">
        <v>3</v>
      </c>
      <c r="X15" s="20">
        <v>11</v>
      </c>
      <c r="Y15" s="20">
        <v>8</v>
      </c>
      <c r="Z15" s="20">
        <v>3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</row>
    <row r="16" spans="2:35" ht="20.100000000000001" customHeight="1" thickBot="1" x14ac:dyDescent="0.25">
      <c r="B16" s="4" t="s">
        <v>212</v>
      </c>
      <c r="C16" s="20">
        <v>205</v>
      </c>
      <c r="D16" s="20">
        <v>195</v>
      </c>
      <c r="E16" s="20">
        <v>10</v>
      </c>
      <c r="F16" s="20">
        <v>205</v>
      </c>
      <c r="G16" s="20">
        <v>195</v>
      </c>
      <c r="H16" s="20">
        <v>10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32</v>
      </c>
      <c r="V16" s="20">
        <v>32</v>
      </c>
      <c r="W16" s="20">
        <v>1</v>
      </c>
      <c r="X16" s="20">
        <v>32</v>
      </c>
      <c r="Y16" s="20">
        <v>32</v>
      </c>
      <c r="Z16" s="20">
        <v>1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</row>
    <row r="17" spans="2:35" ht="20.100000000000001" customHeight="1" thickBot="1" x14ac:dyDescent="0.25">
      <c r="B17" s="4" t="s">
        <v>213</v>
      </c>
      <c r="C17" s="20">
        <v>569</v>
      </c>
      <c r="D17" s="20">
        <v>582</v>
      </c>
      <c r="E17" s="20">
        <v>39</v>
      </c>
      <c r="F17" s="20">
        <v>493</v>
      </c>
      <c r="G17" s="20">
        <v>493</v>
      </c>
      <c r="H17" s="20">
        <v>30</v>
      </c>
      <c r="I17" s="20">
        <v>22</v>
      </c>
      <c r="J17" s="20">
        <v>22</v>
      </c>
      <c r="K17" s="20">
        <v>0</v>
      </c>
      <c r="L17" s="20">
        <v>2</v>
      </c>
      <c r="M17" s="20">
        <v>2</v>
      </c>
      <c r="N17" s="20">
        <v>0</v>
      </c>
      <c r="O17" s="20">
        <v>47</v>
      </c>
      <c r="P17" s="20">
        <v>61</v>
      </c>
      <c r="Q17" s="20">
        <v>7</v>
      </c>
      <c r="R17" s="20">
        <v>5</v>
      </c>
      <c r="S17" s="20">
        <v>4</v>
      </c>
      <c r="T17" s="20">
        <v>2</v>
      </c>
      <c r="U17" s="20">
        <v>49</v>
      </c>
      <c r="V17" s="20">
        <v>50</v>
      </c>
      <c r="W17" s="20">
        <v>2</v>
      </c>
      <c r="X17" s="20">
        <v>48</v>
      </c>
      <c r="Y17" s="20">
        <v>49</v>
      </c>
      <c r="Z17" s="20">
        <v>2</v>
      </c>
      <c r="AA17" s="20">
        <v>1</v>
      </c>
      <c r="AB17" s="20">
        <v>1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</row>
    <row r="18" spans="2:35" ht="20.100000000000001" customHeight="1" thickBot="1" x14ac:dyDescent="0.25">
      <c r="B18" s="4" t="s">
        <v>214</v>
      </c>
      <c r="C18" s="20">
        <v>307</v>
      </c>
      <c r="D18" s="20">
        <v>311</v>
      </c>
      <c r="E18" s="20">
        <v>6</v>
      </c>
      <c r="F18" s="20">
        <v>306</v>
      </c>
      <c r="G18" s="20">
        <v>310</v>
      </c>
      <c r="H18" s="20">
        <v>6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1</v>
      </c>
      <c r="S18" s="20">
        <v>1</v>
      </c>
      <c r="T18" s="20">
        <v>0</v>
      </c>
      <c r="U18" s="20">
        <v>118</v>
      </c>
      <c r="V18" s="20">
        <v>117</v>
      </c>
      <c r="W18" s="20">
        <v>4</v>
      </c>
      <c r="X18" s="20">
        <v>118</v>
      </c>
      <c r="Y18" s="20">
        <v>117</v>
      </c>
      <c r="Z18" s="20">
        <v>4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</row>
    <row r="19" spans="2:35" ht="20.100000000000001" customHeight="1" thickBot="1" x14ac:dyDescent="0.25">
      <c r="B19" s="4" t="s">
        <v>215</v>
      </c>
      <c r="C19" s="20">
        <v>105</v>
      </c>
      <c r="D19" s="20">
        <v>105</v>
      </c>
      <c r="E19" s="20">
        <v>0</v>
      </c>
      <c r="F19" s="20">
        <v>105</v>
      </c>
      <c r="G19" s="20">
        <v>105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1</v>
      </c>
      <c r="V19" s="20">
        <v>2</v>
      </c>
      <c r="W19" s="20">
        <v>0</v>
      </c>
      <c r="X19" s="20">
        <v>1</v>
      </c>
      <c r="Y19" s="20">
        <v>2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</row>
    <row r="20" spans="2:35" ht="20.100000000000001" customHeight="1" thickBot="1" x14ac:dyDescent="0.25">
      <c r="B20" s="4" t="s">
        <v>216</v>
      </c>
      <c r="C20" s="20">
        <v>1</v>
      </c>
      <c r="D20" s="20">
        <v>1</v>
      </c>
      <c r="E20" s="20">
        <v>0</v>
      </c>
      <c r="F20" s="20">
        <v>1</v>
      </c>
      <c r="G20" s="20">
        <v>1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</row>
    <row r="21" spans="2:35" ht="20.100000000000001" customHeight="1" thickBot="1" x14ac:dyDescent="0.25">
      <c r="B21" s="4" t="s">
        <v>217</v>
      </c>
      <c r="C21" s="20">
        <v>150</v>
      </c>
      <c r="D21" s="20">
        <v>160</v>
      </c>
      <c r="E21" s="20">
        <v>2</v>
      </c>
      <c r="F21" s="20">
        <v>150</v>
      </c>
      <c r="G21" s="20">
        <v>160</v>
      </c>
      <c r="H21" s="20">
        <v>2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28</v>
      </c>
      <c r="V21" s="20">
        <v>26</v>
      </c>
      <c r="W21" s="20">
        <v>2</v>
      </c>
      <c r="X21" s="20">
        <v>28</v>
      </c>
      <c r="Y21" s="20">
        <v>26</v>
      </c>
      <c r="Z21" s="20">
        <v>2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</row>
    <row r="22" spans="2:35" ht="20.100000000000001" customHeight="1" thickBot="1" x14ac:dyDescent="0.25">
      <c r="B22" s="4" t="s">
        <v>218</v>
      </c>
      <c r="C22" s="20">
        <v>333</v>
      </c>
      <c r="D22" s="20">
        <v>329</v>
      </c>
      <c r="E22" s="20">
        <v>12</v>
      </c>
      <c r="F22" s="20">
        <v>333</v>
      </c>
      <c r="G22" s="20">
        <v>329</v>
      </c>
      <c r="H22" s="20">
        <v>12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15</v>
      </c>
      <c r="V22" s="20">
        <v>14</v>
      </c>
      <c r="W22" s="20">
        <v>1</v>
      </c>
      <c r="X22" s="20">
        <v>15</v>
      </c>
      <c r="Y22" s="20">
        <v>14</v>
      </c>
      <c r="Z22" s="20">
        <v>1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</row>
    <row r="23" spans="2:35" ht="20.100000000000001" customHeight="1" thickBot="1" x14ac:dyDescent="0.25">
      <c r="B23" s="4" t="s">
        <v>219</v>
      </c>
      <c r="C23" s="20">
        <v>352</v>
      </c>
      <c r="D23" s="20">
        <v>348</v>
      </c>
      <c r="E23" s="20">
        <v>19</v>
      </c>
      <c r="F23" s="20">
        <v>352</v>
      </c>
      <c r="G23" s="20">
        <v>348</v>
      </c>
      <c r="H23" s="20">
        <v>19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91</v>
      </c>
      <c r="V23" s="20">
        <v>90</v>
      </c>
      <c r="W23" s="20">
        <v>5</v>
      </c>
      <c r="X23" s="20">
        <v>91</v>
      </c>
      <c r="Y23" s="20">
        <v>90</v>
      </c>
      <c r="Z23" s="20">
        <v>5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</row>
    <row r="24" spans="2:35" ht="20.100000000000001" customHeight="1" thickBot="1" x14ac:dyDescent="0.25">
      <c r="B24" s="4" t="s">
        <v>220</v>
      </c>
      <c r="C24" s="20">
        <v>140</v>
      </c>
      <c r="D24" s="20">
        <v>138</v>
      </c>
      <c r="E24" s="20">
        <v>6</v>
      </c>
      <c r="F24" s="20">
        <v>140</v>
      </c>
      <c r="G24" s="20">
        <v>138</v>
      </c>
      <c r="H24" s="20">
        <v>6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52</v>
      </c>
      <c r="V24" s="20">
        <v>52</v>
      </c>
      <c r="W24" s="20">
        <v>3</v>
      </c>
      <c r="X24" s="20">
        <v>52</v>
      </c>
      <c r="Y24" s="20">
        <v>52</v>
      </c>
      <c r="Z24" s="20">
        <v>3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</row>
    <row r="25" spans="2:35" ht="20.100000000000001" customHeight="1" thickBot="1" x14ac:dyDescent="0.25">
      <c r="B25" s="4" t="s">
        <v>221</v>
      </c>
      <c r="C25" s="20">
        <v>295</v>
      </c>
      <c r="D25" s="20">
        <v>296</v>
      </c>
      <c r="E25" s="20">
        <v>5</v>
      </c>
      <c r="F25" s="20">
        <v>293</v>
      </c>
      <c r="G25" s="20">
        <v>294</v>
      </c>
      <c r="H25" s="20">
        <v>5</v>
      </c>
      <c r="I25" s="20">
        <v>2</v>
      </c>
      <c r="J25" s="20">
        <v>2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77</v>
      </c>
      <c r="V25" s="20">
        <v>81</v>
      </c>
      <c r="W25" s="20">
        <v>0</v>
      </c>
      <c r="X25" s="20">
        <v>77</v>
      </c>
      <c r="Y25" s="20">
        <v>81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</row>
    <row r="26" spans="2:35" ht="20.100000000000001" customHeight="1" thickBot="1" x14ac:dyDescent="0.25">
      <c r="B26" s="5" t="s">
        <v>222</v>
      </c>
      <c r="C26" s="20">
        <v>125</v>
      </c>
      <c r="D26" s="20">
        <v>120</v>
      </c>
      <c r="E26" s="20">
        <v>10</v>
      </c>
      <c r="F26" s="20">
        <v>125</v>
      </c>
      <c r="G26" s="20">
        <v>120</v>
      </c>
      <c r="H26" s="20">
        <v>10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26</v>
      </c>
      <c r="V26" s="20">
        <v>21</v>
      </c>
      <c r="W26" s="20">
        <v>5</v>
      </c>
      <c r="X26" s="20">
        <v>24</v>
      </c>
      <c r="Y26" s="20">
        <v>21</v>
      </c>
      <c r="Z26" s="20">
        <v>3</v>
      </c>
      <c r="AA26" s="20">
        <v>2</v>
      </c>
      <c r="AB26" s="20">
        <v>0</v>
      </c>
      <c r="AC26" s="20">
        <v>2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</row>
    <row r="27" spans="2:35" ht="20.100000000000001" customHeight="1" thickBot="1" x14ac:dyDescent="0.25">
      <c r="B27" s="6" t="s">
        <v>223</v>
      </c>
      <c r="C27" s="20">
        <v>9</v>
      </c>
      <c r="D27" s="20">
        <v>9</v>
      </c>
      <c r="E27" s="20">
        <v>0</v>
      </c>
      <c r="F27" s="20">
        <v>9</v>
      </c>
      <c r="G27" s="20">
        <v>9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</row>
    <row r="28" spans="2:35" ht="20.100000000000001" customHeight="1" thickBot="1" x14ac:dyDescent="0.25">
      <c r="B28" s="4" t="s">
        <v>224</v>
      </c>
      <c r="C28" s="20">
        <v>229</v>
      </c>
      <c r="D28" s="20">
        <v>235</v>
      </c>
      <c r="E28" s="20">
        <v>4</v>
      </c>
      <c r="F28" s="20">
        <v>229</v>
      </c>
      <c r="G28" s="20">
        <v>235</v>
      </c>
      <c r="H28" s="20">
        <v>4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16</v>
      </c>
      <c r="V28" s="20">
        <v>15</v>
      </c>
      <c r="W28" s="20">
        <v>11</v>
      </c>
      <c r="X28" s="20">
        <v>16</v>
      </c>
      <c r="Y28" s="20">
        <v>15</v>
      </c>
      <c r="Z28" s="20">
        <v>11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</row>
    <row r="29" spans="2:35" ht="20.100000000000001" customHeight="1" thickBot="1" x14ac:dyDescent="0.25">
      <c r="B29" s="4" t="s">
        <v>225</v>
      </c>
      <c r="C29" s="20">
        <v>7</v>
      </c>
      <c r="D29" s="20">
        <v>7</v>
      </c>
      <c r="E29" s="20">
        <v>0</v>
      </c>
      <c r="F29" s="20">
        <v>7</v>
      </c>
      <c r="G29" s="20">
        <v>7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2</v>
      </c>
      <c r="V29" s="20">
        <v>2</v>
      </c>
      <c r="W29" s="20">
        <v>0</v>
      </c>
      <c r="X29" s="20">
        <v>2</v>
      </c>
      <c r="Y29" s="20">
        <v>2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</row>
    <row r="30" spans="2:35" ht="20.100000000000001" customHeight="1" thickBot="1" x14ac:dyDescent="0.25">
      <c r="B30" s="4" t="s">
        <v>226</v>
      </c>
      <c r="C30" s="20">
        <v>2</v>
      </c>
      <c r="D30" s="20">
        <v>2</v>
      </c>
      <c r="E30" s="20">
        <v>0</v>
      </c>
      <c r="F30" s="20">
        <v>2</v>
      </c>
      <c r="G30" s="20">
        <v>2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1</v>
      </c>
      <c r="V30" s="20">
        <v>1</v>
      </c>
      <c r="W30" s="20">
        <v>0</v>
      </c>
      <c r="X30" s="20">
        <v>1</v>
      </c>
      <c r="Y30" s="20">
        <v>1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</row>
    <row r="31" spans="2:35" ht="20.100000000000001" customHeight="1" thickBot="1" x14ac:dyDescent="0.25">
      <c r="B31" s="4" t="s">
        <v>227</v>
      </c>
      <c r="C31" s="20">
        <v>41</v>
      </c>
      <c r="D31" s="20">
        <v>42</v>
      </c>
      <c r="E31" s="20">
        <v>1</v>
      </c>
      <c r="F31" s="20">
        <v>41</v>
      </c>
      <c r="G31" s="20">
        <v>42</v>
      </c>
      <c r="H31" s="20">
        <v>1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3</v>
      </c>
      <c r="V31" s="20">
        <v>3</v>
      </c>
      <c r="W31" s="20">
        <v>0</v>
      </c>
      <c r="X31" s="20">
        <v>3</v>
      </c>
      <c r="Y31" s="20">
        <v>3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</row>
    <row r="32" spans="2:35" ht="20.100000000000001" customHeight="1" thickBot="1" x14ac:dyDescent="0.25">
      <c r="B32" s="4" t="s">
        <v>228</v>
      </c>
      <c r="C32" s="20">
        <v>3</v>
      </c>
      <c r="D32" s="20">
        <v>2</v>
      </c>
      <c r="E32" s="20">
        <v>1</v>
      </c>
      <c r="F32" s="20">
        <v>3</v>
      </c>
      <c r="G32" s="20">
        <v>2</v>
      </c>
      <c r="H32" s="20">
        <v>1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</row>
    <row r="33" spans="2:35" ht="20.100000000000001" customHeight="1" thickBot="1" x14ac:dyDescent="0.25">
      <c r="B33" s="4" t="s">
        <v>229</v>
      </c>
      <c r="C33" s="20">
        <v>7</v>
      </c>
      <c r="D33" s="20">
        <v>8</v>
      </c>
      <c r="E33" s="20">
        <v>1</v>
      </c>
      <c r="F33" s="20">
        <v>7</v>
      </c>
      <c r="G33" s="20">
        <v>8</v>
      </c>
      <c r="H33" s="20">
        <v>1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  <c r="AH33" s="20">
        <v>0</v>
      </c>
      <c r="AI33" s="20">
        <v>0</v>
      </c>
    </row>
    <row r="34" spans="2:35" ht="20.100000000000001" customHeight="1" thickBot="1" x14ac:dyDescent="0.25">
      <c r="B34" s="4" t="s">
        <v>230</v>
      </c>
      <c r="C34" s="20">
        <v>101</v>
      </c>
      <c r="D34" s="20">
        <v>111</v>
      </c>
      <c r="E34" s="20">
        <v>5</v>
      </c>
      <c r="F34" s="20">
        <v>101</v>
      </c>
      <c r="G34" s="20">
        <v>111</v>
      </c>
      <c r="H34" s="20">
        <v>5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17</v>
      </c>
      <c r="V34" s="20">
        <v>16</v>
      </c>
      <c r="W34" s="20">
        <v>2</v>
      </c>
      <c r="X34" s="20">
        <v>17</v>
      </c>
      <c r="Y34" s="20">
        <v>16</v>
      </c>
      <c r="Z34" s="20">
        <v>2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</row>
    <row r="35" spans="2:35" ht="20.100000000000001" customHeight="1" thickBot="1" x14ac:dyDescent="0.25">
      <c r="B35" s="4" t="s">
        <v>231</v>
      </c>
      <c r="C35" s="20">
        <v>34</v>
      </c>
      <c r="D35" s="20">
        <v>32</v>
      </c>
      <c r="E35" s="20">
        <v>2</v>
      </c>
      <c r="F35" s="20">
        <v>34</v>
      </c>
      <c r="G35" s="20">
        <v>32</v>
      </c>
      <c r="H35" s="20">
        <v>2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3</v>
      </c>
      <c r="V35" s="20">
        <v>2</v>
      </c>
      <c r="W35" s="20">
        <v>1</v>
      </c>
      <c r="X35" s="20">
        <v>3</v>
      </c>
      <c r="Y35" s="20">
        <v>2</v>
      </c>
      <c r="Z35" s="20">
        <v>1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</row>
    <row r="36" spans="2:35" ht="20.100000000000001" customHeight="1" thickBot="1" x14ac:dyDescent="0.25">
      <c r="B36" s="4" t="s">
        <v>232</v>
      </c>
      <c r="C36" s="20">
        <v>87</v>
      </c>
      <c r="D36" s="20">
        <v>84</v>
      </c>
      <c r="E36" s="20">
        <v>5</v>
      </c>
      <c r="F36" s="20">
        <v>87</v>
      </c>
      <c r="G36" s="20">
        <v>84</v>
      </c>
      <c r="H36" s="20">
        <v>5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17</v>
      </c>
      <c r="V36" s="20">
        <v>18</v>
      </c>
      <c r="W36" s="20">
        <v>0</v>
      </c>
      <c r="X36" s="20">
        <v>17</v>
      </c>
      <c r="Y36" s="20">
        <v>18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</row>
    <row r="37" spans="2:35" ht="20.100000000000001" customHeight="1" thickBot="1" x14ac:dyDescent="0.25">
      <c r="B37" s="4" t="s">
        <v>233</v>
      </c>
      <c r="C37" s="20">
        <v>25</v>
      </c>
      <c r="D37" s="20">
        <v>23</v>
      </c>
      <c r="E37" s="20">
        <v>4</v>
      </c>
      <c r="F37" s="20">
        <v>25</v>
      </c>
      <c r="G37" s="20">
        <v>23</v>
      </c>
      <c r="H37" s="20">
        <v>4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6</v>
      </c>
      <c r="V37" s="20">
        <v>4</v>
      </c>
      <c r="W37" s="20">
        <v>9</v>
      </c>
      <c r="X37" s="20">
        <v>6</v>
      </c>
      <c r="Y37" s="20">
        <v>4</v>
      </c>
      <c r="Z37" s="20">
        <v>9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</row>
    <row r="38" spans="2:35" ht="20.100000000000001" customHeight="1" thickBot="1" x14ac:dyDescent="0.25">
      <c r="B38" s="4" t="s">
        <v>234</v>
      </c>
      <c r="C38" s="20">
        <v>19</v>
      </c>
      <c r="D38" s="20">
        <v>16</v>
      </c>
      <c r="E38" s="20">
        <v>3</v>
      </c>
      <c r="F38" s="20">
        <v>19</v>
      </c>
      <c r="G38" s="20">
        <v>16</v>
      </c>
      <c r="H38" s="20">
        <v>3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2</v>
      </c>
      <c r="V38" s="20">
        <v>2</v>
      </c>
      <c r="W38" s="20">
        <v>0</v>
      </c>
      <c r="X38" s="20">
        <v>2</v>
      </c>
      <c r="Y38" s="20">
        <v>2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</row>
    <row r="39" spans="2:35" ht="20.100000000000001" customHeight="1" thickBot="1" x14ac:dyDescent="0.25">
      <c r="B39" s="4" t="s">
        <v>235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3</v>
      </c>
      <c r="V39" s="20">
        <v>5</v>
      </c>
      <c r="W39" s="20">
        <v>0</v>
      </c>
      <c r="X39" s="20">
        <v>3</v>
      </c>
      <c r="Y39" s="20">
        <v>5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</row>
    <row r="40" spans="2:35" ht="20.100000000000001" customHeight="1" thickBot="1" x14ac:dyDescent="0.25">
      <c r="B40" s="4" t="s">
        <v>236</v>
      </c>
      <c r="C40" s="20">
        <v>47</v>
      </c>
      <c r="D40" s="20">
        <v>44</v>
      </c>
      <c r="E40" s="20">
        <v>5</v>
      </c>
      <c r="F40" s="20">
        <v>47</v>
      </c>
      <c r="G40" s="20">
        <v>44</v>
      </c>
      <c r="H40" s="20">
        <v>5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4</v>
      </c>
      <c r="V40" s="20">
        <v>1</v>
      </c>
      <c r="W40" s="20">
        <v>3</v>
      </c>
      <c r="X40" s="20">
        <v>4</v>
      </c>
      <c r="Y40" s="20">
        <v>1</v>
      </c>
      <c r="Z40" s="20">
        <v>3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</row>
    <row r="41" spans="2:35" ht="20.100000000000001" customHeight="1" thickBot="1" x14ac:dyDescent="0.25">
      <c r="B41" s="4" t="s">
        <v>237</v>
      </c>
      <c r="C41" s="20">
        <v>1299</v>
      </c>
      <c r="D41" s="20">
        <v>1319</v>
      </c>
      <c r="E41" s="20">
        <v>53</v>
      </c>
      <c r="F41" s="20">
        <v>1278</v>
      </c>
      <c r="G41" s="20">
        <v>1295</v>
      </c>
      <c r="H41" s="20">
        <v>52</v>
      </c>
      <c r="I41" s="20">
        <v>9</v>
      </c>
      <c r="J41" s="20">
        <v>8</v>
      </c>
      <c r="K41" s="20">
        <v>1</v>
      </c>
      <c r="L41" s="20">
        <v>0</v>
      </c>
      <c r="M41" s="20">
        <v>0</v>
      </c>
      <c r="N41" s="20">
        <v>0</v>
      </c>
      <c r="O41" s="20">
        <v>12</v>
      </c>
      <c r="P41" s="20">
        <v>16</v>
      </c>
      <c r="Q41" s="20">
        <v>0</v>
      </c>
      <c r="R41" s="20">
        <v>0</v>
      </c>
      <c r="S41" s="20">
        <v>0</v>
      </c>
      <c r="T41" s="20">
        <v>0</v>
      </c>
      <c r="U41" s="20">
        <v>138</v>
      </c>
      <c r="V41" s="20">
        <v>129</v>
      </c>
      <c r="W41" s="20">
        <v>11</v>
      </c>
      <c r="X41" s="20">
        <v>138</v>
      </c>
      <c r="Y41" s="20">
        <v>129</v>
      </c>
      <c r="Z41" s="20">
        <v>11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</row>
    <row r="42" spans="2:35" ht="20.100000000000001" customHeight="1" thickBot="1" x14ac:dyDescent="0.25">
      <c r="B42" s="4" t="s">
        <v>238</v>
      </c>
      <c r="C42" s="20">
        <v>210</v>
      </c>
      <c r="D42" s="20">
        <v>208</v>
      </c>
      <c r="E42" s="20">
        <v>16</v>
      </c>
      <c r="F42" s="20">
        <v>210</v>
      </c>
      <c r="G42" s="20">
        <v>208</v>
      </c>
      <c r="H42" s="20">
        <v>16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15</v>
      </c>
      <c r="V42" s="20">
        <v>18</v>
      </c>
      <c r="W42" s="20">
        <v>0</v>
      </c>
      <c r="X42" s="20">
        <v>15</v>
      </c>
      <c r="Y42" s="20">
        <v>18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0">
        <v>0</v>
      </c>
    </row>
    <row r="43" spans="2:35" ht="20.100000000000001" customHeight="1" thickBot="1" x14ac:dyDescent="0.25">
      <c r="B43" s="4" t="s">
        <v>239</v>
      </c>
      <c r="C43" s="20">
        <v>162</v>
      </c>
      <c r="D43" s="20">
        <v>159</v>
      </c>
      <c r="E43" s="20">
        <v>3</v>
      </c>
      <c r="F43" s="20">
        <v>162</v>
      </c>
      <c r="G43" s="20">
        <v>159</v>
      </c>
      <c r="H43" s="20">
        <v>3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190</v>
      </c>
      <c r="V43" s="20">
        <v>190</v>
      </c>
      <c r="W43" s="20">
        <v>1</v>
      </c>
      <c r="X43" s="20">
        <v>190</v>
      </c>
      <c r="Y43" s="20">
        <v>190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1</v>
      </c>
      <c r="AG43" s="20">
        <v>0</v>
      </c>
      <c r="AH43" s="20">
        <v>0</v>
      </c>
      <c r="AI43" s="20">
        <v>0</v>
      </c>
    </row>
    <row r="44" spans="2:35" ht="20.100000000000001" customHeight="1" thickBot="1" x14ac:dyDescent="0.25">
      <c r="B44" s="4" t="s">
        <v>240</v>
      </c>
      <c r="C44" s="20">
        <v>235</v>
      </c>
      <c r="D44" s="20">
        <v>243</v>
      </c>
      <c r="E44" s="20">
        <v>9</v>
      </c>
      <c r="F44" s="20">
        <v>233</v>
      </c>
      <c r="G44" s="20">
        <v>241</v>
      </c>
      <c r="H44" s="20">
        <v>9</v>
      </c>
      <c r="I44" s="20">
        <v>1</v>
      </c>
      <c r="J44" s="20">
        <v>1</v>
      </c>
      <c r="K44" s="20">
        <v>0</v>
      </c>
      <c r="L44" s="20">
        <v>0</v>
      </c>
      <c r="M44" s="20">
        <v>0</v>
      </c>
      <c r="N44" s="20">
        <v>0</v>
      </c>
      <c r="O44" s="20">
        <v>1</v>
      </c>
      <c r="P44" s="20">
        <v>1</v>
      </c>
      <c r="Q44" s="20">
        <v>0</v>
      </c>
      <c r="R44" s="20">
        <v>0</v>
      </c>
      <c r="S44" s="20">
        <v>0</v>
      </c>
      <c r="T44" s="20">
        <v>0</v>
      </c>
      <c r="U44" s="20">
        <v>97</v>
      </c>
      <c r="V44" s="20">
        <v>97</v>
      </c>
      <c r="W44" s="20">
        <v>1</v>
      </c>
      <c r="X44" s="20">
        <v>97</v>
      </c>
      <c r="Y44" s="20">
        <v>97</v>
      </c>
      <c r="Z44" s="20">
        <v>1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</row>
    <row r="45" spans="2:35" ht="20.100000000000001" customHeight="1" thickBot="1" x14ac:dyDescent="0.25">
      <c r="B45" s="4" t="s">
        <v>241</v>
      </c>
      <c r="C45" s="20">
        <v>389</v>
      </c>
      <c r="D45" s="20">
        <v>390</v>
      </c>
      <c r="E45" s="20">
        <v>23</v>
      </c>
      <c r="F45" s="20">
        <v>389</v>
      </c>
      <c r="G45" s="20">
        <v>390</v>
      </c>
      <c r="H45" s="20">
        <v>23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69</v>
      </c>
      <c r="V45" s="20">
        <v>66</v>
      </c>
      <c r="W45" s="20">
        <v>7</v>
      </c>
      <c r="X45" s="20">
        <v>69</v>
      </c>
      <c r="Y45" s="20">
        <v>66</v>
      </c>
      <c r="Z45" s="20">
        <v>7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  <c r="AI45" s="20">
        <v>0</v>
      </c>
    </row>
    <row r="46" spans="2:35" ht="20.100000000000001" customHeight="1" thickBot="1" x14ac:dyDescent="0.25">
      <c r="B46" s="4" t="s">
        <v>242</v>
      </c>
      <c r="C46" s="20">
        <v>105</v>
      </c>
      <c r="D46" s="20">
        <v>99</v>
      </c>
      <c r="E46" s="20">
        <v>6</v>
      </c>
      <c r="F46" s="20">
        <v>96</v>
      </c>
      <c r="G46" s="20">
        <v>90</v>
      </c>
      <c r="H46" s="20">
        <v>6</v>
      </c>
      <c r="I46" s="20">
        <v>9</v>
      </c>
      <c r="J46" s="20">
        <v>9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55</v>
      </c>
      <c r="V46" s="20">
        <v>55</v>
      </c>
      <c r="W46" s="20">
        <v>1</v>
      </c>
      <c r="X46" s="20">
        <v>55</v>
      </c>
      <c r="Y46" s="20">
        <v>55</v>
      </c>
      <c r="Z46" s="20">
        <v>1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0">
        <v>0</v>
      </c>
    </row>
    <row r="47" spans="2:35" ht="20.100000000000001" customHeight="1" thickBot="1" x14ac:dyDescent="0.25">
      <c r="B47" s="4" t="s">
        <v>243</v>
      </c>
      <c r="C47" s="20">
        <v>617</v>
      </c>
      <c r="D47" s="20">
        <v>610</v>
      </c>
      <c r="E47" s="20">
        <v>21</v>
      </c>
      <c r="F47" s="20">
        <v>617</v>
      </c>
      <c r="G47" s="20">
        <v>610</v>
      </c>
      <c r="H47" s="20">
        <v>21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107</v>
      </c>
      <c r="V47" s="20">
        <v>105</v>
      </c>
      <c r="W47" s="20">
        <v>3</v>
      </c>
      <c r="X47" s="20">
        <v>107</v>
      </c>
      <c r="Y47" s="20">
        <v>105</v>
      </c>
      <c r="Z47" s="20">
        <v>3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</row>
    <row r="48" spans="2:35" ht="20.100000000000001" customHeight="1" thickBot="1" x14ac:dyDescent="0.25">
      <c r="B48" s="4" t="s">
        <v>244</v>
      </c>
      <c r="C48" s="20">
        <v>124</v>
      </c>
      <c r="D48" s="20">
        <v>120</v>
      </c>
      <c r="E48" s="20">
        <v>7</v>
      </c>
      <c r="F48" s="20">
        <v>123</v>
      </c>
      <c r="G48" s="20">
        <v>119</v>
      </c>
      <c r="H48" s="20">
        <v>7</v>
      </c>
      <c r="I48" s="20">
        <v>1</v>
      </c>
      <c r="J48" s="20">
        <v>1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27</v>
      </c>
      <c r="V48" s="20">
        <v>26</v>
      </c>
      <c r="W48" s="20">
        <v>2</v>
      </c>
      <c r="X48" s="20">
        <v>27</v>
      </c>
      <c r="Y48" s="20">
        <v>26</v>
      </c>
      <c r="Z48" s="20">
        <v>2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</row>
    <row r="49" spans="2:35" ht="20.100000000000001" customHeight="1" thickBot="1" x14ac:dyDescent="0.25">
      <c r="B49" s="4" t="s">
        <v>245</v>
      </c>
      <c r="C49" s="20">
        <v>212</v>
      </c>
      <c r="D49" s="20">
        <v>165</v>
      </c>
      <c r="E49" s="20">
        <v>47</v>
      </c>
      <c r="F49" s="20">
        <v>208</v>
      </c>
      <c r="G49" s="20">
        <v>161</v>
      </c>
      <c r="H49" s="20">
        <v>47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4</v>
      </c>
      <c r="P49" s="20">
        <v>4</v>
      </c>
      <c r="Q49" s="20">
        <v>0</v>
      </c>
      <c r="R49" s="20">
        <v>0</v>
      </c>
      <c r="S49" s="20">
        <v>0</v>
      </c>
      <c r="T49" s="20">
        <v>0</v>
      </c>
      <c r="U49" s="20">
        <v>25</v>
      </c>
      <c r="V49" s="20">
        <v>17</v>
      </c>
      <c r="W49" s="20">
        <v>8</v>
      </c>
      <c r="X49" s="20">
        <v>25</v>
      </c>
      <c r="Y49" s="20">
        <v>17</v>
      </c>
      <c r="Z49" s="20">
        <v>8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</row>
    <row r="50" spans="2:35" ht="20.100000000000001" customHeight="1" thickBot="1" x14ac:dyDescent="0.25">
      <c r="B50" s="4" t="s">
        <v>246</v>
      </c>
      <c r="C50" s="20">
        <v>155</v>
      </c>
      <c r="D50" s="20">
        <v>155</v>
      </c>
      <c r="E50" s="20">
        <v>15</v>
      </c>
      <c r="F50" s="20">
        <v>153</v>
      </c>
      <c r="G50" s="20">
        <v>153</v>
      </c>
      <c r="H50" s="20">
        <v>15</v>
      </c>
      <c r="I50" s="20">
        <v>2</v>
      </c>
      <c r="J50" s="20">
        <v>2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17</v>
      </c>
      <c r="V50" s="20">
        <v>21</v>
      </c>
      <c r="W50" s="20">
        <v>1</v>
      </c>
      <c r="X50" s="20">
        <v>17</v>
      </c>
      <c r="Y50" s="20">
        <v>21</v>
      </c>
      <c r="Z50" s="20">
        <v>1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0">
        <v>0</v>
      </c>
    </row>
    <row r="51" spans="2:35" ht="20.100000000000001" customHeight="1" thickBot="1" x14ac:dyDescent="0.25">
      <c r="B51" s="4" t="s">
        <v>247</v>
      </c>
      <c r="C51" s="20">
        <v>35</v>
      </c>
      <c r="D51" s="20">
        <v>35</v>
      </c>
      <c r="E51" s="20">
        <v>4</v>
      </c>
      <c r="F51" s="20">
        <v>35</v>
      </c>
      <c r="G51" s="20">
        <v>35</v>
      </c>
      <c r="H51" s="20">
        <v>4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4</v>
      </c>
      <c r="V51" s="20">
        <v>2</v>
      </c>
      <c r="W51" s="20">
        <v>2</v>
      </c>
      <c r="X51" s="20">
        <v>4</v>
      </c>
      <c r="Y51" s="20">
        <v>2</v>
      </c>
      <c r="Z51" s="20">
        <v>2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</row>
    <row r="52" spans="2:35" ht="20.100000000000001" customHeight="1" thickBot="1" x14ac:dyDescent="0.25">
      <c r="B52" s="4" t="s">
        <v>248</v>
      </c>
      <c r="C52" s="20">
        <v>53</v>
      </c>
      <c r="D52" s="20">
        <v>51</v>
      </c>
      <c r="E52" s="20">
        <v>5</v>
      </c>
      <c r="F52" s="20">
        <v>53</v>
      </c>
      <c r="G52" s="20">
        <v>51</v>
      </c>
      <c r="H52" s="20">
        <v>5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  <c r="AG52" s="20">
        <v>0</v>
      </c>
      <c r="AH52" s="20">
        <v>0</v>
      </c>
      <c r="AI52" s="20">
        <v>0</v>
      </c>
    </row>
    <row r="53" spans="2:35" ht="20.100000000000001" customHeight="1" thickBot="1" x14ac:dyDescent="0.25">
      <c r="B53" s="4" t="s">
        <v>249</v>
      </c>
      <c r="C53" s="20">
        <v>103</v>
      </c>
      <c r="D53" s="20">
        <v>98</v>
      </c>
      <c r="E53" s="20">
        <v>9</v>
      </c>
      <c r="F53" s="20">
        <v>103</v>
      </c>
      <c r="G53" s="20">
        <v>98</v>
      </c>
      <c r="H53" s="20">
        <v>9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3</v>
      </c>
      <c r="V53" s="20">
        <v>5</v>
      </c>
      <c r="W53" s="20">
        <v>0</v>
      </c>
      <c r="X53" s="20">
        <v>3</v>
      </c>
      <c r="Y53" s="20">
        <v>5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</row>
    <row r="54" spans="2:35" ht="20.100000000000001" customHeight="1" thickBot="1" x14ac:dyDescent="0.25">
      <c r="B54" s="4" t="s">
        <v>250</v>
      </c>
      <c r="C54" s="20">
        <v>1507</v>
      </c>
      <c r="D54" s="20">
        <v>1458</v>
      </c>
      <c r="E54" s="20">
        <v>105</v>
      </c>
      <c r="F54" s="20">
        <v>1490</v>
      </c>
      <c r="G54" s="20">
        <v>1440</v>
      </c>
      <c r="H54" s="20">
        <v>104</v>
      </c>
      <c r="I54" s="20">
        <v>16</v>
      </c>
      <c r="J54" s="20">
        <v>17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1</v>
      </c>
      <c r="S54" s="20">
        <v>1</v>
      </c>
      <c r="T54" s="20">
        <v>1</v>
      </c>
      <c r="U54" s="20">
        <v>225</v>
      </c>
      <c r="V54" s="20">
        <v>204</v>
      </c>
      <c r="W54" s="20">
        <v>21</v>
      </c>
      <c r="X54" s="20">
        <v>225</v>
      </c>
      <c r="Y54" s="20">
        <v>204</v>
      </c>
      <c r="Z54" s="20">
        <v>21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0">
        <v>0</v>
      </c>
    </row>
    <row r="55" spans="2:35" ht="20.100000000000001" customHeight="1" thickBot="1" x14ac:dyDescent="0.25">
      <c r="B55" s="4" t="s">
        <v>251</v>
      </c>
      <c r="C55" s="20">
        <v>228</v>
      </c>
      <c r="D55" s="20">
        <v>212</v>
      </c>
      <c r="E55" s="20">
        <v>55</v>
      </c>
      <c r="F55" s="20">
        <v>211</v>
      </c>
      <c r="G55" s="20">
        <v>198</v>
      </c>
      <c r="H55" s="20">
        <v>52</v>
      </c>
      <c r="I55" s="20">
        <v>17</v>
      </c>
      <c r="J55" s="20">
        <v>14</v>
      </c>
      <c r="K55" s="20">
        <v>3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6</v>
      </c>
      <c r="V55" s="20">
        <v>4</v>
      </c>
      <c r="W55" s="20">
        <v>2</v>
      </c>
      <c r="X55" s="20">
        <v>6</v>
      </c>
      <c r="Y55" s="20">
        <v>4</v>
      </c>
      <c r="Z55" s="20">
        <v>2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0</v>
      </c>
      <c r="AH55" s="20">
        <v>0</v>
      </c>
      <c r="AI55" s="20">
        <v>0</v>
      </c>
    </row>
    <row r="56" spans="2:35" ht="20.100000000000001" customHeight="1" thickBot="1" x14ac:dyDescent="0.25">
      <c r="B56" s="4" t="s">
        <v>252</v>
      </c>
      <c r="C56" s="20">
        <v>202</v>
      </c>
      <c r="D56" s="20">
        <v>210</v>
      </c>
      <c r="E56" s="20">
        <v>16</v>
      </c>
      <c r="F56" s="20">
        <v>202</v>
      </c>
      <c r="G56" s="20">
        <v>210</v>
      </c>
      <c r="H56" s="20">
        <v>16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35</v>
      </c>
      <c r="V56" s="20">
        <v>37</v>
      </c>
      <c r="W56" s="20">
        <v>1</v>
      </c>
      <c r="X56" s="20">
        <v>35</v>
      </c>
      <c r="Y56" s="20">
        <v>37</v>
      </c>
      <c r="Z56" s="20">
        <v>1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</v>
      </c>
      <c r="AG56" s="20">
        <v>0</v>
      </c>
      <c r="AH56" s="20">
        <v>0</v>
      </c>
      <c r="AI56" s="20">
        <v>0</v>
      </c>
    </row>
    <row r="57" spans="2:35" ht="20.100000000000001" customHeight="1" thickBot="1" x14ac:dyDescent="0.25">
      <c r="B57" s="4" t="s">
        <v>253</v>
      </c>
      <c r="C57" s="20">
        <v>49</v>
      </c>
      <c r="D57" s="20">
        <v>51</v>
      </c>
      <c r="E57" s="20">
        <v>2</v>
      </c>
      <c r="F57" s="20">
        <v>49</v>
      </c>
      <c r="G57" s="20">
        <v>51</v>
      </c>
      <c r="H57" s="20">
        <v>2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10</v>
      </c>
      <c r="V57" s="20">
        <v>10</v>
      </c>
      <c r="W57" s="20">
        <v>0</v>
      </c>
      <c r="X57" s="20">
        <v>10</v>
      </c>
      <c r="Y57" s="20">
        <v>10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>
        <v>0</v>
      </c>
      <c r="AH57" s="20">
        <v>0</v>
      </c>
      <c r="AI57" s="20">
        <v>0</v>
      </c>
    </row>
    <row r="58" spans="2:35" ht="20.100000000000001" customHeight="1" thickBot="1" x14ac:dyDescent="0.25">
      <c r="B58" s="4" t="s">
        <v>254</v>
      </c>
      <c r="C58" s="20">
        <v>66</v>
      </c>
      <c r="D58" s="20">
        <v>72</v>
      </c>
      <c r="E58" s="20">
        <v>0</v>
      </c>
      <c r="F58" s="20">
        <v>49</v>
      </c>
      <c r="G58" s="20">
        <v>55</v>
      </c>
      <c r="H58" s="20">
        <v>0</v>
      </c>
      <c r="I58" s="20">
        <v>17</v>
      </c>
      <c r="J58" s="20">
        <v>17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9</v>
      </c>
      <c r="V58" s="20">
        <v>9</v>
      </c>
      <c r="W58" s="20">
        <v>0</v>
      </c>
      <c r="X58" s="20">
        <v>9</v>
      </c>
      <c r="Y58" s="20">
        <v>9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20">
        <v>0</v>
      </c>
      <c r="AI58" s="20">
        <v>0</v>
      </c>
    </row>
    <row r="59" spans="2:35" ht="20.100000000000001" customHeight="1" thickBot="1" x14ac:dyDescent="0.25">
      <c r="B59" s="4" t="s">
        <v>255</v>
      </c>
      <c r="C59" s="20">
        <v>354</v>
      </c>
      <c r="D59" s="20">
        <v>344</v>
      </c>
      <c r="E59" s="20">
        <v>40</v>
      </c>
      <c r="F59" s="20">
        <v>354</v>
      </c>
      <c r="G59" s="20">
        <v>344</v>
      </c>
      <c r="H59" s="20">
        <v>40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47</v>
      </c>
      <c r="V59" s="20">
        <v>46</v>
      </c>
      <c r="W59" s="20">
        <v>3</v>
      </c>
      <c r="X59" s="20">
        <v>47</v>
      </c>
      <c r="Y59" s="20">
        <v>46</v>
      </c>
      <c r="Z59" s="20">
        <v>3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</row>
    <row r="60" spans="2:35" ht="20.100000000000001" customHeight="1" thickBot="1" x14ac:dyDescent="0.25">
      <c r="B60" s="4" t="s">
        <v>256</v>
      </c>
      <c r="C60" s="20">
        <v>60</v>
      </c>
      <c r="D60" s="20">
        <v>56</v>
      </c>
      <c r="E60" s="20">
        <v>7</v>
      </c>
      <c r="F60" s="20">
        <v>60</v>
      </c>
      <c r="G60" s="20">
        <v>56</v>
      </c>
      <c r="H60" s="20">
        <v>7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10</v>
      </c>
      <c r="V60" s="20">
        <v>10</v>
      </c>
      <c r="W60" s="20">
        <v>0</v>
      </c>
      <c r="X60" s="20">
        <v>10</v>
      </c>
      <c r="Y60" s="20">
        <v>10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</row>
    <row r="61" spans="2:35" ht="20.100000000000001" customHeight="1" thickBot="1" x14ac:dyDescent="0.25">
      <c r="B61" s="7" t="s">
        <v>22</v>
      </c>
      <c r="C61" s="9">
        <v>9972</v>
      </c>
      <c r="D61" s="9">
        <v>9862</v>
      </c>
      <c r="E61" s="9">
        <v>611</v>
      </c>
      <c r="F61" s="9">
        <v>9800</v>
      </c>
      <c r="G61" s="9">
        <v>9676</v>
      </c>
      <c r="H61" s="9">
        <v>597</v>
      </c>
      <c r="I61" s="9">
        <v>96</v>
      </c>
      <c r="J61" s="9">
        <v>93</v>
      </c>
      <c r="K61" s="9">
        <v>4</v>
      </c>
      <c r="L61" s="9">
        <v>2</v>
      </c>
      <c r="M61" s="9">
        <v>2</v>
      </c>
      <c r="N61" s="9">
        <v>0</v>
      </c>
      <c r="O61" s="9">
        <v>67</v>
      </c>
      <c r="P61" s="9">
        <v>85</v>
      </c>
      <c r="Q61" s="9">
        <v>7</v>
      </c>
      <c r="R61" s="9">
        <v>7</v>
      </c>
      <c r="S61" s="9">
        <v>6</v>
      </c>
      <c r="T61" s="9">
        <v>3</v>
      </c>
      <c r="U61" s="9">
        <v>1726</v>
      </c>
      <c r="V61" s="9">
        <v>1681</v>
      </c>
      <c r="W61" s="9">
        <v>116</v>
      </c>
      <c r="X61" s="9">
        <v>1723</v>
      </c>
      <c r="Y61" s="9">
        <v>1680</v>
      </c>
      <c r="Z61" s="9">
        <v>113</v>
      </c>
      <c r="AA61" s="9">
        <v>3</v>
      </c>
      <c r="AB61" s="9">
        <v>1</v>
      </c>
      <c r="AC61" s="9">
        <v>2</v>
      </c>
      <c r="AD61" s="9">
        <v>0</v>
      </c>
      <c r="AE61" s="9">
        <v>0</v>
      </c>
      <c r="AF61" s="9">
        <v>1</v>
      </c>
      <c r="AG61" s="9">
        <v>0</v>
      </c>
      <c r="AH61" s="9">
        <v>0</v>
      </c>
      <c r="AI61" s="9">
        <v>0</v>
      </c>
    </row>
  </sheetData>
  <mergeCells count="12">
    <mergeCell ref="B9:B10"/>
    <mergeCell ref="U9:W9"/>
    <mergeCell ref="X9:Z9"/>
    <mergeCell ref="AA9:AC9"/>
    <mergeCell ref="AD9:AF9"/>
    <mergeCell ref="AG9:AI9"/>
    <mergeCell ref="C9:E9"/>
    <mergeCell ref="F9:H9"/>
    <mergeCell ref="I9:K9"/>
    <mergeCell ref="L9:N9"/>
    <mergeCell ref="O9:Q9"/>
    <mergeCell ref="R9:T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W62"/>
  <sheetViews>
    <sheetView topLeftCell="J40" workbookViewId="0"/>
  </sheetViews>
  <sheetFormatPr baseColWidth="10" defaultRowHeight="12.75" x14ac:dyDescent="0.2"/>
  <cols>
    <col min="1" max="1" width="8.625" customWidth="1"/>
    <col min="2" max="2" width="28.625" customWidth="1"/>
    <col min="3" max="3" width="12.5" bestFit="1" customWidth="1"/>
    <col min="4" max="4" width="9.125" bestFit="1" customWidth="1"/>
    <col min="5" max="5" width="10.625" bestFit="1" customWidth="1"/>
    <col min="6" max="6" width="11.625" bestFit="1" customWidth="1"/>
    <col min="7" max="7" width="12.5" bestFit="1" customWidth="1"/>
    <col min="8" max="8" width="9.125" bestFit="1" customWidth="1"/>
    <col min="9" max="9" width="10.625" bestFit="1" customWidth="1"/>
    <col min="10" max="10" width="11.625" bestFit="1" customWidth="1"/>
    <col min="11" max="11" width="12.5" bestFit="1" customWidth="1"/>
    <col min="12" max="12" width="9.125" bestFit="1" customWidth="1"/>
    <col min="13" max="13" width="10.625" bestFit="1" customWidth="1"/>
    <col min="14" max="14" width="11.625" bestFit="1" customWidth="1"/>
    <col min="15" max="15" width="12.5" bestFit="1" customWidth="1"/>
    <col min="16" max="16" width="9.125" bestFit="1" customWidth="1"/>
    <col min="17" max="17" width="10.625" bestFit="1" customWidth="1"/>
    <col min="18" max="18" width="11.625" bestFit="1" customWidth="1"/>
    <col min="19" max="19" width="17.875" bestFit="1" customWidth="1"/>
    <col min="20" max="20" width="12.75" bestFit="1" customWidth="1"/>
    <col min="21" max="21" width="8.5" bestFit="1" customWidth="1"/>
    <col min="22" max="22" width="12.125" bestFit="1" customWidth="1"/>
    <col min="23" max="23" width="17" bestFit="1" customWidth="1"/>
  </cols>
  <sheetData>
    <row r="9" spans="2:23" ht="44.25" customHeight="1" thickBot="1" x14ac:dyDescent="0.25">
      <c r="B9" s="10"/>
      <c r="C9" s="77" t="s">
        <v>268</v>
      </c>
      <c r="D9" s="75"/>
      <c r="E9" s="75"/>
      <c r="F9" s="78"/>
      <c r="G9" s="77" t="s">
        <v>269</v>
      </c>
      <c r="H9" s="75"/>
      <c r="I9" s="75"/>
      <c r="J9" s="80"/>
      <c r="K9" s="77" t="s">
        <v>270</v>
      </c>
      <c r="L9" s="75"/>
      <c r="M9" s="75"/>
      <c r="N9" s="80"/>
      <c r="O9" s="77" t="s">
        <v>271</v>
      </c>
      <c r="P9" s="75"/>
      <c r="Q9" s="75"/>
      <c r="R9" s="80"/>
      <c r="S9" s="77" t="s">
        <v>272</v>
      </c>
      <c r="T9" s="75"/>
      <c r="U9" s="75"/>
      <c r="V9" s="75"/>
      <c r="W9" s="75"/>
    </row>
    <row r="10" spans="2:23" ht="28.5" customHeight="1" thickBot="1" x14ac:dyDescent="0.25">
      <c r="B10" s="10"/>
      <c r="C10" s="81" t="s">
        <v>102</v>
      </c>
      <c r="D10" s="85" t="s">
        <v>103</v>
      </c>
      <c r="E10" s="85"/>
      <c r="F10" s="83" t="s">
        <v>104</v>
      </c>
      <c r="G10" s="81" t="s">
        <v>102</v>
      </c>
      <c r="H10" s="85" t="s">
        <v>103</v>
      </c>
      <c r="I10" s="85"/>
      <c r="J10" s="83" t="s">
        <v>104</v>
      </c>
      <c r="K10" s="81" t="s">
        <v>102</v>
      </c>
      <c r="L10" s="85" t="s">
        <v>103</v>
      </c>
      <c r="M10" s="85"/>
      <c r="N10" s="83" t="s">
        <v>104</v>
      </c>
      <c r="O10" s="81" t="s">
        <v>102</v>
      </c>
      <c r="P10" s="85" t="s">
        <v>103</v>
      </c>
      <c r="Q10" s="85"/>
      <c r="R10" s="83" t="s">
        <v>104</v>
      </c>
      <c r="S10" s="81" t="s">
        <v>105</v>
      </c>
      <c r="T10" s="85" t="s">
        <v>106</v>
      </c>
      <c r="U10" s="85"/>
      <c r="V10" s="83" t="s">
        <v>107</v>
      </c>
      <c r="W10" s="81" t="s">
        <v>108</v>
      </c>
    </row>
    <row r="11" spans="2:23" ht="28.5" customHeight="1" thickBot="1" x14ac:dyDescent="0.25">
      <c r="B11" s="10"/>
      <c r="C11" s="82"/>
      <c r="D11" s="67" t="s">
        <v>109</v>
      </c>
      <c r="E11" s="67" t="s">
        <v>110</v>
      </c>
      <c r="F11" s="84"/>
      <c r="G11" s="82"/>
      <c r="H11" s="67" t="s">
        <v>109</v>
      </c>
      <c r="I11" s="67" t="s">
        <v>110</v>
      </c>
      <c r="J11" s="84"/>
      <c r="K11" s="82"/>
      <c r="L11" s="67" t="s">
        <v>109</v>
      </c>
      <c r="M11" s="67" t="s">
        <v>110</v>
      </c>
      <c r="N11" s="84"/>
      <c r="O11" s="82"/>
      <c r="P11" s="67" t="s">
        <v>109</v>
      </c>
      <c r="Q11" s="67" t="s">
        <v>110</v>
      </c>
      <c r="R11" s="84"/>
      <c r="S11" s="82"/>
      <c r="T11" s="67" t="s">
        <v>111</v>
      </c>
      <c r="U11" s="67" t="s">
        <v>112</v>
      </c>
      <c r="V11" s="84"/>
      <c r="W11" s="82"/>
    </row>
    <row r="12" spans="2:23" ht="20.100000000000001" customHeight="1" thickBot="1" x14ac:dyDescent="0.25">
      <c r="B12" s="3" t="s">
        <v>207</v>
      </c>
      <c r="C12" s="20">
        <v>94</v>
      </c>
      <c r="D12" s="20">
        <v>0</v>
      </c>
      <c r="E12" s="20">
        <v>0</v>
      </c>
      <c r="F12" s="20">
        <v>94</v>
      </c>
      <c r="G12" s="20">
        <v>45</v>
      </c>
      <c r="H12" s="20">
        <v>0</v>
      </c>
      <c r="I12" s="20">
        <v>0</v>
      </c>
      <c r="J12" s="20">
        <v>45</v>
      </c>
      <c r="K12" s="20">
        <v>49</v>
      </c>
      <c r="L12" s="20">
        <v>0</v>
      </c>
      <c r="M12" s="20">
        <v>0</v>
      </c>
      <c r="N12" s="20">
        <v>49</v>
      </c>
      <c r="O12" s="20">
        <v>0</v>
      </c>
      <c r="P12" s="20">
        <v>0</v>
      </c>
      <c r="Q12" s="20">
        <v>0</v>
      </c>
      <c r="R12" s="20">
        <v>0</v>
      </c>
      <c r="S12" s="20">
        <v>253</v>
      </c>
      <c r="T12" s="20">
        <v>28</v>
      </c>
      <c r="U12" s="20">
        <v>35</v>
      </c>
      <c r="V12" s="20">
        <v>17</v>
      </c>
      <c r="W12" s="20">
        <v>333</v>
      </c>
    </row>
    <row r="13" spans="2:23" ht="20.100000000000001" customHeight="1" thickBot="1" x14ac:dyDescent="0.25">
      <c r="B13" s="4" t="s">
        <v>208</v>
      </c>
      <c r="C13" s="20">
        <v>315</v>
      </c>
      <c r="D13" s="20">
        <v>3</v>
      </c>
      <c r="E13" s="20">
        <v>22</v>
      </c>
      <c r="F13" s="20">
        <v>340</v>
      </c>
      <c r="G13" s="20">
        <v>163</v>
      </c>
      <c r="H13" s="20">
        <v>1</v>
      </c>
      <c r="I13" s="20">
        <v>7</v>
      </c>
      <c r="J13" s="20">
        <v>171</v>
      </c>
      <c r="K13" s="20">
        <v>152</v>
      </c>
      <c r="L13" s="20">
        <v>2</v>
      </c>
      <c r="M13" s="20">
        <v>15</v>
      </c>
      <c r="N13" s="20">
        <v>169</v>
      </c>
      <c r="O13" s="20">
        <v>0</v>
      </c>
      <c r="P13" s="20">
        <v>0</v>
      </c>
      <c r="Q13" s="20">
        <v>0</v>
      </c>
      <c r="R13" s="20">
        <v>0</v>
      </c>
      <c r="S13" s="20">
        <v>447</v>
      </c>
      <c r="T13" s="20">
        <v>96</v>
      </c>
      <c r="U13" s="20">
        <v>71</v>
      </c>
      <c r="V13" s="20">
        <v>49</v>
      </c>
      <c r="W13" s="20">
        <v>663</v>
      </c>
    </row>
    <row r="14" spans="2:23" ht="20.100000000000001" customHeight="1" thickBot="1" x14ac:dyDescent="0.25">
      <c r="B14" s="4" t="s">
        <v>209</v>
      </c>
      <c r="C14" s="20">
        <v>94</v>
      </c>
      <c r="D14" s="20">
        <v>0</v>
      </c>
      <c r="E14" s="20">
        <v>6</v>
      </c>
      <c r="F14" s="20">
        <v>100</v>
      </c>
      <c r="G14" s="20">
        <v>60</v>
      </c>
      <c r="H14" s="20">
        <v>0</v>
      </c>
      <c r="I14" s="20">
        <v>2</v>
      </c>
      <c r="J14" s="20">
        <v>62</v>
      </c>
      <c r="K14" s="20">
        <v>34</v>
      </c>
      <c r="L14" s="20">
        <v>0</v>
      </c>
      <c r="M14" s="20">
        <v>3</v>
      </c>
      <c r="N14" s="20">
        <v>37</v>
      </c>
      <c r="O14" s="20">
        <v>0</v>
      </c>
      <c r="P14" s="20">
        <v>0</v>
      </c>
      <c r="Q14" s="20">
        <v>1</v>
      </c>
      <c r="R14" s="20">
        <v>1</v>
      </c>
      <c r="S14" s="20">
        <v>195</v>
      </c>
      <c r="T14" s="20">
        <v>29</v>
      </c>
      <c r="U14" s="20">
        <v>9</v>
      </c>
      <c r="V14" s="20">
        <v>8</v>
      </c>
      <c r="W14" s="20">
        <v>241</v>
      </c>
    </row>
    <row r="15" spans="2:23" ht="20.100000000000001" customHeight="1" thickBot="1" x14ac:dyDescent="0.25">
      <c r="B15" s="4" t="s">
        <v>210</v>
      </c>
      <c r="C15" s="20">
        <v>328</v>
      </c>
      <c r="D15" s="20">
        <v>8</v>
      </c>
      <c r="E15" s="20">
        <v>15</v>
      </c>
      <c r="F15" s="20">
        <v>351</v>
      </c>
      <c r="G15" s="20">
        <v>245</v>
      </c>
      <c r="H15" s="20">
        <v>3</v>
      </c>
      <c r="I15" s="20">
        <v>1</v>
      </c>
      <c r="J15" s="20">
        <v>249</v>
      </c>
      <c r="K15" s="20">
        <v>83</v>
      </c>
      <c r="L15" s="20">
        <v>5</v>
      </c>
      <c r="M15" s="20">
        <v>14</v>
      </c>
      <c r="N15" s="20">
        <v>102</v>
      </c>
      <c r="O15" s="20">
        <v>0</v>
      </c>
      <c r="P15" s="20">
        <v>0</v>
      </c>
      <c r="Q15" s="20">
        <v>0</v>
      </c>
      <c r="R15" s="20">
        <v>0</v>
      </c>
      <c r="S15" s="20">
        <v>221</v>
      </c>
      <c r="T15" s="20">
        <v>37</v>
      </c>
      <c r="U15" s="20">
        <v>56</v>
      </c>
      <c r="V15" s="20">
        <v>50</v>
      </c>
      <c r="W15" s="20">
        <v>364</v>
      </c>
    </row>
    <row r="16" spans="2:23" ht="20.100000000000001" customHeight="1" thickBot="1" x14ac:dyDescent="0.25">
      <c r="B16" s="4" t="s">
        <v>211</v>
      </c>
      <c r="C16" s="20">
        <v>178</v>
      </c>
      <c r="D16" s="20">
        <v>3</v>
      </c>
      <c r="E16" s="20">
        <v>12</v>
      </c>
      <c r="F16" s="20">
        <v>193</v>
      </c>
      <c r="G16" s="20">
        <v>85</v>
      </c>
      <c r="H16" s="20">
        <v>1</v>
      </c>
      <c r="I16" s="20">
        <v>2</v>
      </c>
      <c r="J16" s="20">
        <v>88</v>
      </c>
      <c r="K16" s="20">
        <v>93</v>
      </c>
      <c r="L16" s="20">
        <v>2</v>
      </c>
      <c r="M16" s="20">
        <v>10</v>
      </c>
      <c r="N16" s="20">
        <v>105</v>
      </c>
      <c r="O16" s="20">
        <v>0</v>
      </c>
      <c r="P16" s="20">
        <v>0</v>
      </c>
      <c r="Q16" s="20">
        <v>0</v>
      </c>
      <c r="R16" s="20">
        <v>0</v>
      </c>
      <c r="S16" s="20">
        <v>105</v>
      </c>
      <c r="T16" s="20">
        <v>17</v>
      </c>
      <c r="U16" s="20">
        <v>13</v>
      </c>
      <c r="V16" s="20">
        <v>7</v>
      </c>
      <c r="W16" s="20">
        <v>142</v>
      </c>
    </row>
    <row r="17" spans="2:23" ht="20.100000000000001" customHeight="1" thickBot="1" x14ac:dyDescent="0.25">
      <c r="B17" s="4" t="s">
        <v>212</v>
      </c>
      <c r="C17" s="20">
        <v>107</v>
      </c>
      <c r="D17" s="20">
        <v>0</v>
      </c>
      <c r="E17" s="20">
        <v>5</v>
      </c>
      <c r="F17" s="20">
        <v>112</v>
      </c>
      <c r="G17" s="20">
        <v>28</v>
      </c>
      <c r="H17" s="20">
        <v>0</v>
      </c>
      <c r="I17" s="20">
        <v>1</v>
      </c>
      <c r="J17" s="20">
        <v>29</v>
      </c>
      <c r="K17" s="20">
        <v>79</v>
      </c>
      <c r="L17" s="20">
        <v>0</v>
      </c>
      <c r="M17" s="20">
        <v>4</v>
      </c>
      <c r="N17" s="20">
        <v>83</v>
      </c>
      <c r="O17" s="20">
        <v>0</v>
      </c>
      <c r="P17" s="20">
        <v>0</v>
      </c>
      <c r="Q17" s="20">
        <v>0</v>
      </c>
      <c r="R17" s="20">
        <v>0</v>
      </c>
      <c r="S17" s="20">
        <v>236</v>
      </c>
      <c r="T17" s="20">
        <v>61</v>
      </c>
      <c r="U17" s="20">
        <v>9</v>
      </c>
      <c r="V17" s="20">
        <v>31</v>
      </c>
      <c r="W17" s="20">
        <v>337</v>
      </c>
    </row>
    <row r="18" spans="2:23" ht="20.100000000000001" customHeight="1" thickBot="1" x14ac:dyDescent="0.25">
      <c r="B18" s="4" t="s">
        <v>213</v>
      </c>
      <c r="C18" s="20">
        <v>527</v>
      </c>
      <c r="D18" s="20">
        <v>22</v>
      </c>
      <c r="E18" s="20">
        <v>23</v>
      </c>
      <c r="F18" s="20">
        <v>572</v>
      </c>
      <c r="G18" s="20">
        <v>171</v>
      </c>
      <c r="H18" s="20">
        <v>0</v>
      </c>
      <c r="I18" s="20">
        <v>3</v>
      </c>
      <c r="J18" s="20">
        <v>174</v>
      </c>
      <c r="K18" s="20">
        <v>356</v>
      </c>
      <c r="L18" s="20">
        <v>22</v>
      </c>
      <c r="M18" s="20">
        <v>20</v>
      </c>
      <c r="N18" s="20">
        <v>398</v>
      </c>
      <c r="O18" s="20">
        <v>0</v>
      </c>
      <c r="P18" s="20">
        <v>0</v>
      </c>
      <c r="Q18" s="20">
        <v>0</v>
      </c>
      <c r="R18" s="20">
        <v>0</v>
      </c>
      <c r="S18" s="20">
        <v>599</v>
      </c>
      <c r="T18" s="20">
        <v>82</v>
      </c>
      <c r="U18" s="20">
        <v>43</v>
      </c>
      <c r="V18" s="20">
        <v>31</v>
      </c>
      <c r="W18" s="20">
        <v>755</v>
      </c>
    </row>
    <row r="19" spans="2:23" ht="20.100000000000001" customHeight="1" thickBot="1" x14ac:dyDescent="0.25">
      <c r="B19" s="4" t="s">
        <v>214</v>
      </c>
      <c r="C19" s="20">
        <v>437</v>
      </c>
      <c r="D19" s="20">
        <v>36</v>
      </c>
      <c r="E19" s="20">
        <v>70</v>
      </c>
      <c r="F19" s="20">
        <v>543</v>
      </c>
      <c r="G19" s="20">
        <v>199</v>
      </c>
      <c r="H19" s="20">
        <v>10</v>
      </c>
      <c r="I19" s="20">
        <v>8</v>
      </c>
      <c r="J19" s="20">
        <v>217</v>
      </c>
      <c r="K19" s="20">
        <v>238</v>
      </c>
      <c r="L19" s="20">
        <v>26</v>
      </c>
      <c r="M19" s="20">
        <v>62</v>
      </c>
      <c r="N19" s="20">
        <v>326</v>
      </c>
      <c r="O19" s="20">
        <v>0</v>
      </c>
      <c r="P19" s="20">
        <v>0</v>
      </c>
      <c r="Q19" s="20">
        <v>0</v>
      </c>
      <c r="R19" s="20">
        <v>0</v>
      </c>
      <c r="S19" s="20">
        <v>579</v>
      </c>
      <c r="T19" s="20">
        <v>49</v>
      </c>
      <c r="U19" s="20">
        <v>42</v>
      </c>
      <c r="V19" s="20">
        <v>26</v>
      </c>
      <c r="W19" s="20">
        <v>696</v>
      </c>
    </row>
    <row r="20" spans="2:23" ht="20.100000000000001" customHeight="1" thickBot="1" x14ac:dyDescent="0.25">
      <c r="B20" s="4" t="s">
        <v>215</v>
      </c>
      <c r="C20" s="20">
        <v>10</v>
      </c>
      <c r="D20" s="20">
        <v>1</v>
      </c>
      <c r="E20" s="20">
        <v>1</v>
      </c>
      <c r="F20" s="20">
        <v>12</v>
      </c>
      <c r="G20" s="20">
        <v>4</v>
      </c>
      <c r="H20" s="20">
        <v>0</v>
      </c>
      <c r="I20" s="20">
        <v>0</v>
      </c>
      <c r="J20" s="20">
        <v>4</v>
      </c>
      <c r="K20" s="20">
        <v>6</v>
      </c>
      <c r="L20" s="20">
        <v>1</v>
      </c>
      <c r="M20" s="20">
        <v>1</v>
      </c>
      <c r="N20" s="20">
        <v>8</v>
      </c>
      <c r="O20" s="20">
        <v>0</v>
      </c>
      <c r="P20" s="20">
        <v>0</v>
      </c>
      <c r="Q20" s="20">
        <v>0</v>
      </c>
      <c r="R20" s="20">
        <v>0</v>
      </c>
      <c r="S20" s="20">
        <v>34</v>
      </c>
      <c r="T20" s="20">
        <v>1</v>
      </c>
      <c r="U20" s="20">
        <v>0</v>
      </c>
      <c r="V20" s="20">
        <v>0</v>
      </c>
      <c r="W20" s="20">
        <v>35</v>
      </c>
    </row>
    <row r="21" spans="2:23" ht="20.100000000000001" customHeight="1" thickBot="1" x14ac:dyDescent="0.25">
      <c r="B21" s="4" t="s">
        <v>216</v>
      </c>
      <c r="C21" s="20">
        <v>10</v>
      </c>
      <c r="D21" s="20">
        <v>0</v>
      </c>
      <c r="E21" s="20">
        <v>0</v>
      </c>
      <c r="F21" s="20">
        <v>10</v>
      </c>
      <c r="G21" s="20">
        <v>7</v>
      </c>
      <c r="H21" s="20">
        <v>0</v>
      </c>
      <c r="I21" s="20">
        <v>0</v>
      </c>
      <c r="J21" s="20">
        <v>7</v>
      </c>
      <c r="K21" s="20">
        <v>3</v>
      </c>
      <c r="L21" s="20">
        <v>0</v>
      </c>
      <c r="M21" s="20">
        <v>0</v>
      </c>
      <c r="N21" s="20">
        <v>3</v>
      </c>
      <c r="O21" s="20">
        <v>0</v>
      </c>
      <c r="P21" s="20">
        <v>0</v>
      </c>
      <c r="Q21" s="20">
        <v>0</v>
      </c>
      <c r="R21" s="20">
        <v>0</v>
      </c>
      <c r="S21" s="20">
        <v>12</v>
      </c>
      <c r="T21" s="20">
        <v>0</v>
      </c>
      <c r="U21" s="20">
        <v>0</v>
      </c>
      <c r="V21" s="20">
        <v>0</v>
      </c>
      <c r="W21" s="20">
        <v>12</v>
      </c>
    </row>
    <row r="22" spans="2:23" ht="20.100000000000001" customHeight="1" thickBot="1" x14ac:dyDescent="0.25">
      <c r="B22" s="4" t="s">
        <v>217</v>
      </c>
      <c r="C22" s="20">
        <v>256</v>
      </c>
      <c r="D22" s="20">
        <v>15</v>
      </c>
      <c r="E22" s="20">
        <v>3</v>
      </c>
      <c r="F22" s="20">
        <v>274</v>
      </c>
      <c r="G22" s="20">
        <v>80</v>
      </c>
      <c r="H22" s="20">
        <v>0</v>
      </c>
      <c r="I22" s="20">
        <v>0</v>
      </c>
      <c r="J22" s="20">
        <v>80</v>
      </c>
      <c r="K22" s="20">
        <v>176</v>
      </c>
      <c r="L22" s="20">
        <v>15</v>
      </c>
      <c r="M22" s="20">
        <v>3</v>
      </c>
      <c r="N22" s="20">
        <v>194</v>
      </c>
      <c r="O22" s="20">
        <v>0</v>
      </c>
      <c r="P22" s="20">
        <v>0</v>
      </c>
      <c r="Q22" s="20">
        <v>0</v>
      </c>
      <c r="R22" s="20">
        <v>0</v>
      </c>
      <c r="S22" s="20">
        <v>218</v>
      </c>
      <c r="T22" s="20">
        <v>23</v>
      </c>
      <c r="U22" s="20">
        <v>13</v>
      </c>
      <c r="V22" s="20">
        <v>2</v>
      </c>
      <c r="W22" s="20">
        <v>256</v>
      </c>
    </row>
    <row r="23" spans="2:23" ht="20.100000000000001" customHeight="1" thickBot="1" x14ac:dyDescent="0.25">
      <c r="B23" s="4" t="s">
        <v>218</v>
      </c>
      <c r="C23" s="20">
        <v>114</v>
      </c>
      <c r="D23" s="20">
        <v>2</v>
      </c>
      <c r="E23" s="20">
        <v>4</v>
      </c>
      <c r="F23" s="20">
        <v>120</v>
      </c>
      <c r="G23" s="20">
        <v>55</v>
      </c>
      <c r="H23" s="20">
        <v>0</v>
      </c>
      <c r="I23" s="20">
        <v>0</v>
      </c>
      <c r="J23" s="20">
        <v>55</v>
      </c>
      <c r="K23" s="20">
        <v>59</v>
      </c>
      <c r="L23" s="20">
        <v>2</v>
      </c>
      <c r="M23" s="20">
        <v>4</v>
      </c>
      <c r="N23" s="20">
        <v>65</v>
      </c>
      <c r="O23" s="20">
        <v>0</v>
      </c>
      <c r="P23" s="20">
        <v>0</v>
      </c>
      <c r="Q23" s="20">
        <v>0</v>
      </c>
      <c r="R23" s="20">
        <v>0</v>
      </c>
      <c r="S23" s="20">
        <v>180</v>
      </c>
      <c r="T23" s="20">
        <v>33</v>
      </c>
      <c r="U23" s="20">
        <v>13</v>
      </c>
      <c r="V23" s="20">
        <v>29</v>
      </c>
      <c r="W23" s="20">
        <v>255</v>
      </c>
    </row>
    <row r="24" spans="2:23" ht="20.100000000000001" customHeight="1" thickBot="1" x14ac:dyDescent="0.25">
      <c r="B24" s="4" t="s">
        <v>219</v>
      </c>
      <c r="C24" s="20">
        <v>191</v>
      </c>
      <c r="D24" s="20">
        <v>5</v>
      </c>
      <c r="E24" s="20">
        <v>17</v>
      </c>
      <c r="F24" s="20">
        <v>213</v>
      </c>
      <c r="G24" s="20">
        <v>117</v>
      </c>
      <c r="H24" s="20">
        <v>0</v>
      </c>
      <c r="I24" s="20">
        <v>0</v>
      </c>
      <c r="J24" s="20">
        <v>117</v>
      </c>
      <c r="K24" s="20">
        <v>74</v>
      </c>
      <c r="L24" s="20">
        <v>5</v>
      </c>
      <c r="M24" s="20">
        <v>17</v>
      </c>
      <c r="N24" s="20">
        <v>96</v>
      </c>
      <c r="O24" s="20">
        <v>0</v>
      </c>
      <c r="P24" s="20">
        <v>0</v>
      </c>
      <c r="Q24" s="20">
        <v>0</v>
      </c>
      <c r="R24" s="20">
        <v>0</v>
      </c>
      <c r="S24" s="20">
        <v>442</v>
      </c>
      <c r="T24" s="20">
        <v>62</v>
      </c>
      <c r="U24" s="20">
        <v>47</v>
      </c>
      <c r="V24" s="20">
        <v>12</v>
      </c>
      <c r="W24" s="20">
        <v>563</v>
      </c>
    </row>
    <row r="25" spans="2:23" ht="20.100000000000001" customHeight="1" thickBot="1" x14ac:dyDescent="0.25">
      <c r="B25" s="4" t="s">
        <v>220</v>
      </c>
      <c r="C25" s="20">
        <v>565</v>
      </c>
      <c r="D25" s="20">
        <v>9</v>
      </c>
      <c r="E25" s="20">
        <v>43</v>
      </c>
      <c r="F25" s="20">
        <v>617</v>
      </c>
      <c r="G25" s="20">
        <v>395</v>
      </c>
      <c r="H25" s="20">
        <v>4</v>
      </c>
      <c r="I25" s="20">
        <v>17</v>
      </c>
      <c r="J25" s="20">
        <v>416</v>
      </c>
      <c r="K25" s="20">
        <v>170</v>
      </c>
      <c r="L25" s="20">
        <v>5</v>
      </c>
      <c r="M25" s="20">
        <v>26</v>
      </c>
      <c r="N25" s="20">
        <v>201</v>
      </c>
      <c r="O25" s="20">
        <v>0</v>
      </c>
      <c r="P25" s="20">
        <v>0</v>
      </c>
      <c r="Q25" s="20">
        <v>0</v>
      </c>
      <c r="R25" s="20">
        <v>0</v>
      </c>
      <c r="S25" s="20">
        <v>337</v>
      </c>
      <c r="T25" s="20">
        <v>58</v>
      </c>
      <c r="U25" s="20">
        <v>55</v>
      </c>
      <c r="V25" s="20">
        <v>32</v>
      </c>
      <c r="W25" s="20">
        <v>482</v>
      </c>
    </row>
    <row r="26" spans="2:23" ht="20.100000000000001" customHeight="1" thickBot="1" x14ac:dyDescent="0.25">
      <c r="B26" s="4" t="s">
        <v>221</v>
      </c>
      <c r="C26" s="20">
        <v>288</v>
      </c>
      <c r="D26" s="20">
        <v>14</v>
      </c>
      <c r="E26" s="20">
        <v>8</v>
      </c>
      <c r="F26" s="20">
        <v>310</v>
      </c>
      <c r="G26" s="20">
        <v>174</v>
      </c>
      <c r="H26" s="20">
        <v>4</v>
      </c>
      <c r="I26" s="20">
        <v>2</v>
      </c>
      <c r="J26" s="20">
        <v>180</v>
      </c>
      <c r="K26" s="20">
        <v>113</v>
      </c>
      <c r="L26" s="20">
        <v>10</v>
      </c>
      <c r="M26" s="20">
        <v>6</v>
      </c>
      <c r="N26" s="20">
        <v>129</v>
      </c>
      <c r="O26" s="20">
        <v>1</v>
      </c>
      <c r="P26" s="20">
        <v>0</v>
      </c>
      <c r="Q26" s="20">
        <v>0</v>
      </c>
      <c r="R26" s="20">
        <v>1</v>
      </c>
      <c r="S26" s="20">
        <v>180</v>
      </c>
      <c r="T26" s="20">
        <v>32</v>
      </c>
      <c r="U26" s="20">
        <v>17</v>
      </c>
      <c r="V26" s="20">
        <v>58</v>
      </c>
      <c r="W26" s="20">
        <v>287</v>
      </c>
    </row>
    <row r="27" spans="2:23" ht="20.100000000000001" customHeight="1" thickBot="1" x14ac:dyDescent="0.25">
      <c r="B27" s="5" t="s">
        <v>222</v>
      </c>
      <c r="C27" s="20">
        <v>56</v>
      </c>
      <c r="D27" s="20">
        <v>2</v>
      </c>
      <c r="E27" s="20">
        <v>14</v>
      </c>
      <c r="F27" s="20">
        <v>72</v>
      </c>
      <c r="G27" s="20">
        <v>22</v>
      </c>
      <c r="H27" s="20">
        <v>1</v>
      </c>
      <c r="I27" s="20">
        <v>7</v>
      </c>
      <c r="J27" s="20">
        <v>30</v>
      </c>
      <c r="K27" s="20">
        <v>34</v>
      </c>
      <c r="L27" s="20">
        <v>1</v>
      </c>
      <c r="M27" s="20">
        <v>7</v>
      </c>
      <c r="N27" s="20">
        <v>42</v>
      </c>
      <c r="O27" s="20">
        <v>0</v>
      </c>
      <c r="P27" s="20">
        <v>0</v>
      </c>
      <c r="Q27" s="20">
        <v>0</v>
      </c>
      <c r="R27" s="20">
        <v>0</v>
      </c>
      <c r="S27" s="20">
        <v>115</v>
      </c>
      <c r="T27" s="20">
        <v>11</v>
      </c>
      <c r="U27" s="20">
        <v>2</v>
      </c>
      <c r="V27" s="20">
        <v>24</v>
      </c>
      <c r="W27" s="20">
        <v>152</v>
      </c>
    </row>
    <row r="28" spans="2:23" ht="20.100000000000001" customHeight="1" thickBot="1" x14ac:dyDescent="0.25">
      <c r="B28" s="6" t="s">
        <v>223</v>
      </c>
      <c r="C28" s="20">
        <v>23</v>
      </c>
      <c r="D28" s="20">
        <v>0</v>
      </c>
      <c r="E28" s="20">
        <v>2</v>
      </c>
      <c r="F28" s="20">
        <v>25</v>
      </c>
      <c r="G28" s="20">
        <v>1</v>
      </c>
      <c r="H28" s="20">
        <v>0</v>
      </c>
      <c r="I28" s="20">
        <v>0</v>
      </c>
      <c r="J28" s="20">
        <v>1</v>
      </c>
      <c r="K28" s="20">
        <v>22</v>
      </c>
      <c r="L28" s="20">
        <v>0</v>
      </c>
      <c r="M28" s="20">
        <v>2</v>
      </c>
      <c r="N28" s="20">
        <v>24</v>
      </c>
      <c r="O28" s="20">
        <v>0</v>
      </c>
      <c r="P28" s="20">
        <v>0</v>
      </c>
      <c r="Q28" s="20">
        <v>0</v>
      </c>
      <c r="R28" s="20">
        <v>0</v>
      </c>
      <c r="S28" s="20">
        <v>21</v>
      </c>
      <c r="T28" s="20">
        <v>0</v>
      </c>
      <c r="U28" s="20">
        <v>3</v>
      </c>
      <c r="V28" s="20">
        <v>0</v>
      </c>
      <c r="W28" s="20">
        <v>24</v>
      </c>
    </row>
    <row r="29" spans="2:23" ht="20.100000000000001" customHeight="1" thickBot="1" x14ac:dyDescent="0.25">
      <c r="B29" s="4" t="s">
        <v>224</v>
      </c>
      <c r="C29" s="20">
        <v>14</v>
      </c>
      <c r="D29" s="20">
        <v>0</v>
      </c>
      <c r="E29" s="20">
        <v>2</v>
      </c>
      <c r="F29" s="20">
        <v>16</v>
      </c>
      <c r="G29" s="20">
        <v>8</v>
      </c>
      <c r="H29" s="20">
        <v>0</v>
      </c>
      <c r="I29" s="20">
        <v>0</v>
      </c>
      <c r="J29" s="20">
        <v>8</v>
      </c>
      <c r="K29" s="20">
        <v>6</v>
      </c>
      <c r="L29" s="20">
        <v>0</v>
      </c>
      <c r="M29" s="20">
        <v>2</v>
      </c>
      <c r="N29" s="20">
        <v>8</v>
      </c>
      <c r="O29" s="20">
        <v>0</v>
      </c>
      <c r="P29" s="20">
        <v>0</v>
      </c>
      <c r="Q29" s="20">
        <v>0</v>
      </c>
      <c r="R29" s="20">
        <v>0</v>
      </c>
      <c r="S29" s="20">
        <v>92</v>
      </c>
      <c r="T29" s="20">
        <v>7</v>
      </c>
      <c r="U29" s="20">
        <v>8</v>
      </c>
      <c r="V29" s="20">
        <v>0</v>
      </c>
      <c r="W29" s="20">
        <v>107</v>
      </c>
    </row>
    <row r="30" spans="2:23" ht="20.100000000000001" customHeight="1" thickBot="1" x14ac:dyDescent="0.25">
      <c r="B30" s="4" t="s">
        <v>225</v>
      </c>
      <c r="C30" s="20">
        <v>48</v>
      </c>
      <c r="D30" s="20">
        <v>0</v>
      </c>
      <c r="E30" s="20">
        <v>1</v>
      </c>
      <c r="F30" s="20">
        <v>49</v>
      </c>
      <c r="G30" s="20">
        <v>14</v>
      </c>
      <c r="H30" s="20">
        <v>0</v>
      </c>
      <c r="I30" s="20">
        <v>0</v>
      </c>
      <c r="J30" s="20">
        <v>14</v>
      </c>
      <c r="K30" s="20">
        <v>34</v>
      </c>
      <c r="L30" s="20">
        <v>0</v>
      </c>
      <c r="M30" s="20">
        <v>1</v>
      </c>
      <c r="N30" s="20">
        <v>35</v>
      </c>
      <c r="O30" s="20">
        <v>0</v>
      </c>
      <c r="P30" s="20">
        <v>0</v>
      </c>
      <c r="Q30" s="20">
        <v>0</v>
      </c>
      <c r="R30" s="20">
        <v>0</v>
      </c>
      <c r="S30" s="20">
        <v>108</v>
      </c>
      <c r="T30" s="20">
        <v>5</v>
      </c>
      <c r="U30" s="20">
        <v>1</v>
      </c>
      <c r="V30" s="20">
        <v>2</v>
      </c>
      <c r="W30" s="20">
        <v>116</v>
      </c>
    </row>
    <row r="31" spans="2:23" ht="20.100000000000001" customHeight="1" thickBot="1" x14ac:dyDescent="0.25">
      <c r="B31" s="4" t="s">
        <v>226</v>
      </c>
      <c r="C31" s="20">
        <v>26</v>
      </c>
      <c r="D31" s="20">
        <v>0</v>
      </c>
      <c r="E31" s="20">
        <v>0</v>
      </c>
      <c r="F31" s="20">
        <v>26</v>
      </c>
      <c r="G31" s="20">
        <v>8</v>
      </c>
      <c r="H31" s="20">
        <v>0</v>
      </c>
      <c r="I31" s="20">
        <v>0</v>
      </c>
      <c r="J31" s="20">
        <v>8</v>
      </c>
      <c r="K31" s="20">
        <v>18</v>
      </c>
      <c r="L31" s="20">
        <v>0</v>
      </c>
      <c r="M31" s="20">
        <v>0</v>
      </c>
      <c r="N31" s="20">
        <v>18</v>
      </c>
      <c r="O31" s="20">
        <v>0</v>
      </c>
      <c r="P31" s="20">
        <v>0</v>
      </c>
      <c r="Q31" s="20">
        <v>0</v>
      </c>
      <c r="R31" s="20">
        <v>0</v>
      </c>
      <c r="S31" s="20">
        <v>6</v>
      </c>
      <c r="T31" s="20">
        <v>0</v>
      </c>
      <c r="U31" s="20">
        <v>0</v>
      </c>
      <c r="V31" s="20">
        <v>0</v>
      </c>
      <c r="W31" s="20">
        <v>6</v>
      </c>
    </row>
    <row r="32" spans="2:23" ht="20.100000000000001" customHeight="1" thickBot="1" x14ac:dyDescent="0.25">
      <c r="B32" s="4" t="s">
        <v>227</v>
      </c>
      <c r="C32" s="20">
        <v>64</v>
      </c>
      <c r="D32" s="20">
        <v>1</v>
      </c>
      <c r="E32" s="20">
        <v>1</v>
      </c>
      <c r="F32" s="20">
        <v>66</v>
      </c>
      <c r="G32" s="20">
        <v>53</v>
      </c>
      <c r="H32" s="20">
        <v>0</v>
      </c>
      <c r="I32" s="20">
        <v>0</v>
      </c>
      <c r="J32" s="20">
        <v>53</v>
      </c>
      <c r="K32" s="20">
        <v>11</v>
      </c>
      <c r="L32" s="20">
        <v>1</v>
      </c>
      <c r="M32" s="20">
        <v>1</v>
      </c>
      <c r="N32" s="20">
        <v>13</v>
      </c>
      <c r="O32" s="20">
        <v>0</v>
      </c>
      <c r="P32" s="20">
        <v>0</v>
      </c>
      <c r="Q32" s="20">
        <v>0</v>
      </c>
      <c r="R32" s="20">
        <v>0</v>
      </c>
      <c r="S32" s="20">
        <v>41</v>
      </c>
      <c r="T32" s="20">
        <v>0</v>
      </c>
      <c r="U32" s="20">
        <v>0</v>
      </c>
      <c r="V32" s="20">
        <v>1</v>
      </c>
      <c r="W32" s="20">
        <v>42</v>
      </c>
    </row>
    <row r="33" spans="2:23" ht="20.100000000000001" customHeight="1" thickBot="1" x14ac:dyDescent="0.25">
      <c r="B33" s="4" t="s">
        <v>228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6</v>
      </c>
      <c r="T33" s="20">
        <v>0</v>
      </c>
      <c r="U33" s="20">
        <v>0</v>
      </c>
      <c r="V33" s="20">
        <v>0</v>
      </c>
      <c r="W33" s="20">
        <v>6</v>
      </c>
    </row>
    <row r="34" spans="2:23" ht="20.100000000000001" customHeight="1" thickBot="1" x14ac:dyDescent="0.25">
      <c r="B34" s="4" t="s">
        <v>229</v>
      </c>
      <c r="C34" s="20">
        <v>3</v>
      </c>
      <c r="D34" s="20">
        <v>0</v>
      </c>
      <c r="E34" s="20">
        <v>0</v>
      </c>
      <c r="F34" s="20">
        <v>3</v>
      </c>
      <c r="G34" s="20">
        <v>1</v>
      </c>
      <c r="H34" s="20">
        <v>0</v>
      </c>
      <c r="I34" s="20">
        <v>0</v>
      </c>
      <c r="J34" s="20">
        <v>1</v>
      </c>
      <c r="K34" s="20">
        <v>2</v>
      </c>
      <c r="L34" s="20">
        <v>0</v>
      </c>
      <c r="M34" s="20">
        <v>0</v>
      </c>
      <c r="N34" s="20">
        <v>2</v>
      </c>
      <c r="O34" s="20">
        <v>0</v>
      </c>
      <c r="P34" s="20">
        <v>0</v>
      </c>
      <c r="Q34" s="20">
        <v>0</v>
      </c>
      <c r="R34" s="20">
        <v>0</v>
      </c>
      <c r="S34" s="20">
        <v>6</v>
      </c>
      <c r="T34" s="20">
        <v>0</v>
      </c>
      <c r="U34" s="20">
        <v>6</v>
      </c>
      <c r="V34" s="20">
        <v>1</v>
      </c>
      <c r="W34" s="20">
        <v>13</v>
      </c>
    </row>
    <row r="35" spans="2:23" ht="20.100000000000001" customHeight="1" thickBot="1" x14ac:dyDescent="0.25">
      <c r="B35" s="4" t="s">
        <v>230</v>
      </c>
      <c r="C35" s="20">
        <v>64</v>
      </c>
      <c r="D35" s="20">
        <v>0</v>
      </c>
      <c r="E35" s="20">
        <v>0</v>
      </c>
      <c r="F35" s="20">
        <v>64</v>
      </c>
      <c r="G35" s="20">
        <v>1</v>
      </c>
      <c r="H35" s="20">
        <v>0</v>
      </c>
      <c r="I35" s="20">
        <v>0</v>
      </c>
      <c r="J35" s="20">
        <v>1</v>
      </c>
      <c r="K35" s="20">
        <v>63</v>
      </c>
      <c r="L35" s="20">
        <v>0</v>
      </c>
      <c r="M35" s="20">
        <v>0</v>
      </c>
      <c r="N35" s="20">
        <v>63</v>
      </c>
      <c r="O35" s="20">
        <v>0</v>
      </c>
      <c r="P35" s="20">
        <v>0</v>
      </c>
      <c r="Q35" s="20">
        <v>0</v>
      </c>
      <c r="R35" s="20">
        <v>0</v>
      </c>
      <c r="S35" s="20">
        <v>163</v>
      </c>
      <c r="T35" s="20">
        <v>55</v>
      </c>
      <c r="U35" s="20">
        <v>3</v>
      </c>
      <c r="V35" s="20">
        <v>6</v>
      </c>
      <c r="W35" s="20">
        <v>227</v>
      </c>
    </row>
    <row r="36" spans="2:23" ht="20.100000000000001" customHeight="1" thickBot="1" x14ac:dyDescent="0.25">
      <c r="B36" s="4" t="s">
        <v>231</v>
      </c>
      <c r="C36" s="20">
        <v>13</v>
      </c>
      <c r="D36" s="20">
        <v>1</v>
      </c>
      <c r="E36" s="20">
        <v>2</v>
      </c>
      <c r="F36" s="20">
        <v>16</v>
      </c>
      <c r="G36" s="20">
        <v>0</v>
      </c>
      <c r="H36" s="20">
        <v>0</v>
      </c>
      <c r="I36" s="20">
        <v>0</v>
      </c>
      <c r="J36" s="20">
        <v>0</v>
      </c>
      <c r="K36" s="20">
        <v>13</v>
      </c>
      <c r="L36" s="20">
        <v>1</v>
      </c>
      <c r="M36" s="20">
        <v>2</v>
      </c>
      <c r="N36" s="20">
        <v>16</v>
      </c>
      <c r="O36" s="20">
        <v>0</v>
      </c>
      <c r="P36" s="20">
        <v>0</v>
      </c>
      <c r="Q36" s="20">
        <v>0</v>
      </c>
      <c r="R36" s="20">
        <v>0</v>
      </c>
      <c r="S36" s="20">
        <v>2</v>
      </c>
      <c r="T36" s="20">
        <v>0</v>
      </c>
      <c r="U36" s="20">
        <v>0</v>
      </c>
      <c r="V36" s="20">
        <v>0</v>
      </c>
      <c r="W36" s="20">
        <v>2</v>
      </c>
    </row>
    <row r="37" spans="2:23" ht="20.100000000000001" customHeight="1" thickBot="1" x14ac:dyDescent="0.25">
      <c r="B37" s="4" t="s">
        <v>232</v>
      </c>
      <c r="C37" s="20">
        <v>47</v>
      </c>
      <c r="D37" s="20">
        <v>0</v>
      </c>
      <c r="E37" s="20">
        <v>2</v>
      </c>
      <c r="F37" s="20">
        <v>49</v>
      </c>
      <c r="G37" s="20">
        <v>15</v>
      </c>
      <c r="H37" s="20">
        <v>0</v>
      </c>
      <c r="I37" s="20">
        <v>0</v>
      </c>
      <c r="J37" s="20">
        <v>15</v>
      </c>
      <c r="K37" s="20">
        <v>32</v>
      </c>
      <c r="L37" s="20">
        <v>0</v>
      </c>
      <c r="M37" s="20">
        <v>2</v>
      </c>
      <c r="N37" s="20">
        <v>34</v>
      </c>
      <c r="O37" s="20">
        <v>0</v>
      </c>
      <c r="P37" s="20">
        <v>0</v>
      </c>
      <c r="Q37" s="20">
        <v>0</v>
      </c>
      <c r="R37" s="20">
        <v>0</v>
      </c>
      <c r="S37" s="20">
        <v>61</v>
      </c>
      <c r="T37" s="20">
        <v>1</v>
      </c>
      <c r="U37" s="20">
        <v>6</v>
      </c>
      <c r="V37" s="20">
        <v>3</v>
      </c>
      <c r="W37" s="20">
        <v>71</v>
      </c>
    </row>
    <row r="38" spans="2:23" ht="20.100000000000001" customHeight="1" thickBot="1" x14ac:dyDescent="0.25">
      <c r="B38" s="4" t="s">
        <v>233</v>
      </c>
      <c r="C38" s="20">
        <v>98</v>
      </c>
      <c r="D38" s="20">
        <v>0</v>
      </c>
      <c r="E38" s="20">
        <v>1</v>
      </c>
      <c r="F38" s="20">
        <v>99</v>
      </c>
      <c r="G38" s="20">
        <v>26</v>
      </c>
      <c r="H38" s="20">
        <v>0</v>
      </c>
      <c r="I38" s="20">
        <v>0</v>
      </c>
      <c r="J38" s="20">
        <v>26</v>
      </c>
      <c r="K38" s="20">
        <v>72</v>
      </c>
      <c r="L38" s="20">
        <v>0</v>
      </c>
      <c r="M38" s="20">
        <v>1</v>
      </c>
      <c r="N38" s="20">
        <v>73</v>
      </c>
      <c r="O38" s="20">
        <v>0</v>
      </c>
      <c r="P38" s="20">
        <v>0</v>
      </c>
      <c r="Q38" s="20">
        <v>0</v>
      </c>
      <c r="R38" s="20">
        <v>0</v>
      </c>
      <c r="S38" s="20">
        <v>51</v>
      </c>
      <c r="T38" s="20">
        <v>13</v>
      </c>
      <c r="U38" s="20">
        <v>2</v>
      </c>
      <c r="V38" s="20">
        <v>4</v>
      </c>
      <c r="W38" s="20">
        <v>70</v>
      </c>
    </row>
    <row r="39" spans="2:23" ht="20.100000000000001" customHeight="1" thickBot="1" x14ac:dyDescent="0.25">
      <c r="B39" s="4" t="s">
        <v>234</v>
      </c>
      <c r="C39" s="20">
        <v>18</v>
      </c>
      <c r="D39" s="20">
        <v>0</v>
      </c>
      <c r="E39" s="20">
        <v>0</v>
      </c>
      <c r="F39" s="20">
        <v>18</v>
      </c>
      <c r="G39" s="20">
        <v>6</v>
      </c>
      <c r="H39" s="20">
        <v>0</v>
      </c>
      <c r="I39" s="20">
        <v>0</v>
      </c>
      <c r="J39" s="20">
        <v>6</v>
      </c>
      <c r="K39" s="20">
        <v>12</v>
      </c>
      <c r="L39" s="20">
        <v>0</v>
      </c>
      <c r="M39" s="20">
        <v>0</v>
      </c>
      <c r="N39" s="20">
        <v>12</v>
      </c>
      <c r="O39" s="20">
        <v>0</v>
      </c>
      <c r="P39" s="20">
        <v>0</v>
      </c>
      <c r="Q39" s="20">
        <v>0</v>
      </c>
      <c r="R39" s="20">
        <v>0</v>
      </c>
      <c r="S39" s="20">
        <v>37</v>
      </c>
      <c r="T39" s="20">
        <v>7</v>
      </c>
      <c r="U39" s="20">
        <v>6</v>
      </c>
      <c r="V39" s="20">
        <v>2</v>
      </c>
      <c r="W39" s="20">
        <v>52</v>
      </c>
    </row>
    <row r="40" spans="2:23" ht="20.100000000000001" customHeight="1" thickBot="1" x14ac:dyDescent="0.25">
      <c r="B40" s="4" t="s">
        <v>235</v>
      </c>
      <c r="C40" s="20">
        <v>39</v>
      </c>
      <c r="D40" s="20">
        <v>2</v>
      </c>
      <c r="E40" s="20">
        <v>0</v>
      </c>
      <c r="F40" s="20">
        <v>41</v>
      </c>
      <c r="G40" s="20">
        <v>19</v>
      </c>
      <c r="H40" s="20">
        <v>1</v>
      </c>
      <c r="I40" s="20">
        <v>0</v>
      </c>
      <c r="J40" s="20">
        <v>20</v>
      </c>
      <c r="K40" s="20">
        <v>20</v>
      </c>
      <c r="L40" s="20">
        <v>1</v>
      </c>
      <c r="M40" s="20">
        <v>0</v>
      </c>
      <c r="N40" s="20">
        <v>21</v>
      </c>
      <c r="O40" s="20">
        <v>0</v>
      </c>
      <c r="P40" s="20">
        <v>0</v>
      </c>
      <c r="Q40" s="20">
        <v>0</v>
      </c>
      <c r="R40" s="20">
        <v>0</v>
      </c>
      <c r="S40" s="20">
        <v>30</v>
      </c>
      <c r="T40" s="20">
        <v>3</v>
      </c>
      <c r="U40" s="20">
        <v>27</v>
      </c>
      <c r="V40" s="20">
        <v>35</v>
      </c>
      <c r="W40" s="20">
        <v>95</v>
      </c>
    </row>
    <row r="41" spans="2:23" ht="20.100000000000001" customHeight="1" thickBot="1" x14ac:dyDescent="0.25">
      <c r="B41" s="4" t="s">
        <v>236</v>
      </c>
      <c r="C41" s="20">
        <v>138</v>
      </c>
      <c r="D41" s="20">
        <v>3</v>
      </c>
      <c r="E41" s="20">
        <v>4</v>
      </c>
      <c r="F41" s="20">
        <v>145</v>
      </c>
      <c r="G41" s="20">
        <v>62</v>
      </c>
      <c r="H41" s="20">
        <v>2</v>
      </c>
      <c r="I41" s="20">
        <v>1</v>
      </c>
      <c r="J41" s="20">
        <v>65</v>
      </c>
      <c r="K41" s="20">
        <v>76</v>
      </c>
      <c r="L41" s="20">
        <v>1</v>
      </c>
      <c r="M41" s="20">
        <v>3</v>
      </c>
      <c r="N41" s="20">
        <v>80</v>
      </c>
      <c r="O41" s="20">
        <v>0</v>
      </c>
      <c r="P41" s="20">
        <v>0</v>
      </c>
      <c r="Q41" s="20">
        <v>0</v>
      </c>
      <c r="R41" s="20">
        <v>0</v>
      </c>
      <c r="S41" s="20">
        <v>128</v>
      </c>
      <c r="T41" s="20">
        <v>12</v>
      </c>
      <c r="U41" s="20">
        <v>26</v>
      </c>
      <c r="V41" s="20">
        <v>4</v>
      </c>
      <c r="W41" s="20">
        <v>170</v>
      </c>
    </row>
    <row r="42" spans="2:23" ht="20.100000000000001" customHeight="1" thickBot="1" x14ac:dyDescent="0.25">
      <c r="B42" s="4" t="s">
        <v>237</v>
      </c>
      <c r="C42" s="20">
        <v>522</v>
      </c>
      <c r="D42" s="20">
        <v>28</v>
      </c>
      <c r="E42" s="20">
        <v>47</v>
      </c>
      <c r="F42" s="20">
        <v>597</v>
      </c>
      <c r="G42" s="20">
        <v>206</v>
      </c>
      <c r="H42" s="20">
        <v>1</v>
      </c>
      <c r="I42" s="20">
        <v>11</v>
      </c>
      <c r="J42" s="20">
        <v>218</v>
      </c>
      <c r="K42" s="20">
        <v>316</v>
      </c>
      <c r="L42" s="20">
        <v>27</v>
      </c>
      <c r="M42" s="20">
        <v>36</v>
      </c>
      <c r="N42" s="20">
        <v>379</v>
      </c>
      <c r="O42" s="20">
        <v>0</v>
      </c>
      <c r="P42" s="20">
        <v>0</v>
      </c>
      <c r="Q42" s="20">
        <v>0</v>
      </c>
      <c r="R42" s="20">
        <v>0</v>
      </c>
      <c r="S42" s="20">
        <v>1756</v>
      </c>
      <c r="T42" s="20">
        <v>282</v>
      </c>
      <c r="U42" s="20">
        <v>141</v>
      </c>
      <c r="V42" s="20">
        <v>107</v>
      </c>
      <c r="W42" s="20">
        <v>2286</v>
      </c>
    </row>
    <row r="43" spans="2:23" ht="20.100000000000001" customHeight="1" thickBot="1" x14ac:dyDescent="0.25">
      <c r="B43" s="4" t="s">
        <v>238</v>
      </c>
      <c r="C43" s="20">
        <v>63</v>
      </c>
      <c r="D43" s="20">
        <v>2</v>
      </c>
      <c r="E43" s="20">
        <v>3</v>
      </c>
      <c r="F43" s="20">
        <v>68</v>
      </c>
      <c r="G43" s="20">
        <v>17</v>
      </c>
      <c r="H43" s="20">
        <v>0</v>
      </c>
      <c r="I43" s="20">
        <v>1</v>
      </c>
      <c r="J43" s="20">
        <v>18</v>
      </c>
      <c r="K43" s="20">
        <v>46</v>
      </c>
      <c r="L43" s="20">
        <v>2</v>
      </c>
      <c r="M43" s="20">
        <v>2</v>
      </c>
      <c r="N43" s="20">
        <v>50</v>
      </c>
      <c r="O43" s="20">
        <v>0</v>
      </c>
      <c r="P43" s="20">
        <v>0</v>
      </c>
      <c r="Q43" s="20">
        <v>0</v>
      </c>
      <c r="R43" s="20">
        <v>0</v>
      </c>
      <c r="S43" s="20">
        <v>237</v>
      </c>
      <c r="T43" s="20">
        <v>51</v>
      </c>
      <c r="U43" s="20">
        <v>11</v>
      </c>
      <c r="V43" s="20">
        <v>21</v>
      </c>
      <c r="W43" s="20">
        <v>320</v>
      </c>
    </row>
    <row r="44" spans="2:23" ht="20.100000000000001" customHeight="1" thickBot="1" x14ac:dyDescent="0.25">
      <c r="B44" s="4" t="s">
        <v>239</v>
      </c>
      <c r="C44" s="20">
        <v>87</v>
      </c>
      <c r="D44" s="20">
        <v>0</v>
      </c>
      <c r="E44" s="20">
        <v>5</v>
      </c>
      <c r="F44" s="20">
        <v>92</v>
      </c>
      <c r="G44" s="20">
        <v>24</v>
      </c>
      <c r="H44" s="20">
        <v>0</v>
      </c>
      <c r="I44" s="20">
        <v>0</v>
      </c>
      <c r="J44" s="20">
        <v>24</v>
      </c>
      <c r="K44" s="20">
        <v>63</v>
      </c>
      <c r="L44" s="20">
        <v>0</v>
      </c>
      <c r="M44" s="20">
        <v>5</v>
      </c>
      <c r="N44" s="20">
        <v>68</v>
      </c>
      <c r="O44" s="20">
        <v>0</v>
      </c>
      <c r="P44" s="20">
        <v>0</v>
      </c>
      <c r="Q44" s="20">
        <v>0</v>
      </c>
      <c r="R44" s="20">
        <v>0</v>
      </c>
      <c r="S44" s="20">
        <v>89</v>
      </c>
      <c r="T44" s="20">
        <v>29</v>
      </c>
      <c r="U44" s="20">
        <v>5</v>
      </c>
      <c r="V44" s="20">
        <v>14</v>
      </c>
      <c r="W44" s="20">
        <v>137</v>
      </c>
    </row>
    <row r="45" spans="2:23" ht="20.100000000000001" customHeight="1" thickBot="1" x14ac:dyDescent="0.25">
      <c r="B45" s="4" t="s">
        <v>240</v>
      </c>
      <c r="C45" s="20">
        <v>66</v>
      </c>
      <c r="D45" s="20">
        <v>1</v>
      </c>
      <c r="E45" s="20">
        <v>7</v>
      </c>
      <c r="F45" s="20">
        <v>74</v>
      </c>
      <c r="G45" s="20">
        <v>49</v>
      </c>
      <c r="H45" s="20">
        <v>0</v>
      </c>
      <c r="I45" s="20">
        <v>5</v>
      </c>
      <c r="J45" s="20">
        <v>54</v>
      </c>
      <c r="K45" s="20">
        <v>17</v>
      </c>
      <c r="L45" s="20">
        <v>1</v>
      </c>
      <c r="M45" s="20">
        <v>2</v>
      </c>
      <c r="N45" s="20">
        <v>20</v>
      </c>
      <c r="O45" s="20">
        <v>0</v>
      </c>
      <c r="P45" s="20">
        <v>0</v>
      </c>
      <c r="Q45" s="20">
        <v>0</v>
      </c>
      <c r="R45" s="20">
        <v>0</v>
      </c>
      <c r="S45" s="20">
        <v>311</v>
      </c>
      <c r="T45" s="20">
        <v>79</v>
      </c>
      <c r="U45" s="20">
        <v>20</v>
      </c>
      <c r="V45" s="20">
        <v>52</v>
      </c>
      <c r="W45" s="20">
        <v>462</v>
      </c>
    </row>
    <row r="46" spans="2:23" ht="20.100000000000001" customHeight="1" thickBot="1" x14ac:dyDescent="0.25">
      <c r="B46" s="4" t="s">
        <v>241</v>
      </c>
      <c r="C46" s="20">
        <v>341</v>
      </c>
      <c r="D46" s="20">
        <v>23</v>
      </c>
      <c r="E46" s="20">
        <v>21</v>
      </c>
      <c r="F46" s="20">
        <v>385</v>
      </c>
      <c r="G46" s="20">
        <v>118</v>
      </c>
      <c r="H46" s="20">
        <v>5</v>
      </c>
      <c r="I46" s="20">
        <v>5</v>
      </c>
      <c r="J46" s="20">
        <v>128</v>
      </c>
      <c r="K46" s="20">
        <v>223</v>
      </c>
      <c r="L46" s="20">
        <v>18</v>
      </c>
      <c r="M46" s="20">
        <v>16</v>
      </c>
      <c r="N46" s="20">
        <v>257</v>
      </c>
      <c r="O46" s="20">
        <v>0</v>
      </c>
      <c r="P46" s="20">
        <v>0</v>
      </c>
      <c r="Q46" s="20">
        <v>0</v>
      </c>
      <c r="R46" s="20">
        <v>0</v>
      </c>
      <c r="S46" s="20">
        <v>494</v>
      </c>
      <c r="T46" s="20">
        <v>64</v>
      </c>
      <c r="U46" s="20">
        <v>25</v>
      </c>
      <c r="V46" s="20">
        <v>25</v>
      </c>
      <c r="W46" s="20">
        <v>608</v>
      </c>
    </row>
    <row r="47" spans="2:23" ht="20.100000000000001" customHeight="1" thickBot="1" x14ac:dyDescent="0.25">
      <c r="B47" s="4" t="s">
        <v>242</v>
      </c>
      <c r="C47" s="20">
        <v>58</v>
      </c>
      <c r="D47" s="20">
        <v>0</v>
      </c>
      <c r="E47" s="20">
        <v>1</v>
      </c>
      <c r="F47" s="20">
        <v>59</v>
      </c>
      <c r="G47" s="20">
        <v>15</v>
      </c>
      <c r="H47" s="20">
        <v>0</v>
      </c>
      <c r="I47" s="20">
        <v>0</v>
      </c>
      <c r="J47" s="20">
        <v>15</v>
      </c>
      <c r="K47" s="20">
        <v>43</v>
      </c>
      <c r="L47" s="20">
        <v>0</v>
      </c>
      <c r="M47" s="20">
        <v>1</v>
      </c>
      <c r="N47" s="20">
        <v>44</v>
      </c>
      <c r="O47" s="20">
        <v>0</v>
      </c>
      <c r="P47" s="20">
        <v>0</v>
      </c>
      <c r="Q47" s="20">
        <v>0</v>
      </c>
      <c r="R47" s="20">
        <v>0</v>
      </c>
      <c r="S47" s="20">
        <v>385</v>
      </c>
      <c r="T47" s="20">
        <v>77</v>
      </c>
      <c r="U47" s="20">
        <v>28</v>
      </c>
      <c r="V47" s="20">
        <v>12</v>
      </c>
      <c r="W47" s="20">
        <v>502</v>
      </c>
    </row>
    <row r="48" spans="2:23" ht="20.100000000000001" customHeight="1" thickBot="1" x14ac:dyDescent="0.25">
      <c r="B48" s="4" t="s">
        <v>243</v>
      </c>
      <c r="C48" s="20">
        <v>799</v>
      </c>
      <c r="D48" s="20">
        <v>52</v>
      </c>
      <c r="E48" s="20">
        <v>96</v>
      </c>
      <c r="F48" s="20">
        <v>947</v>
      </c>
      <c r="G48" s="20">
        <v>215</v>
      </c>
      <c r="H48" s="20">
        <v>10</v>
      </c>
      <c r="I48" s="20">
        <v>35</v>
      </c>
      <c r="J48" s="20">
        <v>260</v>
      </c>
      <c r="K48" s="20">
        <v>584</v>
      </c>
      <c r="L48" s="20">
        <v>42</v>
      </c>
      <c r="M48" s="20">
        <v>61</v>
      </c>
      <c r="N48" s="20">
        <v>687</v>
      </c>
      <c r="O48" s="20">
        <v>0</v>
      </c>
      <c r="P48" s="20">
        <v>0</v>
      </c>
      <c r="Q48" s="20">
        <v>0</v>
      </c>
      <c r="R48" s="20">
        <v>0</v>
      </c>
      <c r="S48" s="20">
        <v>949</v>
      </c>
      <c r="T48" s="20">
        <v>129</v>
      </c>
      <c r="U48" s="20">
        <v>43</v>
      </c>
      <c r="V48" s="20">
        <v>121</v>
      </c>
      <c r="W48" s="20">
        <v>1242</v>
      </c>
    </row>
    <row r="49" spans="2:23" ht="20.100000000000001" customHeight="1" thickBot="1" x14ac:dyDescent="0.25">
      <c r="B49" s="4" t="s">
        <v>244</v>
      </c>
      <c r="C49" s="20">
        <v>82</v>
      </c>
      <c r="D49" s="20">
        <v>14</v>
      </c>
      <c r="E49" s="20">
        <v>0</v>
      </c>
      <c r="F49" s="20">
        <v>96</v>
      </c>
      <c r="G49" s="20">
        <v>48</v>
      </c>
      <c r="H49" s="20">
        <v>9</v>
      </c>
      <c r="I49" s="20">
        <v>0</v>
      </c>
      <c r="J49" s="20">
        <v>57</v>
      </c>
      <c r="K49" s="20">
        <v>34</v>
      </c>
      <c r="L49" s="20">
        <v>5</v>
      </c>
      <c r="M49" s="20">
        <v>0</v>
      </c>
      <c r="N49" s="20">
        <v>39</v>
      </c>
      <c r="O49" s="20">
        <v>0</v>
      </c>
      <c r="P49" s="20">
        <v>0</v>
      </c>
      <c r="Q49" s="20">
        <v>0</v>
      </c>
      <c r="R49" s="20">
        <v>0</v>
      </c>
      <c r="S49" s="20">
        <v>110</v>
      </c>
      <c r="T49" s="20">
        <v>29</v>
      </c>
      <c r="U49" s="20">
        <v>2</v>
      </c>
      <c r="V49" s="20">
        <v>6</v>
      </c>
      <c r="W49" s="20">
        <v>147</v>
      </c>
    </row>
    <row r="50" spans="2:23" ht="20.100000000000001" customHeight="1" thickBot="1" x14ac:dyDescent="0.25">
      <c r="B50" s="4" t="s">
        <v>245</v>
      </c>
      <c r="C50" s="20">
        <v>52</v>
      </c>
      <c r="D50" s="20">
        <v>0</v>
      </c>
      <c r="E50" s="20">
        <v>0</v>
      </c>
      <c r="F50" s="20">
        <v>52</v>
      </c>
      <c r="G50" s="20">
        <v>16</v>
      </c>
      <c r="H50" s="20">
        <v>0</v>
      </c>
      <c r="I50" s="20">
        <v>0</v>
      </c>
      <c r="J50" s="20">
        <v>16</v>
      </c>
      <c r="K50" s="20">
        <v>36</v>
      </c>
      <c r="L50" s="20">
        <v>0</v>
      </c>
      <c r="M50" s="20">
        <v>0</v>
      </c>
      <c r="N50" s="20">
        <v>36</v>
      </c>
      <c r="O50" s="20">
        <v>0</v>
      </c>
      <c r="P50" s="20">
        <v>0</v>
      </c>
      <c r="Q50" s="20">
        <v>0</v>
      </c>
      <c r="R50" s="20">
        <v>0</v>
      </c>
      <c r="S50" s="20">
        <v>138</v>
      </c>
      <c r="T50" s="20">
        <v>12</v>
      </c>
      <c r="U50" s="20">
        <v>22</v>
      </c>
      <c r="V50" s="20">
        <v>6</v>
      </c>
      <c r="W50" s="20">
        <v>178</v>
      </c>
    </row>
    <row r="51" spans="2:23" ht="20.100000000000001" customHeight="1" thickBot="1" x14ac:dyDescent="0.25">
      <c r="B51" s="4" t="s">
        <v>246</v>
      </c>
      <c r="C51" s="20">
        <v>82</v>
      </c>
      <c r="D51" s="20">
        <v>1</v>
      </c>
      <c r="E51" s="20">
        <v>11</v>
      </c>
      <c r="F51" s="20">
        <v>94</v>
      </c>
      <c r="G51" s="20">
        <v>7</v>
      </c>
      <c r="H51" s="20">
        <v>0</v>
      </c>
      <c r="I51" s="20">
        <v>0</v>
      </c>
      <c r="J51" s="20">
        <v>7</v>
      </c>
      <c r="K51" s="20">
        <v>74</v>
      </c>
      <c r="L51" s="20">
        <v>1</v>
      </c>
      <c r="M51" s="20">
        <v>11</v>
      </c>
      <c r="N51" s="20">
        <v>86</v>
      </c>
      <c r="O51" s="20">
        <v>1</v>
      </c>
      <c r="P51" s="20">
        <v>0</v>
      </c>
      <c r="Q51" s="20">
        <v>0</v>
      </c>
      <c r="R51" s="20">
        <v>1</v>
      </c>
      <c r="S51" s="20">
        <v>186</v>
      </c>
      <c r="T51" s="20">
        <v>33</v>
      </c>
      <c r="U51" s="20">
        <v>50</v>
      </c>
      <c r="V51" s="20">
        <v>38</v>
      </c>
      <c r="W51" s="20">
        <v>307</v>
      </c>
    </row>
    <row r="52" spans="2:23" ht="20.100000000000001" customHeight="1" thickBot="1" x14ac:dyDescent="0.25">
      <c r="B52" s="4" t="s">
        <v>247</v>
      </c>
      <c r="C52" s="20">
        <v>28</v>
      </c>
      <c r="D52" s="20">
        <v>0</v>
      </c>
      <c r="E52" s="20">
        <v>2</v>
      </c>
      <c r="F52" s="20">
        <v>30</v>
      </c>
      <c r="G52" s="20">
        <v>0</v>
      </c>
      <c r="H52" s="20">
        <v>0</v>
      </c>
      <c r="I52" s="20">
        <v>0</v>
      </c>
      <c r="J52" s="20">
        <v>0</v>
      </c>
      <c r="K52" s="20">
        <v>28</v>
      </c>
      <c r="L52" s="20">
        <v>0</v>
      </c>
      <c r="M52" s="20">
        <v>2</v>
      </c>
      <c r="N52" s="20">
        <v>30</v>
      </c>
      <c r="O52" s="20">
        <v>0</v>
      </c>
      <c r="P52" s="20">
        <v>0</v>
      </c>
      <c r="Q52" s="20">
        <v>0</v>
      </c>
      <c r="R52" s="20">
        <v>0</v>
      </c>
      <c r="S52" s="20">
        <v>56</v>
      </c>
      <c r="T52" s="20">
        <v>2</v>
      </c>
      <c r="U52" s="20">
        <v>17</v>
      </c>
      <c r="V52" s="20">
        <v>3</v>
      </c>
      <c r="W52" s="20">
        <v>78</v>
      </c>
    </row>
    <row r="53" spans="2:23" ht="20.100000000000001" customHeight="1" thickBot="1" x14ac:dyDescent="0.25">
      <c r="B53" s="4" t="s">
        <v>248</v>
      </c>
      <c r="C53" s="20">
        <v>44</v>
      </c>
      <c r="D53" s="20">
        <v>0</v>
      </c>
      <c r="E53" s="20">
        <v>26</v>
      </c>
      <c r="F53" s="20">
        <v>70</v>
      </c>
      <c r="G53" s="20">
        <v>4</v>
      </c>
      <c r="H53" s="20">
        <v>0</v>
      </c>
      <c r="I53" s="20">
        <v>3</v>
      </c>
      <c r="J53" s="20">
        <v>7</v>
      </c>
      <c r="K53" s="20">
        <v>40</v>
      </c>
      <c r="L53" s="20">
        <v>0</v>
      </c>
      <c r="M53" s="20">
        <v>23</v>
      </c>
      <c r="N53" s="20">
        <v>63</v>
      </c>
      <c r="O53" s="20">
        <v>0</v>
      </c>
      <c r="P53" s="20">
        <v>0</v>
      </c>
      <c r="Q53" s="20">
        <v>0</v>
      </c>
      <c r="R53" s="20">
        <v>0</v>
      </c>
      <c r="S53" s="20">
        <v>89</v>
      </c>
      <c r="T53" s="20">
        <v>4</v>
      </c>
      <c r="U53" s="20">
        <v>15</v>
      </c>
      <c r="V53" s="20">
        <v>6</v>
      </c>
      <c r="W53" s="20">
        <v>114</v>
      </c>
    </row>
    <row r="54" spans="2:23" ht="20.100000000000001" customHeight="1" thickBot="1" x14ac:dyDescent="0.25">
      <c r="B54" s="4" t="s">
        <v>249</v>
      </c>
      <c r="C54" s="20">
        <v>97</v>
      </c>
      <c r="D54" s="20">
        <v>3</v>
      </c>
      <c r="E54" s="20">
        <v>7</v>
      </c>
      <c r="F54" s="20">
        <v>107</v>
      </c>
      <c r="G54" s="20">
        <v>38</v>
      </c>
      <c r="H54" s="20">
        <v>1</v>
      </c>
      <c r="I54" s="20">
        <v>0</v>
      </c>
      <c r="J54" s="20">
        <v>39</v>
      </c>
      <c r="K54" s="20">
        <v>59</v>
      </c>
      <c r="L54" s="20">
        <v>2</v>
      </c>
      <c r="M54" s="20">
        <v>7</v>
      </c>
      <c r="N54" s="20">
        <v>68</v>
      </c>
      <c r="O54" s="20">
        <v>0</v>
      </c>
      <c r="P54" s="20">
        <v>0</v>
      </c>
      <c r="Q54" s="20">
        <v>0</v>
      </c>
      <c r="R54" s="20">
        <v>0</v>
      </c>
      <c r="S54" s="20">
        <v>150</v>
      </c>
      <c r="T54" s="20">
        <v>6</v>
      </c>
      <c r="U54" s="20">
        <v>47</v>
      </c>
      <c r="V54" s="20">
        <v>16</v>
      </c>
      <c r="W54" s="20">
        <v>219</v>
      </c>
    </row>
    <row r="55" spans="2:23" ht="20.100000000000001" customHeight="1" thickBot="1" x14ac:dyDescent="0.25">
      <c r="B55" s="4" t="s">
        <v>250</v>
      </c>
      <c r="C55" s="20">
        <v>670</v>
      </c>
      <c r="D55" s="20">
        <v>41</v>
      </c>
      <c r="E55" s="20">
        <v>51</v>
      </c>
      <c r="F55" s="20">
        <v>762</v>
      </c>
      <c r="G55" s="20">
        <v>167</v>
      </c>
      <c r="H55" s="20">
        <v>2</v>
      </c>
      <c r="I55" s="20">
        <v>1</v>
      </c>
      <c r="J55" s="20">
        <v>170</v>
      </c>
      <c r="K55" s="20">
        <v>503</v>
      </c>
      <c r="L55" s="20">
        <v>39</v>
      </c>
      <c r="M55" s="20">
        <v>50</v>
      </c>
      <c r="N55" s="20">
        <v>592</v>
      </c>
      <c r="O55" s="20">
        <v>0</v>
      </c>
      <c r="P55" s="20">
        <v>0</v>
      </c>
      <c r="Q55" s="20">
        <v>0</v>
      </c>
      <c r="R55" s="20">
        <v>0</v>
      </c>
      <c r="S55" s="20">
        <v>1890</v>
      </c>
      <c r="T55" s="20">
        <v>330</v>
      </c>
      <c r="U55" s="20">
        <v>177</v>
      </c>
      <c r="V55" s="20">
        <v>81</v>
      </c>
      <c r="W55" s="20">
        <v>2478</v>
      </c>
    </row>
    <row r="56" spans="2:23" ht="20.100000000000001" customHeight="1" thickBot="1" x14ac:dyDescent="0.25">
      <c r="B56" s="4" t="s">
        <v>251</v>
      </c>
      <c r="C56" s="20">
        <v>245</v>
      </c>
      <c r="D56" s="20">
        <v>6</v>
      </c>
      <c r="E56" s="20">
        <v>19</v>
      </c>
      <c r="F56" s="20">
        <v>270</v>
      </c>
      <c r="G56" s="20">
        <v>114</v>
      </c>
      <c r="H56" s="20">
        <v>5</v>
      </c>
      <c r="I56" s="20">
        <v>7</v>
      </c>
      <c r="J56" s="20">
        <v>126</v>
      </c>
      <c r="K56" s="20">
        <v>131</v>
      </c>
      <c r="L56" s="20">
        <v>1</v>
      </c>
      <c r="M56" s="20">
        <v>12</v>
      </c>
      <c r="N56" s="20">
        <v>144</v>
      </c>
      <c r="O56" s="20">
        <v>0</v>
      </c>
      <c r="P56" s="20">
        <v>0</v>
      </c>
      <c r="Q56" s="20">
        <v>0</v>
      </c>
      <c r="R56" s="20">
        <v>0</v>
      </c>
      <c r="S56" s="20">
        <v>492</v>
      </c>
      <c r="T56" s="20">
        <v>75</v>
      </c>
      <c r="U56" s="20">
        <v>64</v>
      </c>
      <c r="V56" s="20">
        <v>34</v>
      </c>
      <c r="W56" s="20">
        <v>665</v>
      </c>
    </row>
    <row r="57" spans="2:23" ht="20.100000000000001" customHeight="1" thickBot="1" x14ac:dyDescent="0.25">
      <c r="B57" s="4" t="s">
        <v>252</v>
      </c>
      <c r="C57" s="20">
        <v>56</v>
      </c>
      <c r="D57" s="20">
        <v>5</v>
      </c>
      <c r="E57" s="20">
        <v>4</v>
      </c>
      <c r="F57" s="20">
        <v>65</v>
      </c>
      <c r="G57" s="20">
        <v>15</v>
      </c>
      <c r="H57" s="20">
        <v>1</v>
      </c>
      <c r="I57" s="20">
        <v>0</v>
      </c>
      <c r="J57" s="20">
        <v>16</v>
      </c>
      <c r="K57" s="20">
        <v>41</v>
      </c>
      <c r="L57" s="20">
        <v>4</v>
      </c>
      <c r="M57" s="20">
        <v>4</v>
      </c>
      <c r="N57" s="20">
        <v>49</v>
      </c>
      <c r="O57" s="20">
        <v>0</v>
      </c>
      <c r="P57" s="20">
        <v>0</v>
      </c>
      <c r="Q57" s="20">
        <v>0</v>
      </c>
      <c r="R57" s="20">
        <v>0</v>
      </c>
      <c r="S57" s="20">
        <v>216</v>
      </c>
      <c r="T57" s="20">
        <v>35</v>
      </c>
      <c r="U57" s="20">
        <v>9</v>
      </c>
      <c r="V57" s="20">
        <v>9</v>
      </c>
      <c r="W57" s="20">
        <v>269</v>
      </c>
    </row>
    <row r="58" spans="2:23" ht="20.100000000000001" customHeight="1" thickBot="1" x14ac:dyDescent="0.25">
      <c r="B58" s="4" t="s">
        <v>253</v>
      </c>
      <c r="C58" s="20">
        <v>34</v>
      </c>
      <c r="D58" s="20">
        <v>0</v>
      </c>
      <c r="E58" s="20">
        <v>1</v>
      </c>
      <c r="F58" s="20">
        <v>35</v>
      </c>
      <c r="G58" s="20">
        <v>19</v>
      </c>
      <c r="H58" s="20">
        <v>0</v>
      </c>
      <c r="I58" s="20">
        <v>1</v>
      </c>
      <c r="J58" s="20">
        <v>20</v>
      </c>
      <c r="K58" s="20">
        <v>15</v>
      </c>
      <c r="L58" s="20">
        <v>0</v>
      </c>
      <c r="M58" s="20">
        <v>0</v>
      </c>
      <c r="N58" s="20">
        <v>15</v>
      </c>
      <c r="O58" s="20">
        <v>0</v>
      </c>
      <c r="P58" s="20">
        <v>0</v>
      </c>
      <c r="Q58" s="20">
        <v>0</v>
      </c>
      <c r="R58" s="20">
        <v>0</v>
      </c>
      <c r="S58" s="20">
        <v>107</v>
      </c>
      <c r="T58" s="20">
        <v>24</v>
      </c>
      <c r="U58" s="20">
        <v>17</v>
      </c>
      <c r="V58" s="20">
        <v>11</v>
      </c>
      <c r="W58" s="20">
        <v>159</v>
      </c>
    </row>
    <row r="59" spans="2:23" ht="20.100000000000001" customHeight="1" thickBot="1" x14ac:dyDescent="0.25">
      <c r="B59" s="4" t="s">
        <v>254</v>
      </c>
      <c r="C59" s="20">
        <v>66</v>
      </c>
      <c r="D59" s="20">
        <v>0</v>
      </c>
      <c r="E59" s="20">
        <v>6</v>
      </c>
      <c r="F59" s="20">
        <v>72</v>
      </c>
      <c r="G59" s="20">
        <v>24</v>
      </c>
      <c r="H59" s="20">
        <v>0</v>
      </c>
      <c r="I59" s="20">
        <v>0</v>
      </c>
      <c r="J59" s="20">
        <v>24</v>
      </c>
      <c r="K59" s="20">
        <v>42</v>
      </c>
      <c r="L59" s="20">
        <v>0</v>
      </c>
      <c r="M59" s="20">
        <v>6</v>
      </c>
      <c r="N59" s="20">
        <v>48</v>
      </c>
      <c r="O59" s="20">
        <v>0</v>
      </c>
      <c r="P59" s="20">
        <v>0</v>
      </c>
      <c r="Q59" s="20">
        <v>0</v>
      </c>
      <c r="R59" s="20">
        <v>0</v>
      </c>
      <c r="S59" s="20">
        <v>97</v>
      </c>
      <c r="T59" s="20">
        <v>31</v>
      </c>
      <c r="U59" s="20">
        <v>5</v>
      </c>
      <c r="V59" s="20">
        <v>1</v>
      </c>
      <c r="W59" s="20">
        <v>134</v>
      </c>
    </row>
    <row r="60" spans="2:23" ht="20.100000000000001" customHeight="1" thickBot="1" x14ac:dyDescent="0.25">
      <c r="B60" s="4" t="s">
        <v>255</v>
      </c>
      <c r="C60" s="20">
        <v>147</v>
      </c>
      <c r="D60" s="20">
        <v>5</v>
      </c>
      <c r="E60" s="20">
        <v>18</v>
      </c>
      <c r="F60" s="20">
        <v>170</v>
      </c>
      <c r="G60" s="20">
        <v>96</v>
      </c>
      <c r="H60" s="20">
        <v>0</v>
      </c>
      <c r="I60" s="20">
        <v>8</v>
      </c>
      <c r="J60" s="20">
        <v>104</v>
      </c>
      <c r="K60" s="20">
        <v>51</v>
      </c>
      <c r="L60" s="20">
        <v>5</v>
      </c>
      <c r="M60" s="20">
        <v>10</v>
      </c>
      <c r="N60" s="20">
        <v>66</v>
      </c>
      <c r="O60" s="20">
        <v>0</v>
      </c>
      <c r="P60" s="20">
        <v>0</v>
      </c>
      <c r="Q60" s="20">
        <v>0</v>
      </c>
      <c r="R60" s="20">
        <v>0</v>
      </c>
      <c r="S60" s="20">
        <v>212</v>
      </c>
      <c r="T60" s="20">
        <v>68</v>
      </c>
      <c r="U60" s="20">
        <v>54</v>
      </c>
      <c r="V60" s="20">
        <v>31</v>
      </c>
      <c r="W60" s="20">
        <v>365</v>
      </c>
    </row>
    <row r="61" spans="2:23" ht="20.100000000000001" customHeight="1" thickBot="1" x14ac:dyDescent="0.25">
      <c r="B61" s="4" t="s">
        <v>256</v>
      </c>
      <c r="C61" s="20">
        <v>21</v>
      </c>
      <c r="D61" s="20">
        <v>0</v>
      </c>
      <c r="E61" s="20">
        <v>0</v>
      </c>
      <c r="F61" s="20">
        <v>21</v>
      </c>
      <c r="G61" s="20">
        <v>4</v>
      </c>
      <c r="H61" s="20">
        <v>0</v>
      </c>
      <c r="I61" s="20">
        <v>0</v>
      </c>
      <c r="J61" s="20">
        <v>4</v>
      </c>
      <c r="K61" s="20">
        <v>17</v>
      </c>
      <c r="L61" s="20">
        <v>0</v>
      </c>
      <c r="M61" s="20">
        <v>0</v>
      </c>
      <c r="N61" s="20">
        <v>17</v>
      </c>
      <c r="O61" s="20">
        <v>0</v>
      </c>
      <c r="P61" s="20">
        <v>0</v>
      </c>
      <c r="Q61" s="20">
        <v>0</v>
      </c>
      <c r="R61" s="20">
        <v>0</v>
      </c>
      <c r="S61" s="20">
        <v>82</v>
      </c>
      <c r="T61" s="20">
        <v>6</v>
      </c>
      <c r="U61" s="20">
        <v>7</v>
      </c>
      <c r="V61" s="20">
        <v>16</v>
      </c>
      <c r="W61" s="20">
        <v>111</v>
      </c>
    </row>
    <row r="62" spans="2:23" ht="20.100000000000001" customHeight="1" thickBot="1" x14ac:dyDescent="0.25">
      <c r="B62" s="7" t="s">
        <v>22</v>
      </c>
      <c r="C62" s="9">
        <v>7725</v>
      </c>
      <c r="D62" s="9">
        <v>308</v>
      </c>
      <c r="E62" s="9">
        <v>583</v>
      </c>
      <c r="F62" s="9">
        <v>8616</v>
      </c>
      <c r="G62" s="9">
        <v>3260</v>
      </c>
      <c r="H62" s="9">
        <v>61</v>
      </c>
      <c r="I62" s="9">
        <v>128</v>
      </c>
      <c r="J62" s="9">
        <v>3449</v>
      </c>
      <c r="K62" s="9">
        <v>4463</v>
      </c>
      <c r="L62" s="9">
        <v>247</v>
      </c>
      <c r="M62" s="9">
        <v>454</v>
      </c>
      <c r="N62" s="9">
        <v>5164</v>
      </c>
      <c r="O62" s="9">
        <v>2</v>
      </c>
      <c r="P62" s="9">
        <v>0</v>
      </c>
      <c r="Q62" s="9">
        <v>1</v>
      </c>
      <c r="R62" s="9">
        <v>3</v>
      </c>
      <c r="S62" s="9">
        <v>12951</v>
      </c>
      <c r="T62" s="9">
        <v>2088</v>
      </c>
      <c r="U62" s="9">
        <v>1272</v>
      </c>
      <c r="V62" s="9">
        <v>1044</v>
      </c>
      <c r="W62" s="9">
        <v>17355</v>
      </c>
    </row>
  </sheetData>
  <mergeCells count="21">
    <mergeCell ref="W10:W11"/>
    <mergeCell ref="C10:C11"/>
    <mergeCell ref="R10:R11"/>
    <mergeCell ref="S10:S11"/>
    <mergeCell ref="T10:U10"/>
    <mergeCell ref="V10:V11"/>
    <mergeCell ref="K10:K11"/>
    <mergeCell ref="L10:M10"/>
    <mergeCell ref="N10:N11"/>
    <mergeCell ref="O10:O11"/>
    <mergeCell ref="P10:Q10"/>
    <mergeCell ref="D10:E10"/>
    <mergeCell ref="F10:F11"/>
    <mergeCell ref="G10:G11"/>
    <mergeCell ref="H10:I10"/>
    <mergeCell ref="J10:J11"/>
    <mergeCell ref="C9:F9"/>
    <mergeCell ref="G9:J9"/>
    <mergeCell ref="K9:N9"/>
    <mergeCell ref="O9:R9"/>
    <mergeCell ref="S9:W9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Q61"/>
  <sheetViews>
    <sheetView workbookViewId="0"/>
  </sheetViews>
  <sheetFormatPr baseColWidth="10" defaultRowHeight="12.75" x14ac:dyDescent="0.2"/>
  <cols>
    <col min="1" max="1" width="8.625" customWidth="1"/>
    <col min="2" max="2" width="28.625" customWidth="1"/>
    <col min="3" max="4" width="12" style="68" customWidth="1"/>
    <col min="5" max="6" width="12" customWidth="1"/>
    <col min="7" max="7" width="8.625" bestFit="1" customWidth="1"/>
    <col min="8" max="11" width="12" customWidth="1"/>
    <col min="12" max="12" width="7.75" customWidth="1"/>
    <col min="13" max="16" width="12" customWidth="1"/>
    <col min="17" max="17" width="8.625" bestFit="1" customWidth="1"/>
    <col min="19" max="19" width="12.625" customWidth="1"/>
  </cols>
  <sheetData>
    <row r="9" spans="2:17" ht="44.25" customHeight="1" thickBot="1" x14ac:dyDescent="0.25">
      <c r="B9" s="12"/>
      <c r="C9" s="77" t="s">
        <v>273</v>
      </c>
      <c r="D9" s="75"/>
      <c r="E9" s="75"/>
      <c r="F9" s="75"/>
      <c r="G9" s="80"/>
      <c r="H9" s="77" t="s">
        <v>274</v>
      </c>
      <c r="I9" s="75"/>
      <c r="J9" s="75"/>
      <c r="K9" s="75"/>
      <c r="L9" s="80"/>
      <c r="M9" s="77" t="s">
        <v>36</v>
      </c>
      <c r="N9" s="75"/>
      <c r="O9" s="75"/>
      <c r="P9" s="75"/>
      <c r="Q9" s="80"/>
    </row>
    <row r="10" spans="2:17" ht="28.5" customHeight="1" thickBot="1" x14ac:dyDescent="0.25">
      <c r="B10" s="11"/>
      <c r="C10" s="87" t="s">
        <v>113</v>
      </c>
      <c r="D10" s="88"/>
      <c r="E10" s="89" t="s">
        <v>114</v>
      </c>
      <c r="F10" s="89"/>
      <c r="G10" s="15" t="s">
        <v>36</v>
      </c>
      <c r="H10" s="89" t="s">
        <v>115</v>
      </c>
      <c r="I10" s="89"/>
      <c r="J10" s="86" t="s">
        <v>114</v>
      </c>
      <c r="K10" s="86"/>
      <c r="L10" s="15" t="s">
        <v>36</v>
      </c>
      <c r="M10" s="89" t="s">
        <v>113</v>
      </c>
      <c r="N10" s="89"/>
      <c r="O10" s="86" t="s">
        <v>114</v>
      </c>
      <c r="P10" s="86"/>
      <c r="Q10" s="15" t="s">
        <v>36</v>
      </c>
    </row>
    <row r="11" spans="2:17" ht="20.100000000000001" customHeight="1" thickBot="1" x14ac:dyDescent="0.25">
      <c r="B11" s="3" t="s">
        <v>207</v>
      </c>
      <c r="C11" s="20">
        <v>15</v>
      </c>
      <c r="D11" s="20">
        <v>3</v>
      </c>
      <c r="E11" s="20">
        <v>709</v>
      </c>
      <c r="F11" s="20">
        <v>269</v>
      </c>
      <c r="G11" s="20">
        <v>996</v>
      </c>
      <c r="H11" s="20">
        <v>0</v>
      </c>
      <c r="I11" s="20">
        <v>0</v>
      </c>
      <c r="J11" s="20">
        <v>0</v>
      </c>
      <c r="K11" s="20">
        <v>1</v>
      </c>
      <c r="L11" s="20">
        <v>1</v>
      </c>
      <c r="M11" s="20">
        <v>15</v>
      </c>
      <c r="N11" s="20">
        <v>3</v>
      </c>
      <c r="O11" s="20">
        <v>709</v>
      </c>
      <c r="P11" s="20">
        <v>270</v>
      </c>
      <c r="Q11" s="20">
        <v>997</v>
      </c>
    </row>
    <row r="12" spans="2:17" ht="20.100000000000001" customHeight="1" thickBot="1" x14ac:dyDescent="0.25">
      <c r="B12" s="4" t="s">
        <v>208</v>
      </c>
      <c r="C12" s="20">
        <v>51</v>
      </c>
      <c r="D12" s="20">
        <v>13</v>
      </c>
      <c r="E12" s="20">
        <v>716</v>
      </c>
      <c r="F12" s="20">
        <v>500</v>
      </c>
      <c r="G12" s="20">
        <v>1280</v>
      </c>
      <c r="H12" s="20">
        <v>0</v>
      </c>
      <c r="I12" s="20">
        <v>0</v>
      </c>
      <c r="J12" s="20">
        <v>0</v>
      </c>
      <c r="K12" s="20">
        <v>1</v>
      </c>
      <c r="L12" s="20">
        <v>1</v>
      </c>
      <c r="M12" s="20">
        <v>51</v>
      </c>
      <c r="N12" s="20">
        <v>13</v>
      </c>
      <c r="O12" s="20">
        <v>716</v>
      </c>
      <c r="P12" s="20">
        <v>501</v>
      </c>
      <c r="Q12" s="20">
        <v>1281</v>
      </c>
    </row>
    <row r="13" spans="2:17" ht="20.100000000000001" customHeight="1" thickBot="1" x14ac:dyDescent="0.25">
      <c r="B13" s="4" t="s">
        <v>209</v>
      </c>
      <c r="C13" s="20">
        <v>11</v>
      </c>
      <c r="D13" s="20">
        <v>1</v>
      </c>
      <c r="E13" s="20">
        <v>370</v>
      </c>
      <c r="F13" s="20">
        <v>129</v>
      </c>
      <c r="G13" s="20">
        <v>511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11</v>
      </c>
      <c r="N13" s="20">
        <v>1</v>
      </c>
      <c r="O13" s="20">
        <v>370</v>
      </c>
      <c r="P13" s="20">
        <v>129</v>
      </c>
      <c r="Q13" s="20">
        <v>511</v>
      </c>
    </row>
    <row r="14" spans="2:17" ht="20.100000000000001" customHeight="1" thickBot="1" x14ac:dyDescent="0.25">
      <c r="B14" s="4" t="s">
        <v>210</v>
      </c>
      <c r="C14" s="20">
        <v>10</v>
      </c>
      <c r="D14" s="20">
        <v>1</v>
      </c>
      <c r="E14" s="20">
        <v>231</v>
      </c>
      <c r="F14" s="20">
        <v>266</v>
      </c>
      <c r="G14" s="20">
        <v>508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10</v>
      </c>
      <c r="N14" s="20">
        <v>1</v>
      </c>
      <c r="O14" s="20">
        <v>231</v>
      </c>
      <c r="P14" s="20">
        <v>266</v>
      </c>
      <c r="Q14" s="20">
        <v>508</v>
      </c>
    </row>
    <row r="15" spans="2:17" ht="20.100000000000001" customHeight="1" thickBot="1" x14ac:dyDescent="0.25">
      <c r="B15" s="4" t="s">
        <v>211</v>
      </c>
      <c r="C15" s="20">
        <v>4</v>
      </c>
      <c r="D15" s="20">
        <v>0</v>
      </c>
      <c r="E15" s="20">
        <v>159</v>
      </c>
      <c r="F15" s="20">
        <v>106</v>
      </c>
      <c r="G15" s="20">
        <v>269</v>
      </c>
      <c r="H15" s="20">
        <v>0</v>
      </c>
      <c r="I15" s="20">
        <v>0</v>
      </c>
      <c r="J15" s="20">
        <v>0</v>
      </c>
      <c r="K15" s="20">
        <v>13</v>
      </c>
      <c r="L15" s="20">
        <v>13</v>
      </c>
      <c r="M15" s="20">
        <v>4</v>
      </c>
      <c r="N15" s="20">
        <v>0</v>
      </c>
      <c r="O15" s="20">
        <v>159</v>
      </c>
      <c r="P15" s="20">
        <v>119</v>
      </c>
      <c r="Q15" s="20">
        <v>282</v>
      </c>
    </row>
    <row r="16" spans="2:17" ht="20.100000000000001" customHeight="1" thickBot="1" x14ac:dyDescent="0.25">
      <c r="B16" s="4" t="s">
        <v>212</v>
      </c>
      <c r="C16" s="20">
        <v>0</v>
      </c>
      <c r="D16" s="20">
        <v>2</v>
      </c>
      <c r="E16" s="20">
        <v>91</v>
      </c>
      <c r="F16" s="20">
        <v>267</v>
      </c>
      <c r="G16" s="20">
        <v>360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2</v>
      </c>
      <c r="O16" s="20">
        <v>91</v>
      </c>
      <c r="P16" s="20">
        <v>267</v>
      </c>
      <c r="Q16" s="20">
        <v>360</v>
      </c>
    </row>
    <row r="17" spans="2:17" ht="20.100000000000001" customHeight="1" thickBot="1" x14ac:dyDescent="0.25">
      <c r="B17" s="4" t="s">
        <v>213</v>
      </c>
      <c r="C17" s="20">
        <v>47</v>
      </c>
      <c r="D17" s="20">
        <v>15</v>
      </c>
      <c r="E17" s="20">
        <v>751</v>
      </c>
      <c r="F17" s="20">
        <v>470</v>
      </c>
      <c r="G17" s="20">
        <v>1283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47</v>
      </c>
      <c r="N17" s="20">
        <v>15</v>
      </c>
      <c r="O17" s="20">
        <v>751</v>
      </c>
      <c r="P17" s="20">
        <v>470</v>
      </c>
      <c r="Q17" s="20">
        <v>1283</v>
      </c>
    </row>
    <row r="18" spans="2:17" ht="20.100000000000001" customHeight="1" thickBot="1" x14ac:dyDescent="0.25">
      <c r="B18" s="4" t="s">
        <v>214</v>
      </c>
      <c r="C18" s="20">
        <v>3</v>
      </c>
      <c r="D18" s="20">
        <v>16</v>
      </c>
      <c r="E18" s="20">
        <v>499</v>
      </c>
      <c r="F18" s="20">
        <v>756</v>
      </c>
      <c r="G18" s="20">
        <v>1274</v>
      </c>
      <c r="H18" s="20">
        <v>0</v>
      </c>
      <c r="I18" s="20">
        <v>1</v>
      </c>
      <c r="J18" s="20">
        <v>0</v>
      </c>
      <c r="K18" s="20">
        <v>0</v>
      </c>
      <c r="L18" s="20">
        <v>1</v>
      </c>
      <c r="M18" s="20">
        <v>3</v>
      </c>
      <c r="N18" s="20">
        <v>17</v>
      </c>
      <c r="O18" s="20">
        <v>499</v>
      </c>
      <c r="P18" s="20">
        <v>756</v>
      </c>
      <c r="Q18" s="20">
        <v>1275</v>
      </c>
    </row>
    <row r="19" spans="2:17" ht="20.100000000000001" customHeight="1" thickBot="1" x14ac:dyDescent="0.25">
      <c r="B19" s="4" t="s">
        <v>215</v>
      </c>
      <c r="C19" s="20">
        <v>0</v>
      </c>
      <c r="D19" s="20">
        <v>5</v>
      </c>
      <c r="E19" s="20">
        <v>25</v>
      </c>
      <c r="F19" s="20">
        <v>62</v>
      </c>
      <c r="G19" s="20">
        <v>92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5</v>
      </c>
      <c r="O19" s="20">
        <v>25</v>
      </c>
      <c r="P19" s="20">
        <v>62</v>
      </c>
      <c r="Q19" s="20">
        <v>92</v>
      </c>
    </row>
    <row r="20" spans="2:17" ht="20.100000000000001" customHeight="1" thickBot="1" x14ac:dyDescent="0.25">
      <c r="B20" s="4" t="s">
        <v>216</v>
      </c>
      <c r="C20" s="20">
        <v>3</v>
      </c>
      <c r="D20" s="20">
        <v>0</v>
      </c>
      <c r="E20" s="20">
        <v>14</v>
      </c>
      <c r="F20" s="20">
        <v>19</v>
      </c>
      <c r="G20" s="20">
        <v>36</v>
      </c>
      <c r="H20" s="20">
        <v>0</v>
      </c>
      <c r="I20" s="20">
        <v>0</v>
      </c>
      <c r="J20" s="20">
        <v>0</v>
      </c>
      <c r="K20" s="20">
        <v>1</v>
      </c>
      <c r="L20" s="20">
        <v>1</v>
      </c>
      <c r="M20" s="20">
        <v>3</v>
      </c>
      <c r="N20" s="20">
        <v>0</v>
      </c>
      <c r="O20" s="20">
        <v>14</v>
      </c>
      <c r="P20" s="20">
        <v>20</v>
      </c>
      <c r="Q20" s="20">
        <v>37</v>
      </c>
    </row>
    <row r="21" spans="2:17" ht="20.100000000000001" customHeight="1" thickBot="1" x14ac:dyDescent="0.25">
      <c r="B21" s="4" t="s">
        <v>217</v>
      </c>
      <c r="C21" s="20">
        <v>3</v>
      </c>
      <c r="D21" s="20">
        <v>8</v>
      </c>
      <c r="E21" s="20">
        <v>282</v>
      </c>
      <c r="F21" s="20">
        <v>450</v>
      </c>
      <c r="G21" s="20">
        <v>743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3</v>
      </c>
      <c r="N21" s="20">
        <v>8</v>
      </c>
      <c r="O21" s="20">
        <v>282</v>
      </c>
      <c r="P21" s="20">
        <v>450</v>
      </c>
      <c r="Q21" s="20">
        <v>743</v>
      </c>
    </row>
    <row r="22" spans="2:17" ht="20.100000000000001" customHeight="1" thickBot="1" x14ac:dyDescent="0.25">
      <c r="B22" s="4" t="s">
        <v>218</v>
      </c>
      <c r="C22" s="20">
        <v>12</v>
      </c>
      <c r="D22" s="20">
        <v>17</v>
      </c>
      <c r="E22" s="20">
        <v>216</v>
      </c>
      <c r="F22" s="20">
        <v>418</v>
      </c>
      <c r="G22" s="20">
        <v>663</v>
      </c>
      <c r="H22" s="20">
        <v>0</v>
      </c>
      <c r="I22" s="20">
        <v>0</v>
      </c>
      <c r="J22" s="20">
        <v>0</v>
      </c>
      <c r="K22" s="20">
        <v>1</v>
      </c>
      <c r="L22" s="20">
        <v>1</v>
      </c>
      <c r="M22" s="20">
        <v>12</v>
      </c>
      <c r="N22" s="20">
        <v>17</v>
      </c>
      <c r="O22" s="20">
        <v>216</v>
      </c>
      <c r="P22" s="20">
        <v>419</v>
      </c>
      <c r="Q22" s="20">
        <v>664</v>
      </c>
    </row>
    <row r="23" spans="2:17" ht="20.100000000000001" customHeight="1" thickBot="1" x14ac:dyDescent="0.25">
      <c r="B23" s="4" t="s">
        <v>219</v>
      </c>
      <c r="C23" s="20">
        <v>19</v>
      </c>
      <c r="D23" s="20">
        <v>32</v>
      </c>
      <c r="E23" s="20">
        <v>330</v>
      </c>
      <c r="F23" s="20">
        <v>417</v>
      </c>
      <c r="G23" s="20">
        <v>798</v>
      </c>
      <c r="H23" s="20">
        <v>0</v>
      </c>
      <c r="I23" s="20">
        <v>2</v>
      </c>
      <c r="J23" s="20">
        <v>0</v>
      </c>
      <c r="K23" s="20">
        <v>1</v>
      </c>
      <c r="L23" s="20">
        <v>3</v>
      </c>
      <c r="M23" s="20">
        <v>19</v>
      </c>
      <c r="N23" s="20">
        <v>34</v>
      </c>
      <c r="O23" s="20">
        <v>330</v>
      </c>
      <c r="P23" s="20">
        <v>418</v>
      </c>
      <c r="Q23" s="20">
        <v>801</v>
      </c>
    </row>
    <row r="24" spans="2:17" ht="20.100000000000001" customHeight="1" thickBot="1" x14ac:dyDescent="0.25">
      <c r="B24" s="4" t="s">
        <v>220</v>
      </c>
      <c r="C24" s="20">
        <v>0</v>
      </c>
      <c r="D24" s="20">
        <v>9</v>
      </c>
      <c r="E24" s="20">
        <v>117</v>
      </c>
      <c r="F24" s="20">
        <v>169</v>
      </c>
      <c r="G24" s="20">
        <v>295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9</v>
      </c>
      <c r="O24" s="20">
        <v>117</v>
      </c>
      <c r="P24" s="20">
        <v>169</v>
      </c>
      <c r="Q24" s="20">
        <v>295</v>
      </c>
    </row>
    <row r="25" spans="2:17" ht="20.100000000000001" customHeight="1" thickBot="1" x14ac:dyDescent="0.25">
      <c r="B25" s="4" t="s">
        <v>221</v>
      </c>
      <c r="C25" s="20">
        <v>9</v>
      </c>
      <c r="D25" s="20">
        <v>11</v>
      </c>
      <c r="E25" s="20">
        <v>286</v>
      </c>
      <c r="F25" s="20">
        <v>184</v>
      </c>
      <c r="G25" s="20">
        <v>490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9</v>
      </c>
      <c r="N25" s="20">
        <v>11</v>
      </c>
      <c r="O25" s="20">
        <v>286</v>
      </c>
      <c r="P25" s="20">
        <v>184</v>
      </c>
      <c r="Q25" s="20">
        <v>490</v>
      </c>
    </row>
    <row r="26" spans="2:17" ht="20.100000000000001" customHeight="1" thickBot="1" x14ac:dyDescent="0.25">
      <c r="B26" s="5" t="s">
        <v>222</v>
      </c>
      <c r="C26" s="20">
        <v>5</v>
      </c>
      <c r="D26" s="20">
        <v>0</v>
      </c>
      <c r="E26" s="20">
        <v>233</v>
      </c>
      <c r="F26" s="20">
        <v>91</v>
      </c>
      <c r="G26" s="20">
        <v>329</v>
      </c>
      <c r="H26" s="20">
        <v>0</v>
      </c>
      <c r="I26" s="20">
        <v>1</v>
      </c>
      <c r="J26" s="20">
        <v>0</v>
      </c>
      <c r="K26" s="20">
        <v>1</v>
      </c>
      <c r="L26" s="20">
        <v>2</v>
      </c>
      <c r="M26" s="20">
        <v>5</v>
      </c>
      <c r="N26" s="20">
        <v>1</v>
      </c>
      <c r="O26" s="20">
        <v>233</v>
      </c>
      <c r="P26" s="20">
        <v>92</v>
      </c>
      <c r="Q26" s="20">
        <v>331</v>
      </c>
    </row>
    <row r="27" spans="2:17" ht="20.100000000000001" customHeight="1" thickBot="1" x14ac:dyDescent="0.25">
      <c r="B27" s="6" t="s">
        <v>223</v>
      </c>
      <c r="C27" s="20">
        <v>0</v>
      </c>
      <c r="D27" s="20">
        <v>0</v>
      </c>
      <c r="E27" s="20">
        <v>0</v>
      </c>
      <c r="F27" s="20">
        <v>58</v>
      </c>
      <c r="G27" s="20">
        <v>58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58</v>
      </c>
      <c r="Q27" s="20">
        <v>58</v>
      </c>
    </row>
    <row r="28" spans="2:17" ht="20.100000000000001" customHeight="1" thickBot="1" x14ac:dyDescent="0.25">
      <c r="B28" s="4" t="s">
        <v>224</v>
      </c>
      <c r="C28" s="20">
        <v>4</v>
      </c>
      <c r="D28" s="20">
        <v>2</v>
      </c>
      <c r="E28" s="20">
        <v>70</v>
      </c>
      <c r="F28" s="20">
        <v>81</v>
      </c>
      <c r="G28" s="20">
        <v>157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4</v>
      </c>
      <c r="N28" s="20">
        <v>2</v>
      </c>
      <c r="O28" s="20">
        <v>70</v>
      </c>
      <c r="P28" s="20">
        <v>81</v>
      </c>
      <c r="Q28" s="20">
        <v>157</v>
      </c>
    </row>
    <row r="29" spans="2:17" ht="20.100000000000001" customHeight="1" thickBot="1" x14ac:dyDescent="0.25">
      <c r="B29" s="4" t="s">
        <v>225</v>
      </c>
      <c r="C29" s="20">
        <v>7</v>
      </c>
      <c r="D29" s="20">
        <v>4</v>
      </c>
      <c r="E29" s="20">
        <v>63</v>
      </c>
      <c r="F29" s="20">
        <v>122</v>
      </c>
      <c r="G29" s="20">
        <v>196</v>
      </c>
      <c r="H29" s="20">
        <v>0</v>
      </c>
      <c r="I29" s="20">
        <v>1</v>
      </c>
      <c r="J29" s="20">
        <v>0</v>
      </c>
      <c r="K29" s="20">
        <v>1</v>
      </c>
      <c r="L29" s="20">
        <v>2</v>
      </c>
      <c r="M29" s="20">
        <v>7</v>
      </c>
      <c r="N29" s="20">
        <v>5</v>
      </c>
      <c r="O29" s="20">
        <v>63</v>
      </c>
      <c r="P29" s="20">
        <v>123</v>
      </c>
      <c r="Q29" s="20">
        <v>198</v>
      </c>
    </row>
    <row r="30" spans="2:17" ht="20.100000000000001" customHeight="1" thickBot="1" x14ac:dyDescent="0.25">
      <c r="B30" s="4" t="s">
        <v>226</v>
      </c>
      <c r="C30" s="20">
        <v>0</v>
      </c>
      <c r="D30" s="20">
        <v>1</v>
      </c>
      <c r="E30" s="20">
        <v>14</v>
      </c>
      <c r="F30" s="20">
        <v>30</v>
      </c>
      <c r="G30" s="20">
        <v>45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1</v>
      </c>
      <c r="O30" s="20">
        <v>14</v>
      </c>
      <c r="P30" s="20">
        <v>30</v>
      </c>
      <c r="Q30" s="20">
        <v>45</v>
      </c>
    </row>
    <row r="31" spans="2:17" ht="20.100000000000001" customHeight="1" thickBot="1" x14ac:dyDescent="0.25">
      <c r="B31" s="4" t="s">
        <v>227</v>
      </c>
      <c r="C31" s="20">
        <v>0</v>
      </c>
      <c r="D31" s="20">
        <v>0</v>
      </c>
      <c r="E31" s="20">
        <v>3</v>
      </c>
      <c r="F31" s="20">
        <v>147</v>
      </c>
      <c r="G31" s="20">
        <v>150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3</v>
      </c>
      <c r="P31" s="20">
        <v>147</v>
      </c>
      <c r="Q31" s="20">
        <v>150</v>
      </c>
    </row>
    <row r="32" spans="2:17" ht="20.100000000000001" customHeight="1" thickBot="1" x14ac:dyDescent="0.25">
      <c r="B32" s="4" t="s">
        <v>228</v>
      </c>
      <c r="C32" s="20">
        <v>0</v>
      </c>
      <c r="D32" s="20">
        <v>0</v>
      </c>
      <c r="E32" s="20">
        <v>87</v>
      </c>
      <c r="F32" s="20">
        <v>52</v>
      </c>
      <c r="G32" s="20">
        <v>139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87</v>
      </c>
      <c r="P32" s="20">
        <v>52</v>
      </c>
      <c r="Q32" s="20">
        <v>139</v>
      </c>
    </row>
    <row r="33" spans="2:17" ht="20.100000000000001" customHeight="1" thickBot="1" x14ac:dyDescent="0.25">
      <c r="B33" s="4" t="s">
        <v>229</v>
      </c>
      <c r="C33" s="20">
        <v>0</v>
      </c>
      <c r="D33" s="20">
        <v>0</v>
      </c>
      <c r="E33" s="20">
        <v>30</v>
      </c>
      <c r="F33" s="20">
        <v>21</v>
      </c>
      <c r="G33" s="20">
        <v>51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30</v>
      </c>
      <c r="P33" s="20">
        <v>21</v>
      </c>
      <c r="Q33" s="20">
        <v>51</v>
      </c>
    </row>
    <row r="34" spans="2:17" ht="20.100000000000001" customHeight="1" thickBot="1" x14ac:dyDescent="0.25">
      <c r="B34" s="4" t="s">
        <v>230</v>
      </c>
      <c r="C34" s="20">
        <v>14</v>
      </c>
      <c r="D34" s="20">
        <v>0</v>
      </c>
      <c r="E34" s="20">
        <v>229</v>
      </c>
      <c r="F34" s="20">
        <v>106</v>
      </c>
      <c r="G34" s="20">
        <v>349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14</v>
      </c>
      <c r="N34" s="20">
        <v>0</v>
      </c>
      <c r="O34" s="20">
        <v>229</v>
      </c>
      <c r="P34" s="20">
        <v>106</v>
      </c>
      <c r="Q34" s="20">
        <v>349</v>
      </c>
    </row>
    <row r="35" spans="2:17" ht="20.100000000000001" customHeight="1" thickBot="1" x14ac:dyDescent="0.25">
      <c r="B35" s="4" t="s">
        <v>231</v>
      </c>
      <c r="C35" s="20">
        <v>3</v>
      </c>
      <c r="D35" s="20">
        <v>24</v>
      </c>
      <c r="E35" s="20">
        <v>6</v>
      </c>
      <c r="F35" s="20">
        <v>70</v>
      </c>
      <c r="G35" s="20">
        <v>103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3</v>
      </c>
      <c r="N35" s="20">
        <v>24</v>
      </c>
      <c r="O35" s="20">
        <v>6</v>
      </c>
      <c r="P35" s="20">
        <v>70</v>
      </c>
      <c r="Q35" s="20">
        <v>103</v>
      </c>
    </row>
    <row r="36" spans="2:17" ht="20.100000000000001" customHeight="1" thickBot="1" x14ac:dyDescent="0.25">
      <c r="B36" s="4" t="s">
        <v>232</v>
      </c>
      <c r="C36" s="20">
        <v>1</v>
      </c>
      <c r="D36" s="20">
        <v>0</v>
      </c>
      <c r="E36" s="20">
        <v>202</v>
      </c>
      <c r="F36" s="20">
        <v>95</v>
      </c>
      <c r="G36" s="20">
        <v>298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</v>
      </c>
      <c r="N36" s="20">
        <v>0</v>
      </c>
      <c r="O36" s="20">
        <v>202</v>
      </c>
      <c r="P36" s="20">
        <v>95</v>
      </c>
      <c r="Q36" s="20">
        <v>298</v>
      </c>
    </row>
    <row r="37" spans="2:17" ht="20.100000000000001" customHeight="1" thickBot="1" x14ac:dyDescent="0.25">
      <c r="B37" s="4" t="s">
        <v>233</v>
      </c>
      <c r="C37" s="20">
        <v>1</v>
      </c>
      <c r="D37" s="20">
        <v>5</v>
      </c>
      <c r="E37" s="20">
        <v>128</v>
      </c>
      <c r="F37" s="20">
        <v>126</v>
      </c>
      <c r="G37" s="20">
        <v>260</v>
      </c>
      <c r="H37" s="20">
        <v>0</v>
      </c>
      <c r="I37" s="20">
        <v>0</v>
      </c>
      <c r="J37" s="20">
        <v>0</v>
      </c>
      <c r="K37" s="20">
        <v>2</v>
      </c>
      <c r="L37" s="20">
        <v>2</v>
      </c>
      <c r="M37" s="20">
        <v>1</v>
      </c>
      <c r="N37" s="20">
        <v>5</v>
      </c>
      <c r="O37" s="20">
        <v>128</v>
      </c>
      <c r="P37" s="20">
        <v>128</v>
      </c>
      <c r="Q37" s="20">
        <v>262</v>
      </c>
    </row>
    <row r="38" spans="2:17" ht="20.100000000000001" customHeight="1" thickBot="1" x14ac:dyDescent="0.25">
      <c r="B38" s="4" t="s">
        <v>234</v>
      </c>
      <c r="C38" s="20">
        <v>1</v>
      </c>
      <c r="D38" s="20">
        <v>1</v>
      </c>
      <c r="E38" s="20">
        <v>53</v>
      </c>
      <c r="F38" s="20">
        <v>85</v>
      </c>
      <c r="G38" s="20">
        <v>140</v>
      </c>
      <c r="H38" s="20">
        <v>0</v>
      </c>
      <c r="I38" s="20">
        <v>1</v>
      </c>
      <c r="J38" s="20">
        <v>0</v>
      </c>
      <c r="K38" s="20">
        <v>0</v>
      </c>
      <c r="L38" s="20">
        <v>1</v>
      </c>
      <c r="M38" s="20">
        <v>1</v>
      </c>
      <c r="N38" s="20">
        <v>2</v>
      </c>
      <c r="O38" s="20">
        <v>53</v>
      </c>
      <c r="P38" s="20">
        <v>85</v>
      </c>
      <c r="Q38" s="20">
        <v>141</v>
      </c>
    </row>
    <row r="39" spans="2:17" ht="20.100000000000001" customHeight="1" thickBot="1" x14ac:dyDescent="0.25">
      <c r="B39" s="4" t="s">
        <v>235</v>
      </c>
      <c r="C39" s="20">
        <v>3</v>
      </c>
      <c r="D39" s="20">
        <v>0</v>
      </c>
      <c r="E39" s="20">
        <v>80</v>
      </c>
      <c r="F39" s="20">
        <v>61</v>
      </c>
      <c r="G39" s="20">
        <v>144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3</v>
      </c>
      <c r="N39" s="20">
        <v>0</v>
      </c>
      <c r="O39" s="20">
        <v>80</v>
      </c>
      <c r="P39" s="20">
        <v>61</v>
      </c>
      <c r="Q39" s="20">
        <v>144</v>
      </c>
    </row>
    <row r="40" spans="2:17" ht="20.100000000000001" customHeight="1" thickBot="1" x14ac:dyDescent="0.25">
      <c r="B40" s="4" t="s">
        <v>236</v>
      </c>
      <c r="C40" s="20">
        <v>2</v>
      </c>
      <c r="D40" s="20">
        <v>1</v>
      </c>
      <c r="E40" s="20">
        <v>158</v>
      </c>
      <c r="F40" s="20">
        <v>150</v>
      </c>
      <c r="G40" s="20">
        <v>311</v>
      </c>
      <c r="H40" s="20">
        <v>0</v>
      </c>
      <c r="I40" s="20">
        <v>0</v>
      </c>
      <c r="J40" s="20">
        <v>0</v>
      </c>
      <c r="K40" s="20">
        <v>1</v>
      </c>
      <c r="L40" s="20">
        <v>1</v>
      </c>
      <c r="M40" s="20">
        <v>2</v>
      </c>
      <c r="N40" s="20">
        <v>1</v>
      </c>
      <c r="O40" s="20">
        <v>158</v>
      </c>
      <c r="P40" s="20">
        <v>151</v>
      </c>
      <c r="Q40" s="20">
        <v>312</v>
      </c>
    </row>
    <row r="41" spans="2:17" ht="20.100000000000001" customHeight="1" thickBot="1" x14ac:dyDescent="0.25">
      <c r="B41" s="4" t="s">
        <v>237</v>
      </c>
      <c r="C41" s="20">
        <v>15</v>
      </c>
      <c r="D41" s="20">
        <v>17</v>
      </c>
      <c r="E41" s="20">
        <v>2463</v>
      </c>
      <c r="F41" s="20">
        <v>1407</v>
      </c>
      <c r="G41" s="20">
        <v>3902</v>
      </c>
      <c r="H41" s="20">
        <v>0</v>
      </c>
      <c r="I41" s="20">
        <v>4</v>
      </c>
      <c r="J41" s="20">
        <v>0</v>
      </c>
      <c r="K41" s="20">
        <v>24</v>
      </c>
      <c r="L41" s="20">
        <v>28</v>
      </c>
      <c r="M41" s="20">
        <v>15</v>
      </c>
      <c r="N41" s="20">
        <v>21</v>
      </c>
      <c r="O41" s="20">
        <v>2463</v>
      </c>
      <c r="P41" s="20">
        <v>1431</v>
      </c>
      <c r="Q41" s="20">
        <v>3930</v>
      </c>
    </row>
    <row r="42" spans="2:17" ht="20.100000000000001" customHeight="1" thickBot="1" x14ac:dyDescent="0.25">
      <c r="B42" s="4" t="s">
        <v>238</v>
      </c>
      <c r="C42" s="20">
        <v>4</v>
      </c>
      <c r="D42" s="20">
        <v>21</v>
      </c>
      <c r="E42" s="20">
        <v>507</v>
      </c>
      <c r="F42" s="20">
        <v>157</v>
      </c>
      <c r="G42" s="20">
        <v>689</v>
      </c>
      <c r="H42" s="20">
        <v>0</v>
      </c>
      <c r="I42" s="20">
        <v>1</v>
      </c>
      <c r="J42" s="20">
        <v>0</v>
      </c>
      <c r="K42" s="20">
        <v>2</v>
      </c>
      <c r="L42" s="20">
        <v>3</v>
      </c>
      <c r="M42" s="20">
        <v>4</v>
      </c>
      <c r="N42" s="20">
        <v>22</v>
      </c>
      <c r="O42" s="20">
        <v>507</v>
      </c>
      <c r="P42" s="20">
        <v>159</v>
      </c>
      <c r="Q42" s="20">
        <v>692</v>
      </c>
    </row>
    <row r="43" spans="2:17" ht="20.100000000000001" customHeight="1" thickBot="1" x14ac:dyDescent="0.25">
      <c r="B43" s="4" t="s">
        <v>239</v>
      </c>
      <c r="C43" s="20">
        <v>1</v>
      </c>
      <c r="D43" s="20">
        <v>3</v>
      </c>
      <c r="E43" s="20">
        <v>130</v>
      </c>
      <c r="F43" s="20">
        <v>130</v>
      </c>
      <c r="G43" s="20">
        <v>264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1</v>
      </c>
      <c r="N43" s="20">
        <v>3</v>
      </c>
      <c r="O43" s="20">
        <v>130</v>
      </c>
      <c r="P43" s="20">
        <v>130</v>
      </c>
      <c r="Q43" s="20">
        <v>264</v>
      </c>
    </row>
    <row r="44" spans="2:17" ht="20.100000000000001" customHeight="1" thickBot="1" x14ac:dyDescent="0.25">
      <c r="B44" s="4" t="s">
        <v>240</v>
      </c>
      <c r="C44" s="20">
        <v>10</v>
      </c>
      <c r="D44" s="20">
        <v>2</v>
      </c>
      <c r="E44" s="20">
        <v>451</v>
      </c>
      <c r="F44" s="20">
        <v>220</v>
      </c>
      <c r="G44" s="20">
        <v>683</v>
      </c>
      <c r="H44" s="20">
        <v>0</v>
      </c>
      <c r="I44" s="20">
        <v>0</v>
      </c>
      <c r="J44" s="20">
        <v>0</v>
      </c>
      <c r="K44" s="20">
        <v>5</v>
      </c>
      <c r="L44" s="20">
        <v>5</v>
      </c>
      <c r="M44" s="20">
        <v>10</v>
      </c>
      <c r="N44" s="20">
        <v>2</v>
      </c>
      <c r="O44" s="20">
        <v>451</v>
      </c>
      <c r="P44" s="20">
        <v>225</v>
      </c>
      <c r="Q44" s="20">
        <v>688</v>
      </c>
    </row>
    <row r="45" spans="2:17" ht="20.100000000000001" customHeight="1" thickBot="1" x14ac:dyDescent="0.25">
      <c r="B45" s="4" t="s">
        <v>241</v>
      </c>
      <c r="C45" s="20">
        <v>23</v>
      </c>
      <c r="D45" s="20">
        <v>6</v>
      </c>
      <c r="E45" s="20">
        <v>1314</v>
      </c>
      <c r="F45" s="20">
        <v>822</v>
      </c>
      <c r="G45" s="20">
        <v>2165</v>
      </c>
      <c r="H45" s="20">
        <v>0</v>
      </c>
      <c r="I45" s="20">
        <v>0</v>
      </c>
      <c r="J45" s="20">
        <v>0</v>
      </c>
      <c r="K45" s="20">
        <v>10</v>
      </c>
      <c r="L45" s="20">
        <v>10</v>
      </c>
      <c r="M45" s="20">
        <v>23</v>
      </c>
      <c r="N45" s="20">
        <v>6</v>
      </c>
      <c r="O45" s="20">
        <v>1314</v>
      </c>
      <c r="P45" s="20">
        <v>832</v>
      </c>
      <c r="Q45" s="20">
        <v>2175</v>
      </c>
    </row>
    <row r="46" spans="2:17" ht="20.100000000000001" customHeight="1" thickBot="1" x14ac:dyDescent="0.25">
      <c r="B46" s="4" t="s">
        <v>242</v>
      </c>
      <c r="C46" s="20">
        <v>1</v>
      </c>
      <c r="D46" s="20">
        <v>0</v>
      </c>
      <c r="E46" s="20">
        <v>198</v>
      </c>
      <c r="F46" s="20">
        <v>147</v>
      </c>
      <c r="G46" s="20">
        <v>346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1</v>
      </c>
      <c r="N46" s="20">
        <v>0</v>
      </c>
      <c r="O46" s="20">
        <v>198</v>
      </c>
      <c r="P46" s="20">
        <v>147</v>
      </c>
      <c r="Q46" s="20">
        <v>346</v>
      </c>
    </row>
    <row r="47" spans="2:17" ht="20.100000000000001" customHeight="1" thickBot="1" x14ac:dyDescent="0.25">
      <c r="B47" s="4" t="s">
        <v>243</v>
      </c>
      <c r="C47" s="20">
        <v>10</v>
      </c>
      <c r="D47" s="20">
        <v>66</v>
      </c>
      <c r="E47" s="20">
        <v>385</v>
      </c>
      <c r="F47" s="20">
        <v>953</v>
      </c>
      <c r="G47" s="20">
        <v>1414</v>
      </c>
      <c r="H47" s="20">
        <v>0</v>
      </c>
      <c r="I47" s="20">
        <v>0</v>
      </c>
      <c r="J47" s="20">
        <v>0</v>
      </c>
      <c r="K47" s="20">
        <v>1</v>
      </c>
      <c r="L47" s="20">
        <v>1</v>
      </c>
      <c r="M47" s="20">
        <v>10</v>
      </c>
      <c r="N47" s="20">
        <v>66</v>
      </c>
      <c r="O47" s="20">
        <v>385</v>
      </c>
      <c r="P47" s="20">
        <v>954</v>
      </c>
      <c r="Q47" s="20">
        <v>1415</v>
      </c>
    </row>
    <row r="48" spans="2:17" ht="20.100000000000001" customHeight="1" thickBot="1" x14ac:dyDescent="0.25">
      <c r="B48" s="4" t="s">
        <v>244</v>
      </c>
      <c r="C48" s="20">
        <v>0</v>
      </c>
      <c r="D48" s="20">
        <v>7</v>
      </c>
      <c r="E48" s="20">
        <v>34</v>
      </c>
      <c r="F48" s="20">
        <v>240</v>
      </c>
      <c r="G48" s="20">
        <v>281</v>
      </c>
      <c r="H48" s="20">
        <v>0</v>
      </c>
      <c r="I48" s="20">
        <v>0</v>
      </c>
      <c r="J48" s="20">
        <v>0</v>
      </c>
      <c r="K48" s="20">
        <v>1</v>
      </c>
      <c r="L48" s="20">
        <v>1</v>
      </c>
      <c r="M48" s="20">
        <v>0</v>
      </c>
      <c r="N48" s="20">
        <v>7</v>
      </c>
      <c r="O48" s="20">
        <v>34</v>
      </c>
      <c r="P48" s="20">
        <v>241</v>
      </c>
      <c r="Q48" s="20">
        <v>282</v>
      </c>
    </row>
    <row r="49" spans="2:17" ht="20.100000000000001" customHeight="1" thickBot="1" x14ac:dyDescent="0.25">
      <c r="B49" s="4" t="s">
        <v>245</v>
      </c>
      <c r="C49" s="20">
        <v>0</v>
      </c>
      <c r="D49" s="20">
        <v>8</v>
      </c>
      <c r="E49" s="20">
        <v>12</v>
      </c>
      <c r="F49" s="20">
        <v>119</v>
      </c>
      <c r="G49" s="20">
        <v>139</v>
      </c>
      <c r="H49" s="20">
        <v>0</v>
      </c>
      <c r="I49" s="20">
        <v>0</v>
      </c>
      <c r="J49" s="20">
        <v>0</v>
      </c>
      <c r="K49" s="20">
        <v>1</v>
      </c>
      <c r="L49" s="20">
        <v>1</v>
      </c>
      <c r="M49" s="20">
        <v>0</v>
      </c>
      <c r="N49" s="20">
        <v>8</v>
      </c>
      <c r="O49" s="20">
        <v>12</v>
      </c>
      <c r="P49" s="20">
        <v>120</v>
      </c>
      <c r="Q49" s="20">
        <v>140</v>
      </c>
    </row>
    <row r="50" spans="2:17" ht="20.100000000000001" customHeight="1" thickBot="1" x14ac:dyDescent="0.25">
      <c r="B50" s="4" t="s">
        <v>246</v>
      </c>
      <c r="C50" s="20">
        <v>3</v>
      </c>
      <c r="D50" s="20">
        <v>14</v>
      </c>
      <c r="E50" s="20">
        <v>84</v>
      </c>
      <c r="F50" s="20">
        <v>302</v>
      </c>
      <c r="G50" s="20">
        <v>403</v>
      </c>
      <c r="H50" s="20">
        <v>0</v>
      </c>
      <c r="I50" s="20">
        <v>1</v>
      </c>
      <c r="J50" s="20">
        <v>0</v>
      </c>
      <c r="K50" s="20">
        <v>0</v>
      </c>
      <c r="L50" s="20">
        <v>1</v>
      </c>
      <c r="M50" s="20">
        <v>3</v>
      </c>
      <c r="N50" s="20">
        <v>15</v>
      </c>
      <c r="O50" s="20">
        <v>84</v>
      </c>
      <c r="P50" s="20">
        <v>302</v>
      </c>
      <c r="Q50" s="20">
        <v>404</v>
      </c>
    </row>
    <row r="51" spans="2:17" ht="20.100000000000001" customHeight="1" thickBot="1" x14ac:dyDescent="0.25">
      <c r="B51" s="4" t="s">
        <v>247</v>
      </c>
      <c r="C51" s="20">
        <v>1</v>
      </c>
      <c r="D51" s="20">
        <v>8</v>
      </c>
      <c r="E51" s="20">
        <v>14</v>
      </c>
      <c r="F51" s="20">
        <v>149</v>
      </c>
      <c r="G51" s="20">
        <v>172</v>
      </c>
      <c r="H51" s="20">
        <v>0</v>
      </c>
      <c r="I51" s="20">
        <v>0</v>
      </c>
      <c r="J51" s="20">
        <v>0</v>
      </c>
      <c r="K51" s="20">
        <v>1</v>
      </c>
      <c r="L51" s="20">
        <v>1</v>
      </c>
      <c r="M51" s="20">
        <v>1</v>
      </c>
      <c r="N51" s="20">
        <v>8</v>
      </c>
      <c r="O51" s="20">
        <v>14</v>
      </c>
      <c r="P51" s="20">
        <v>150</v>
      </c>
      <c r="Q51" s="20">
        <v>173</v>
      </c>
    </row>
    <row r="52" spans="2:17" ht="20.100000000000001" customHeight="1" thickBot="1" x14ac:dyDescent="0.25">
      <c r="B52" s="4" t="s">
        <v>248</v>
      </c>
      <c r="C52" s="20">
        <v>1</v>
      </c>
      <c r="D52" s="20">
        <v>15</v>
      </c>
      <c r="E52" s="20">
        <v>0</v>
      </c>
      <c r="F52" s="20">
        <v>116</v>
      </c>
      <c r="G52" s="20">
        <v>132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1</v>
      </c>
      <c r="N52" s="20">
        <v>15</v>
      </c>
      <c r="O52" s="20">
        <v>0</v>
      </c>
      <c r="P52" s="20">
        <v>116</v>
      </c>
      <c r="Q52" s="20">
        <v>132</v>
      </c>
    </row>
    <row r="53" spans="2:17" ht="20.100000000000001" customHeight="1" thickBot="1" x14ac:dyDescent="0.25">
      <c r="B53" s="4" t="s">
        <v>249</v>
      </c>
      <c r="C53" s="20">
        <v>1</v>
      </c>
      <c r="D53" s="20">
        <v>0</v>
      </c>
      <c r="E53" s="20">
        <v>69</v>
      </c>
      <c r="F53" s="20">
        <v>185</v>
      </c>
      <c r="G53" s="20">
        <v>255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1</v>
      </c>
      <c r="N53" s="20">
        <v>0</v>
      </c>
      <c r="O53" s="20">
        <v>69</v>
      </c>
      <c r="P53" s="20">
        <v>185</v>
      </c>
      <c r="Q53" s="20">
        <v>255</v>
      </c>
    </row>
    <row r="54" spans="2:17" ht="20.100000000000001" customHeight="1" thickBot="1" x14ac:dyDescent="0.25">
      <c r="B54" s="4" t="s">
        <v>250</v>
      </c>
      <c r="C54" s="20">
        <v>11</v>
      </c>
      <c r="D54" s="20">
        <v>27</v>
      </c>
      <c r="E54" s="20">
        <v>1978</v>
      </c>
      <c r="F54" s="20">
        <v>2896</v>
      </c>
      <c r="G54" s="20">
        <v>4912</v>
      </c>
      <c r="H54" s="20">
        <v>0</v>
      </c>
      <c r="I54" s="20">
        <v>32</v>
      </c>
      <c r="J54" s="20">
        <v>0</v>
      </c>
      <c r="K54" s="20">
        <v>22</v>
      </c>
      <c r="L54" s="20">
        <v>54</v>
      </c>
      <c r="M54" s="20">
        <v>11</v>
      </c>
      <c r="N54" s="20">
        <v>59</v>
      </c>
      <c r="O54" s="20">
        <v>1978</v>
      </c>
      <c r="P54" s="20">
        <v>2918</v>
      </c>
      <c r="Q54" s="20">
        <v>4966</v>
      </c>
    </row>
    <row r="55" spans="2:17" ht="20.100000000000001" customHeight="1" thickBot="1" x14ac:dyDescent="0.25">
      <c r="B55" s="4" t="s">
        <v>251</v>
      </c>
      <c r="C55" s="20">
        <v>12</v>
      </c>
      <c r="D55" s="20">
        <v>7</v>
      </c>
      <c r="E55" s="20">
        <v>513</v>
      </c>
      <c r="F55" s="20">
        <v>261</v>
      </c>
      <c r="G55" s="20">
        <v>793</v>
      </c>
      <c r="H55" s="20">
        <v>0</v>
      </c>
      <c r="I55" s="20">
        <v>0</v>
      </c>
      <c r="J55" s="20">
        <v>0</v>
      </c>
      <c r="K55" s="20">
        <v>2</v>
      </c>
      <c r="L55" s="20">
        <v>2</v>
      </c>
      <c r="M55" s="20">
        <v>12</v>
      </c>
      <c r="N55" s="20">
        <v>7</v>
      </c>
      <c r="O55" s="20">
        <v>513</v>
      </c>
      <c r="P55" s="20">
        <v>263</v>
      </c>
      <c r="Q55" s="20">
        <v>795</v>
      </c>
    </row>
    <row r="56" spans="2:17" ht="20.100000000000001" customHeight="1" thickBot="1" x14ac:dyDescent="0.25">
      <c r="B56" s="4" t="s">
        <v>252</v>
      </c>
      <c r="C56" s="20">
        <v>1</v>
      </c>
      <c r="D56" s="20">
        <v>6</v>
      </c>
      <c r="E56" s="20">
        <v>72</v>
      </c>
      <c r="F56" s="20">
        <v>275</v>
      </c>
      <c r="G56" s="20">
        <v>354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1</v>
      </c>
      <c r="N56" s="20">
        <v>6</v>
      </c>
      <c r="O56" s="20">
        <v>72</v>
      </c>
      <c r="P56" s="20">
        <v>275</v>
      </c>
      <c r="Q56" s="20">
        <v>354</v>
      </c>
    </row>
    <row r="57" spans="2:17" ht="20.100000000000001" customHeight="1" thickBot="1" x14ac:dyDescent="0.25">
      <c r="B57" s="4" t="s">
        <v>253</v>
      </c>
      <c r="C57" s="20">
        <v>1</v>
      </c>
      <c r="D57" s="20">
        <v>3</v>
      </c>
      <c r="E57" s="20">
        <v>17</v>
      </c>
      <c r="F57" s="20">
        <v>133</v>
      </c>
      <c r="G57" s="20">
        <v>154</v>
      </c>
      <c r="H57" s="20">
        <v>0</v>
      </c>
      <c r="I57" s="20">
        <v>0</v>
      </c>
      <c r="J57" s="20">
        <v>0</v>
      </c>
      <c r="K57" s="20">
        <v>1</v>
      </c>
      <c r="L57" s="20">
        <v>1</v>
      </c>
      <c r="M57" s="20">
        <v>1</v>
      </c>
      <c r="N57" s="20">
        <v>3</v>
      </c>
      <c r="O57" s="20">
        <v>17</v>
      </c>
      <c r="P57" s="20">
        <v>134</v>
      </c>
      <c r="Q57" s="20">
        <v>155</v>
      </c>
    </row>
    <row r="58" spans="2:17" ht="20.100000000000001" customHeight="1" thickBot="1" x14ac:dyDescent="0.25">
      <c r="B58" s="4" t="s">
        <v>254</v>
      </c>
      <c r="C58" s="20">
        <v>2</v>
      </c>
      <c r="D58" s="20">
        <v>9</v>
      </c>
      <c r="E58" s="20">
        <v>91</v>
      </c>
      <c r="F58" s="20">
        <v>287</v>
      </c>
      <c r="G58" s="20">
        <v>389</v>
      </c>
      <c r="H58" s="20">
        <v>0</v>
      </c>
      <c r="I58" s="20">
        <v>1</v>
      </c>
      <c r="J58" s="20">
        <v>0</v>
      </c>
      <c r="K58" s="20">
        <v>1</v>
      </c>
      <c r="L58" s="20">
        <v>2</v>
      </c>
      <c r="M58" s="20">
        <v>2</v>
      </c>
      <c r="N58" s="20">
        <v>10</v>
      </c>
      <c r="O58" s="20">
        <v>91</v>
      </c>
      <c r="P58" s="20">
        <v>288</v>
      </c>
      <c r="Q58" s="20">
        <v>391</v>
      </c>
    </row>
    <row r="59" spans="2:17" ht="20.100000000000001" customHeight="1" thickBot="1" x14ac:dyDescent="0.25">
      <c r="B59" s="4" t="s">
        <v>255</v>
      </c>
      <c r="C59" s="20">
        <v>0</v>
      </c>
      <c r="D59" s="20">
        <v>1</v>
      </c>
      <c r="E59" s="20">
        <v>225</v>
      </c>
      <c r="F59" s="20">
        <v>336</v>
      </c>
      <c r="G59" s="20">
        <v>562</v>
      </c>
      <c r="H59" s="20">
        <v>0</v>
      </c>
      <c r="I59" s="20">
        <v>1</v>
      </c>
      <c r="J59" s="20">
        <v>0</v>
      </c>
      <c r="K59" s="20">
        <v>2</v>
      </c>
      <c r="L59" s="20">
        <v>3</v>
      </c>
      <c r="M59" s="20">
        <v>0</v>
      </c>
      <c r="N59" s="20">
        <v>2</v>
      </c>
      <c r="O59" s="20">
        <v>225</v>
      </c>
      <c r="P59" s="20">
        <v>338</v>
      </c>
      <c r="Q59" s="20">
        <v>565</v>
      </c>
    </row>
    <row r="60" spans="2:17" ht="20.100000000000001" customHeight="1" thickBot="1" x14ac:dyDescent="0.25">
      <c r="B60" s="4" t="s">
        <v>256</v>
      </c>
      <c r="C60" s="20">
        <v>0</v>
      </c>
      <c r="D60" s="20">
        <v>0</v>
      </c>
      <c r="E60" s="20">
        <v>32</v>
      </c>
      <c r="F60" s="20">
        <v>75</v>
      </c>
      <c r="G60" s="20">
        <v>107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32</v>
      </c>
      <c r="P60" s="20">
        <v>75</v>
      </c>
      <c r="Q60" s="20">
        <v>107</v>
      </c>
    </row>
    <row r="61" spans="2:17" ht="20.100000000000001" customHeight="1" thickBot="1" x14ac:dyDescent="0.25">
      <c r="B61" s="7" t="s">
        <v>22</v>
      </c>
      <c r="C61" s="73">
        <v>325</v>
      </c>
      <c r="D61" s="73">
        <v>391</v>
      </c>
      <c r="E61" s="73">
        <v>14741</v>
      </c>
      <c r="F61" s="73">
        <v>14987</v>
      </c>
      <c r="G61" s="73">
        <v>30444</v>
      </c>
      <c r="H61" s="73">
        <v>0</v>
      </c>
      <c r="I61" s="73">
        <v>46</v>
      </c>
      <c r="J61" s="73">
        <v>0</v>
      </c>
      <c r="K61" s="73">
        <v>96</v>
      </c>
      <c r="L61" s="73">
        <v>142</v>
      </c>
      <c r="M61" s="73">
        <v>325</v>
      </c>
      <c r="N61" s="73">
        <v>437</v>
      </c>
      <c r="O61" s="73">
        <v>14741</v>
      </c>
      <c r="P61" s="73">
        <v>15083</v>
      </c>
      <c r="Q61" s="73">
        <v>30586</v>
      </c>
    </row>
  </sheetData>
  <mergeCells count="9">
    <mergeCell ref="O10:P10"/>
    <mergeCell ref="C9:G9"/>
    <mergeCell ref="H9:L9"/>
    <mergeCell ref="M9:Q9"/>
    <mergeCell ref="C10:D10"/>
    <mergeCell ref="E10:F10"/>
    <mergeCell ref="H10:I10"/>
    <mergeCell ref="J10:K10"/>
    <mergeCell ref="M10:N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Inicio</vt:lpstr>
      <vt:lpstr>Movimiento</vt:lpstr>
      <vt:lpstr>Delitos</vt:lpstr>
      <vt:lpstr>AP por tipo de Delitos Leves</vt:lpstr>
      <vt:lpstr>Asuntos Civiles</vt:lpstr>
      <vt:lpstr>Medidas LEC</vt:lpstr>
      <vt:lpstr>Auxilio Judicial</vt:lpstr>
      <vt:lpstr>Señalamientos</vt:lpstr>
      <vt:lpstr>Procedimientos Elevados</vt:lpstr>
      <vt:lpstr>Sumarios Elevados</vt:lpstr>
      <vt:lpstr>Proc Jurado elevados</vt:lpstr>
      <vt:lpstr>Órdenes según Instancia</vt:lpstr>
      <vt:lpstr>Órdenes según Instancia%</vt:lpstr>
      <vt:lpstr>Medidas Protección</vt:lpstr>
      <vt:lpstr>Órdenes y Medidas</vt:lpstr>
      <vt:lpstr>Procesos por Delito</vt:lpstr>
      <vt:lpstr>Personas Enjuiciadas</vt:lpstr>
      <vt:lpstr>% de Condenas</vt:lpstr>
      <vt:lpstr>Relación Víctima_Denunciado </vt:lpstr>
      <vt:lpstr>Denuncias-Renuncias</vt:lpstr>
      <vt:lpstr>Distribucion % Denuncias</vt:lpstr>
      <vt:lpstr>Sobreseimientos</vt:lpstr>
      <vt:lpstr>Terminación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Gregorio Manuel Otero Cuevas</dc:creator>
  <cp:lastModifiedBy>Gregorio Manuel Otero Cuevas</cp:lastModifiedBy>
  <cp:lastPrinted>2018-11-29T11:11:37Z</cp:lastPrinted>
  <dcterms:created xsi:type="dcterms:W3CDTF">2018-11-16T09:47:02Z</dcterms:created>
  <dcterms:modified xsi:type="dcterms:W3CDTF">2019-03-01T10:57:05Z</dcterms:modified>
</cp:coreProperties>
</file>