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Homad\Desktop\UnitCommitment\"/>
    </mc:Choice>
  </mc:AlternateContent>
  <xr:revisionPtr revIDLastSave="0" documentId="13_ncr:1_{9F17FE1D-570C-46B5-8770-A3C8689C79C6}" xr6:coauthVersionLast="28" xr6:coauthVersionMax="28" xr10:uidLastSave="{00000000-0000-0000-0000-000000000000}"/>
  <bookViews>
    <workbookView xWindow="0" yWindow="0" windowWidth="20490" windowHeight="79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C6" i="1"/>
  <c r="B6" i="1"/>
  <c r="H7" i="1"/>
  <c r="H8" i="1" s="1"/>
  <c r="G7" i="1"/>
  <c r="G8" i="1" s="1"/>
  <c r="F7" i="1"/>
  <c r="F8" i="1" s="1"/>
  <c r="E7" i="1"/>
  <c r="E8" i="1" s="1"/>
  <c r="D7" i="1"/>
  <c r="D8" i="1" s="1"/>
  <c r="C7" i="1"/>
  <c r="C8" i="1" s="1"/>
  <c r="B7" i="1"/>
  <c r="B8" i="1" s="1"/>
  <c r="K13" i="1"/>
  <c r="G13" i="1" s="1"/>
  <c r="G14" i="1" s="1"/>
  <c r="B13" i="1" l="1"/>
  <c r="B14" i="1" s="1"/>
  <c r="C13" i="1"/>
  <c r="C14" i="1" s="1"/>
  <c r="D13" i="1"/>
  <c r="D14" i="1" s="1"/>
  <c r="E13" i="1"/>
  <c r="E14" i="1" s="1"/>
  <c r="F13" i="1"/>
  <c r="F14" i="1" s="1"/>
  <c r="H13" i="1"/>
  <c r="H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Homad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Homad:</t>
        </r>
        <r>
          <rPr>
            <sz val="9"/>
            <color indexed="81"/>
            <rFont val="Tahoma"/>
            <family val="2"/>
          </rPr>
          <t xml:space="preserve">
Capacity accounts for SEC capacity per technology/fuel and a share of IPP capacity (assuming equal capacity across diffirent technologies)</t>
        </r>
      </text>
    </comment>
    <comment ref="A1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Homad:</t>
        </r>
        <r>
          <rPr>
            <sz val="9"/>
            <color indexed="81"/>
            <rFont val="Tahoma"/>
            <family val="2"/>
          </rPr>
          <t xml:space="preserve">
Assuming equal sizes of units</t>
        </r>
      </text>
    </comment>
  </commentList>
</comments>
</file>

<file path=xl/sharedStrings.xml><?xml version="1.0" encoding="utf-8"?>
<sst xmlns="http://schemas.openxmlformats.org/spreadsheetml/2006/main" count="22" uniqueCount="22">
  <si>
    <t>CC_CO</t>
  </si>
  <si>
    <t>CC_G</t>
  </si>
  <si>
    <t>GT_CO</t>
  </si>
  <si>
    <t>GT_D</t>
  </si>
  <si>
    <t>GT_G</t>
  </si>
  <si>
    <t>ST_G</t>
  </si>
  <si>
    <t>ST_HFO</t>
  </si>
  <si>
    <t>IPP</t>
  </si>
  <si>
    <t>Number of Units</t>
  </si>
  <si>
    <t>Capacity (GW)</t>
  </si>
  <si>
    <t>Size of Unit (MW)</t>
  </si>
  <si>
    <t>CAPEX (MSR/GW)</t>
  </si>
  <si>
    <t>Fuel cost (MSR/GWh)</t>
  </si>
  <si>
    <t>Ramp Up Limit (MW/hr)</t>
  </si>
  <si>
    <t>Ramp Down Limit (MW/hr)</t>
  </si>
  <si>
    <t xml:space="preserve"> Variable O&amp;M (MSR/GWh)</t>
  </si>
  <si>
    <t>Minimum Up Time (hr)</t>
  </si>
  <si>
    <t>Minimum Down Time (hr)</t>
  </si>
  <si>
    <t>Max Generation (GW)</t>
  </si>
  <si>
    <t>Min Generation (MW)</t>
  </si>
  <si>
    <t>StartUp Cost (KSR/switch)</t>
  </si>
  <si>
    <t>Operating Cost (KSR/hr)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</si>
</sst>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26" sqref="F26"/>
    </sheetView>
  </sheetViews>
  <sheetFormatPr defaultRowHeight="14.25" x14ac:dyDescent="0.45"/>
  <cols>
    <col min="1" max="1" width="32.265625" customWidth="1"/>
    <col min="2" max="2" width="6.86328125" bestFit="1" customWidth="1"/>
    <col min="3" max="3" width="6.59765625" bestFit="1" customWidth="1"/>
    <col min="4" max="4" width="7" bestFit="1" customWidth="1"/>
    <col min="5" max="7" width="6.59765625" bestFit="1" customWidth="1"/>
    <col min="8" max="8" width="7.73046875" bestFit="1" customWidth="1"/>
    <col min="10" max="10" width="5" bestFit="1" customWidth="1"/>
    <col min="11" max="11" width="4.59765625" bestFit="1" customWidth="1"/>
  </cols>
  <sheetData>
    <row r="1" spans="1:11" x14ac:dyDescent="0.4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/>
      <c r="J1" s="1" t="s">
        <v>7</v>
      </c>
      <c r="K1" s="3"/>
    </row>
    <row r="2" spans="1:11" x14ac:dyDescent="0.45">
      <c r="A2" s="1" t="s">
        <v>12</v>
      </c>
      <c r="B2" s="5">
        <v>9.5536619999999989E-2</v>
      </c>
      <c r="C2" s="5">
        <v>5.2215999999999999E-2</v>
      </c>
      <c r="D2" s="5">
        <v>0.12311486999999999</v>
      </c>
      <c r="E2" s="5">
        <v>0.26702379999999998</v>
      </c>
      <c r="F2" s="5">
        <v>0.10130400000000001</v>
      </c>
      <c r="G2" s="5">
        <v>0.08</v>
      </c>
      <c r="H2" s="5">
        <v>6.5879999999999994E-2</v>
      </c>
      <c r="I2" s="3"/>
      <c r="J2" s="3"/>
      <c r="K2" s="3"/>
    </row>
    <row r="3" spans="1:11" x14ac:dyDescent="0.45">
      <c r="A3" s="1" t="s">
        <v>20</v>
      </c>
      <c r="B3" s="3">
        <v>40</v>
      </c>
      <c r="C3" s="3">
        <v>40</v>
      </c>
      <c r="D3" s="3">
        <v>20</v>
      </c>
      <c r="E3" s="3">
        <v>20</v>
      </c>
      <c r="F3" s="3">
        <v>10</v>
      </c>
      <c r="G3" s="3">
        <v>40</v>
      </c>
      <c r="H3" s="3">
        <v>50</v>
      </c>
      <c r="I3" s="3"/>
      <c r="J3" s="3"/>
      <c r="K3" s="3"/>
    </row>
    <row r="4" spans="1:11" x14ac:dyDescent="0.45">
      <c r="A4" s="1" t="s">
        <v>21</v>
      </c>
      <c r="B4" s="3">
        <v>160</v>
      </c>
      <c r="C4" s="3">
        <v>160</v>
      </c>
      <c r="D4" s="3">
        <v>80</v>
      </c>
      <c r="E4" s="3">
        <v>80</v>
      </c>
      <c r="F4" s="3">
        <v>40</v>
      </c>
      <c r="G4" s="3">
        <v>140</v>
      </c>
      <c r="H4" s="3">
        <v>200</v>
      </c>
      <c r="I4" s="3"/>
      <c r="J4" s="3"/>
      <c r="K4" s="3"/>
    </row>
    <row r="5" spans="1:11" x14ac:dyDescent="0.45">
      <c r="A5" s="1" t="s">
        <v>19</v>
      </c>
      <c r="B5" s="3">
        <v>100</v>
      </c>
      <c r="C5" s="3">
        <v>100</v>
      </c>
      <c r="D5" s="3">
        <v>10</v>
      </c>
      <c r="E5" s="3">
        <v>10</v>
      </c>
      <c r="F5" s="3">
        <v>10</v>
      </c>
      <c r="G5" s="3">
        <v>100</v>
      </c>
      <c r="H5" s="3">
        <v>100</v>
      </c>
      <c r="I5" s="3"/>
      <c r="J5" s="3"/>
      <c r="K5" s="3"/>
    </row>
    <row r="6" spans="1:11" x14ac:dyDescent="0.45">
      <c r="A6" s="1" t="s">
        <v>18</v>
      </c>
      <c r="B6" s="3">
        <f>B15</f>
        <v>500</v>
      </c>
      <c r="C6" s="3">
        <f>C15</f>
        <v>500</v>
      </c>
      <c r="D6" s="3">
        <f>D15</f>
        <v>500</v>
      </c>
      <c r="E6" s="3">
        <f>E15</f>
        <v>500</v>
      </c>
      <c r="F6" s="3">
        <f>F15</f>
        <v>500</v>
      </c>
      <c r="G6" s="3">
        <f>G15</f>
        <v>500</v>
      </c>
      <c r="H6" s="3">
        <f>H15</f>
        <v>500</v>
      </c>
      <c r="I6" s="3"/>
      <c r="J6" s="3"/>
      <c r="K6" s="3"/>
    </row>
    <row r="7" spans="1:11" x14ac:dyDescent="0.45">
      <c r="A7" s="1" t="s">
        <v>13</v>
      </c>
      <c r="B7" s="3">
        <f>0.6*B15</f>
        <v>300</v>
      </c>
      <c r="C7" s="3">
        <f>4.2*C15</f>
        <v>2100</v>
      </c>
      <c r="D7" s="3">
        <f>4.2*D15</f>
        <v>2100</v>
      </c>
      <c r="E7" s="3">
        <f>7.2*E15</f>
        <v>3600</v>
      </c>
      <c r="F7" s="3">
        <f>6*F15</f>
        <v>3000</v>
      </c>
      <c r="G7" s="3">
        <f>1.2*G15</f>
        <v>600</v>
      </c>
      <c r="H7" s="3">
        <f>1.02*H15</f>
        <v>510</v>
      </c>
      <c r="I7" s="3"/>
      <c r="J7" s="3"/>
      <c r="K7" s="3"/>
    </row>
    <row r="8" spans="1:11" x14ac:dyDescent="0.45">
      <c r="A8" s="1" t="s">
        <v>14</v>
      </c>
      <c r="B8" s="3">
        <f>1.3*B7</f>
        <v>390</v>
      </c>
      <c r="C8" s="3">
        <f>1.3*C7</f>
        <v>2730</v>
      </c>
      <c r="D8" s="3">
        <f>1.3*D7</f>
        <v>2730</v>
      </c>
      <c r="E8" s="3">
        <f>1.3*E7</f>
        <v>4680</v>
      </c>
      <c r="F8" s="3">
        <f>1.3*F7</f>
        <v>3900</v>
      </c>
      <c r="G8" s="3">
        <f>1.3*G7</f>
        <v>780</v>
      </c>
      <c r="H8" s="3">
        <f>1.3*H7</f>
        <v>663</v>
      </c>
      <c r="I8" s="3"/>
      <c r="J8" s="3"/>
      <c r="K8" s="3"/>
    </row>
    <row r="9" spans="1:11" x14ac:dyDescent="0.45">
      <c r="A9" s="1" t="s">
        <v>16</v>
      </c>
      <c r="B9" s="3">
        <v>4</v>
      </c>
      <c r="C9" s="3">
        <v>4</v>
      </c>
      <c r="D9" s="3">
        <v>1</v>
      </c>
      <c r="E9" s="3">
        <v>1</v>
      </c>
      <c r="F9" s="3">
        <v>1</v>
      </c>
      <c r="G9" s="3">
        <v>3</v>
      </c>
      <c r="H9" s="3">
        <v>4</v>
      </c>
      <c r="I9" s="3"/>
      <c r="J9" s="3"/>
      <c r="K9" s="3"/>
    </row>
    <row r="10" spans="1:11" x14ac:dyDescent="0.45">
      <c r="A10" s="1" t="s">
        <v>17</v>
      </c>
      <c r="B10" s="3">
        <v>4</v>
      </c>
      <c r="C10" s="3">
        <v>3</v>
      </c>
      <c r="D10" s="3">
        <v>1</v>
      </c>
      <c r="E10" s="3">
        <v>1</v>
      </c>
      <c r="F10" s="3">
        <v>1</v>
      </c>
      <c r="G10" s="3">
        <v>3</v>
      </c>
      <c r="H10" s="3">
        <v>4</v>
      </c>
      <c r="I10" s="3"/>
      <c r="J10" s="3"/>
      <c r="K10" s="3"/>
    </row>
    <row r="11" spans="1:11" x14ac:dyDescent="0.45">
      <c r="A11" s="1" t="s">
        <v>11</v>
      </c>
      <c r="B11" s="3">
        <v>3563</v>
      </c>
      <c r="C11" s="3">
        <v>3563</v>
      </c>
      <c r="D11" s="3">
        <v>2719</v>
      </c>
      <c r="E11" s="3">
        <v>2719</v>
      </c>
      <c r="F11" s="3">
        <v>2719</v>
      </c>
      <c r="G11" s="3">
        <v>6290</v>
      </c>
      <c r="H11" s="3">
        <v>6290</v>
      </c>
      <c r="I11" s="3"/>
      <c r="J11" s="3"/>
      <c r="K11" s="3"/>
    </row>
    <row r="12" spans="1:11" x14ac:dyDescent="0.45">
      <c r="A12" s="1" t="s">
        <v>15</v>
      </c>
      <c r="B12" s="3">
        <v>6.0000000000000001E-3</v>
      </c>
      <c r="C12" s="3">
        <v>7.0000000000000001E-3</v>
      </c>
      <c r="D12" s="3">
        <v>0.01</v>
      </c>
      <c r="E12" s="3">
        <v>0.01</v>
      </c>
      <c r="F12" s="3">
        <v>7.0000000000000001E-3</v>
      </c>
      <c r="G12" s="3">
        <v>2E-3</v>
      </c>
      <c r="H12" s="3">
        <v>3.0000000000000001E-3</v>
      </c>
      <c r="I12" s="3"/>
      <c r="J12" s="3"/>
      <c r="K12" s="3"/>
    </row>
    <row r="13" spans="1:11" x14ac:dyDescent="0.45">
      <c r="A13" s="1" t="s">
        <v>9</v>
      </c>
      <c r="B13" s="4">
        <f>$K$13+2.232</f>
        <v>4.7177142857142851</v>
      </c>
      <c r="C13" s="4">
        <f>$K$13+6.462</f>
        <v>8.9477142857142855</v>
      </c>
      <c r="D13" s="4">
        <f>$K$13+13.463</f>
        <v>15.948714285714285</v>
      </c>
      <c r="E13" s="4">
        <f>$K$13+6.46</f>
        <v>8.9457142857142848</v>
      </c>
      <c r="F13" s="4">
        <f>$K$13+5.663</f>
        <v>8.148714285714286</v>
      </c>
      <c r="G13" s="4">
        <f>$K$13+6.876</f>
        <v>9.3617142857142852</v>
      </c>
      <c r="H13" s="4">
        <f>$K$13+9.665</f>
        <v>12.150714285714285</v>
      </c>
      <c r="I13" s="3"/>
      <c r="J13" s="3">
        <v>17.399999999999999</v>
      </c>
      <c r="K13" s="4">
        <f>J13/7</f>
        <v>2.4857142857142853</v>
      </c>
    </row>
    <row r="14" spans="1:11" x14ac:dyDescent="0.45">
      <c r="A14" s="1" t="s">
        <v>8</v>
      </c>
      <c r="B14" s="3">
        <f t="shared" ref="B14:H14" si="0">ROUNDUP(B13*1000/B15,0)</f>
        <v>10</v>
      </c>
      <c r="C14" s="3">
        <f t="shared" si="0"/>
        <v>18</v>
      </c>
      <c r="D14" s="3">
        <f t="shared" si="0"/>
        <v>32</v>
      </c>
      <c r="E14" s="3">
        <f t="shared" si="0"/>
        <v>18</v>
      </c>
      <c r="F14" s="3">
        <f t="shared" si="0"/>
        <v>17</v>
      </c>
      <c r="G14" s="3">
        <f t="shared" si="0"/>
        <v>19</v>
      </c>
      <c r="H14" s="3">
        <f t="shared" si="0"/>
        <v>25</v>
      </c>
      <c r="I14" s="3"/>
      <c r="J14" s="3"/>
      <c r="K14" s="3"/>
    </row>
    <row r="15" spans="1:11" x14ac:dyDescent="0.45">
      <c r="A15" s="1" t="s">
        <v>10</v>
      </c>
      <c r="B15" s="3">
        <v>500</v>
      </c>
      <c r="C15" s="3">
        <v>500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/>
      <c r="J15" s="3"/>
      <c r="K1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ALABDULLAH</dc:creator>
  <cp:lastModifiedBy>Homad</cp:lastModifiedBy>
  <dcterms:created xsi:type="dcterms:W3CDTF">2018-05-05T11:07:13Z</dcterms:created>
  <dcterms:modified xsi:type="dcterms:W3CDTF">2018-05-06T13:18:44Z</dcterms:modified>
</cp:coreProperties>
</file>