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ciofk/surfdrive/Shared/DiscreteMathematics/MaterialForBrightspace/2019_2020/PracticalAssignments/Practical-Assignment-3/"/>
    </mc:Choice>
  </mc:AlternateContent>
  <xr:revisionPtr revIDLastSave="0" documentId="13_ncr:1_{0BB2FCE3-E8BB-3A47-811A-1ABB847DC168}" xr6:coauthVersionLast="44" xr6:coauthVersionMax="44" xr10:uidLastSave="{00000000-0000-0000-0000-000000000000}"/>
  <bookViews>
    <workbookView xWindow="0" yWindow="460" windowWidth="28800" windowHeight="16640" xr2:uid="{2FA384A2-A3A3-4D45-94DC-C08BA9ACD188}"/>
  </bookViews>
  <sheets>
    <sheet name="Evalua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1" i="1" l="1"/>
  <c r="G21" i="1" s="1"/>
  <c r="C30" i="1" l="1"/>
  <c r="C29" i="1"/>
  <c r="C28" i="1"/>
  <c r="E16" i="1" l="1"/>
  <c r="G16" i="1" s="1"/>
  <c r="E17" i="1"/>
  <c r="G17" i="1" s="1"/>
  <c r="E14" i="1"/>
  <c r="G14" i="1" s="1"/>
  <c r="E13" i="1"/>
  <c r="G13" i="1" s="1"/>
  <c r="E22" i="1" l="1"/>
  <c r="G22" i="1" s="1"/>
  <c r="E20" i="1"/>
  <c r="G20" i="1" s="1"/>
  <c r="E12" i="1"/>
  <c r="G12" i="1" s="1"/>
  <c r="E18" i="1" l="1"/>
  <c r="G18" i="1" s="1"/>
  <c r="D29" i="1" s="1"/>
  <c r="E23" i="1" l="1"/>
  <c r="G23" i="1" s="1"/>
  <c r="E19" i="1"/>
  <c r="G19" i="1" s="1"/>
  <c r="E15" i="1"/>
  <c r="E11" i="1"/>
  <c r="E10" i="1"/>
  <c r="E9" i="1"/>
  <c r="D30" i="1" l="1"/>
  <c r="G15" i="1"/>
  <c r="G11" i="1"/>
  <c r="G10" i="1"/>
  <c r="G9" i="1"/>
  <c r="D28" i="1" l="1"/>
  <c r="D31" i="1" s="1"/>
  <c r="D32" i="1" s="1"/>
  <c r="H32" i="1" s="1"/>
</calcChain>
</file>

<file path=xl/sharedStrings.xml><?xml version="1.0" encoding="utf-8"?>
<sst xmlns="http://schemas.openxmlformats.org/spreadsheetml/2006/main" count="41" uniqueCount="27">
  <si>
    <t>Students</t>
  </si>
  <si>
    <t>Evaluation Criteria</t>
  </si>
  <si>
    <t>General Comments</t>
  </si>
  <si>
    <t>Student 1</t>
  </si>
  <si>
    <t>Student 2</t>
  </si>
  <si>
    <t>Points</t>
  </si>
  <si>
    <t>No</t>
  </si>
  <si>
    <t>Discrete Mathematics :: Assignment 3 :: RSA</t>
  </si>
  <si>
    <t>Option to generate several e’s</t>
  </si>
  <si>
    <t>The user interface is able to validate the input of e</t>
  </si>
  <si>
    <t>Final Grade for PA3</t>
  </si>
  <si>
    <t>Encoding works correctly (step 1, 2 and 3 as described in the assignment)</t>
  </si>
  <si>
    <t xml:space="preserve">Encoding: It is possible to enter different message m and p and q for encoding </t>
  </si>
  <si>
    <t>Decoding: it is possible to enter different cypher and e</t>
  </si>
  <si>
    <t xml:space="preserve">Step by step description of the generated results while encrypting the given message in the manual (value of given m, n) and de encoded message </t>
  </si>
  <si>
    <t>A step-by-step process, describing the generated results to decrypt the given message in the manual (value of given cypher and e)</t>
  </si>
  <si>
    <t>A prediction with rationale on how much time it would cost to find a larger p and q (extra section in the manual)</t>
  </si>
  <si>
    <t>Description of the Big(O) for this algorithm based on different (increasing) p and q’s, including graphs (extra section in the manual)</t>
  </si>
  <si>
    <t>Minimum (5,5)</t>
  </si>
  <si>
    <t>Organisation (+1)</t>
  </si>
  <si>
    <t>Decoding works correctly (step 1 and 2 as described in the assignment)</t>
  </si>
  <si>
    <t>The executable pa3.jar starts correctly</t>
  </si>
  <si>
    <t>There is a clear distinction between the encoding and decoding process in the user interface.</t>
  </si>
  <si>
    <t>The manual is named manual.pdf.</t>
  </si>
  <si>
    <t>Zip file that contains the source code and pa3.jar.</t>
  </si>
  <si>
    <t>The program is prepared to deal with big numbers (&gt;32bits)</t>
  </si>
  <si>
    <t>Extra (+3,5)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</si>
</sst>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18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NumberFormat="1" applyBorder="1" applyAlignment="1">
      <alignment vertical="center"/>
    </xf>
    <xf numFmtId="0" fontId="0" fillId="0" borderId="0" xfId="0" applyNumberFormat="1" applyBorder="1" applyAlignment="1">
      <alignment vertical="center" wrapText="1"/>
    </xf>
    <xf numFmtId="0" fontId="1" fillId="0" borderId="0" xfId="0" applyNumberFormat="1" applyFont="1" applyBorder="1" applyAlignment="1">
      <alignment vertical="center"/>
    </xf>
    <xf numFmtId="0" fontId="0" fillId="0" borderId="1" xfId="0" applyNumberFormat="1" applyBorder="1" applyAlignment="1">
      <alignment vertical="center"/>
    </xf>
    <xf numFmtId="0" fontId="0" fillId="0" borderId="2" xfId="0" applyNumberFormat="1" applyBorder="1" applyAlignment="1">
      <alignment vertical="center" wrapText="1"/>
    </xf>
    <xf numFmtId="0" fontId="0" fillId="0" borderId="3" xfId="0" applyNumberFormat="1" applyBorder="1" applyAlignment="1">
      <alignment vertical="center" wrapText="1"/>
    </xf>
    <xf numFmtId="0" fontId="0" fillId="0" borderId="4" xfId="0" applyNumberFormat="1" applyBorder="1" applyAlignment="1">
      <alignment vertical="center"/>
    </xf>
    <xf numFmtId="0" fontId="0" fillId="0" borderId="5" xfId="0" applyNumberFormat="1" applyBorder="1" applyAlignment="1">
      <alignment vertical="center" wrapText="1"/>
    </xf>
    <xf numFmtId="0" fontId="1" fillId="0" borderId="0" xfId="0" applyNumberFormat="1" applyFont="1" applyBorder="1" applyAlignment="1">
      <alignment vertical="center" wrapText="1"/>
    </xf>
    <xf numFmtId="0" fontId="1" fillId="0" borderId="0" xfId="0" applyNumberFormat="1" applyFont="1" applyBorder="1" applyAlignment="1">
      <alignment horizontal="right" vertical="center" wrapText="1"/>
    </xf>
    <xf numFmtId="0" fontId="0" fillId="3" borderId="6" xfId="0" applyNumberFormat="1" applyFill="1" applyBorder="1" applyAlignment="1">
      <alignment vertical="center" wrapText="1"/>
    </xf>
    <xf numFmtId="0" fontId="0" fillId="3" borderId="7" xfId="0" applyNumberFormat="1" applyFill="1" applyBorder="1" applyAlignment="1">
      <alignment vertical="center" wrapText="1"/>
    </xf>
    <xf numFmtId="0" fontId="0" fillId="3" borderId="8" xfId="0" applyNumberFormat="1" applyFill="1" applyBorder="1" applyAlignment="1">
      <alignment vertical="center" wrapText="1"/>
    </xf>
    <xf numFmtId="0" fontId="0" fillId="0" borderId="0" xfId="0" applyNumberForma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49" fontId="0" fillId="0" borderId="6" xfId="0" applyNumberFormat="1" applyBorder="1" applyAlignment="1">
      <alignment horizontal="center" vertical="center"/>
    </xf>
    <xf numFmtId="49" fontId="0" fillId="0" borderId="7" xfId="0" applyNumberFormat="1" applyBorder="1" applyAlignment="1">
      <alignment horizontal="center" vertical="center"/>
    </xf>
    <xf numFmtId="0" fontId="0" fillId="3" borderId="15" xfId="0" applyNumberFormat="1" applyFill="1" applyBorder="1" applyAlignment="1">
      <alignment vertical="center" wrapText="1"/>
    </xf>
    <xf numFmtId="0" fontId="0" fillId="3" borderId="16" xfId="0" applyNumberFormat="1" applyFill="1" applyBorder="1" applyAlignment="1">
      <alignment vertical="center" wrapText="1"/>
    </xf>
    <xf numFmtId="0" fontId="0" fillId="3" borderId="17" xfId="0" applyNumberFormat="1" applyFill="1" applyBorder="1" applyAlignment="1">
      <alignment vertical="center" wrapText="1"/>
    </xf>
    <xf numFmtId="0" fontId="0" fillId="0" borderId="15" xfId="0" applyNumberFormat="1" applyBorder="1" applyAlignment="1">
      <alignment vertical="center"/>
    </xf>
    <xf numFmtId="0" fontId="0" fillId="0" borderId="16" xfId="0" applyNumberFormat="1" applyBorder="1" applyAlignment="1">
      <alignment vertical="center"/>
    </xf>
    <xf numFmtId="0" fontId="0" fillId="0" borderId="17" xfId="0" applyNumberFormat="1" applyBorder="1" applyAlignment="1">
      <alignment vertical="center"/>
    </xf>
    <xf numFmtId="49" fontId="0" fillId="0" borderId="8" xfId="0" applyNumberFormat="1" applyBorder="1" applyAlignment="1">
      <alignment horizontal="center" vertical="center"/>
    </xf>
    <xf numFmtId="0" fontId="2" fillId="2" borderId="0" xfId="0" applyNumberFormat="1" applyFont="1" applyFill="1" applyBorder="1" applyAlignment="1">
      <alignment horizontal="center" vertical="center"/>
    </xf>
    <xf numFmtId="0" fontId="1" fillId="2" borderId="0" xfId="0" applyNumberFormat="1" applyFont="1" applyFill="1" applyBorder="1" applyAlignment="1">
      <alignment horizontal="center" vertical="center"/>
    </xf>
    <xf numFmtId="0" fontId="1" fillId="2" borderId="9" xfId="0" applyNumberFormat="1" applyFont="1" applyFill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 vertical="center"/>
    </xf>
    <xf numFmtId="0" fontId="1" fillId="2" borderId="10" xfId="0" applyNumberFormat="1" applyFont="1" applyFill="1" applyBorder="1" applyAlignment="1">
      <alignment horizontal="center" vertical="center"/>
    </xf>
    <xf numFmtId="0" fontId="1" fillId="2" borderId="2" xfId="0" applyNumberFormat="1" applyFont="1" applyFill="1" applyBorder="1" applyAlignment="1">
      <alignment horizontal="center" vertical="center"/>
    </xf>
    <xf numFmtId="0" fontId="1" fillId="2" borderId="11" xfId="0" applyNumberFormat="1" applyFont="1" applyFill="1" applyBorder="1" applyAlignment="1">
      <alignment horizontal="center" vertical="center" wrapText="1"/>
    </xf>
    <xf numFmtId="0" fontId="1" fillId="2" borderId="13" xfId="0" applyNumberFormat="1" applyFont="1" applyFill="1" applyBorder="1" applyAlignment="1">
      <alignment horizontal="center" vertical="center" wrapText="1"/>
    </xf>
    <xf numFmtId="0" fontId="0" fillId="0" borderId="12" xfId="0" applyNumberFormat="1" applyBorder="1" applyAlignment="1">
      <alignment horizontal="left" vertical="center" wrapText="1"/>
    </xf>
    <xf numFmtId="0" fontId="0" fillId="0" borderId="1" xfId="0" applyNumberFormat="1" applyBorder="1" applyAlignment="1">
      <alignment horizontal="left" vertical="center" wrapText="1"/>
    </xf>
    <xf numFmtId="0" fontId="0" fillId="0" borderId="2" xfId="0" applyNumberFormat="1" applyBorder="1" applyAlignment="1">
      <alignment horizontal="left" vertical="center" wrapText="1"/>
    </xf>
    <xf numFmtId="0" fontId="0" fillId="0" borderId="14" xfId="0" applyNumberFormat="1" applyBorder="1" applyAlignment="1">
      <alignment horizontal="left" vertical="center" wrapText="1"/>
    </xf>
    <xf numFmtId="0" fontId="0" fillId="0" borderId="4" xfId="0" applyNumberFormat="1" applyBorder="1" applyAlignment="1">
      <alignment horizontal="left" vertical="center" wrapText="1"/>
    </xf>
    <xf numFmtId="0" fontId="0" fillId="0" borderId="5" xfId="0" applyNumberFormat="1" applyBorder="1" applyAlignment="1">
      <alignment horizontal="left" vertical="center" wrapText="1"/>
    </xf>
    <xf numFmtId="0" fontId="1" fillId="2" borderId="15" xfId="0" applyNumberFormat="1" applyFont="1" applyFill="1" applyBorder="1" applyAlignment="1">
      <alignment horizontal="center" vertical="center" textRotation="90" wrapText="1"/>
    </xf>
    <xf numFmtId="0" fontId="1" fillId="2" borderId="16" xfId="0" applyNumberFormat="1" applyFont="1" applyFill="1" applyBorder="1" applyAlignment="1">
      <alignment horizontal="center" vertical="center" textRotation="90" wrapText="1"/>
    </xf>
    <xf numFmtId="0" fontId="1" fillId="2" borderId="17" xfId="0" applyNumberFormat="1" applyFont="1" applyFill="1" applyBorder="1" applyAlignment="1">
      <alignment horizontal="center" vertical="center" textRotation="90" wrapText="1"/>
    </xf>
    <xf numFmtId="0" fontId="1" fillId="2" borderId="6" xfId="0" applyNumberFormat="1" applyFont="1" applyFill="1" applyBorder="1" applyAlignment="1">
      <alignment horizontal="center" vertical="center" textRotation="90" wrapText="1"/>
    </xf>
    <xf numFmtId="0" fontId="1" fillId="2" borderId="7" xfId="0" applyNumberFormat="1" applyFont="1" applyFill="1" applyBorder="1" applyAlignment="1">
      <alignment horizontal="center" vertical="center" textRotation="90" wrapText="1"/>
    </xf>
  </cellXfs>
  <cellStyles count="1">
    <cellStyle name="Normal" xfId="0" builtinId="0"/>
  </cellStyles>
  <dxfs count="22">
    <dxf>
      <font>
        <color theme="0"/>
      </font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9B6EA-C1F5-C348-A01B-BBA3F58FE5B7}">
  <dimension ref="B2:H32"/>
  <sheetViews>
    <sheetView showGridLines="0" tabSelected="1" topLeftCell="A5" zoomScale="90" zoomScaleNormal="90" workbookViewId="0">
      <selection activeCell="G5" activeCellId="2" sqref="E1:E1048576 F1:F1048576 G1:G1048576"/>
    </sheetView>
  </sheetViews>
  <sheetFormatPr baseColWidth="10" defaultColWidth="10.6640625" defaultRowHeight="16" x14ac:dyDescent="0.2"/>
  <cols>
    <col min="1" max="1" width="4.1640625" style="1" customWidth="1"/>
    <col min="2" max="2" width="10.6640625" style="1"/>
    <col min="3" max="3" width="66" style="2" customWidth="1"/>
    <col min="4" max="4" width="10.6640625" style="14"/>
    <col min="5" max="6" width="10.6640625" style="1" hidden="1" customWidth="1"/>
    <col min="7" max="7" width="13.1640625" style="1" hidden="1" customWidth="1"/>
    <col min="8" max="8" width="57" style="2" bestFit="1" customWidth="1"/>
    <col min="9" max="16384" width="10.6640625" style="1"/>
  </cols>
  <sheetData>
    <row r="2" spans="2:8" ht="19" x14ac:dyDescent="0.2">
      <c r="B2" s="25" t="s">
        <v>7</v>
      </c>
      <c r="C2" s="25"/>
      <c r="D2" s="25"/>
      <c r="E2" s="25"/>
      <c r="F2" s="25"/>
      <c r="G2" s="25"/>
      <c r="H2" s="25"/>
    </row>
    <row r="4" spans="2:8" x14ac:dyDescent="0.2">
      <c r="B4" s="26" t="s">
        <v>0</v>
      </c>
      <c r="C4" s="26"/>
    </row>
    <row r="5" spans="2:8" ht="17" x14ac:dyDescent="0.2">
      <c r="B5" s="3">
        <v>1</v>
      </c>
      <c r="C5" s="9" t="s">
        <v>3</v>
      </c>
    </row>
    <row r="6" spans="2:8" ht="17" x14ac:dyDescent="0.2">
      <c r="B6" s="3">
        <v>2</v>
      </c>
      <c r="C6" s="9" t="s">
        <v>4</v>
      </c>
    </row>
    <row r="7" spans="2:8" ht="17" thickBot="1" x14ac:dyDescent="0.25"/>
    <row r="8" spans="2:8" ht="17" thickBot="1" x14ac:dyDescent="0.25">
      <c r="B8" s="27" t="s">
        <v>1</v>
      </c>
      <c r="C8" s="28"/>
      <c r="D8" s="29"/>
      <c r="E8" s="28"/>
      <c r="F8" s="28"/>
      <c r="G8" s="28"/>
      <c r="H8" s="30"/>
    </row>
    <row r="9" spans="2:8" ht="17" x14ac:dyDescent="0.2">
      <c r="B9" s="39" t="s">
        <v>18</v>
      </c>
      <c r="C9" s="11" t="s">
        <v>21</v>
      </c>
      <c r="D9" s="16" t="s">
        <v>6</v>
      </c>
      <c r="E9" s="21">
        <f>IF(UPPER(D9)="YES",1,0)</f>
        <v>0</v>
      </c>
      <c r="F9" s="4"/>
      <c r="G9" s="4">
        <f>E9</f>
        <v>0</v>
      </c>
      <c r="H9" s="5"/>
    </row>
    <row r="10" spans="2:8" ht="17" x14ac:dyDescent="0.2">
      <c r="B10" s="40"/>
      <c r="C10" s="12" t="s">
        <v>11</v>
      </c>
      <c r="D10" s="17" t="s">
        <v>6</v>
      </c>
      <c r="E10" s="22">
        <f t="shared" ref="E10:E23" si="0">IF(UPPER(D10)="YES",1,0)</f>
        <v>0</v>
      </c>
      <c r="G10" s="1">
        <f t="shared" ref="G10:G16" si="1">E10</f>
        <v>0</v>
      </c>
      <c r="H10" s="6"/>
    </row>
    <row r="11" spans="2:8" ht="17" x14ac:dyDescent="0.2">
      <c r="B11" s="40"/>
      <c r="C11" s="12" t="s">
        <v>20</v>
      </c>
      <c r="D11" s="17" t="s">
        <v>6</v>
      </c>
      <c r="E11" s="22">
        <f t="shared" si="0"/>
        <v>0</v>
      </c>
      <c r="G11" s="1">
        <f t="shared" si="1"/>
        <v>0</v>
      </c>
      <c r="H11" s="6"/>
    </row>
    <row r="12" spans="2:8" ht="34" x14ac:dyDescent="0.2">
      <c r="B12" s="40"/>
      <c r="C12" s="12" t="s">
        <v>12</v>
      </c>
      <c r="D12" s="17" t="s">
        <v>6</v>
      </c>
      <c r="E12" s="22">
        <f t="shared" ref="E12:E14" si="2">IF(UPPER(D12)="YES",1,0)</f>
        <v>0</v>
      </c>
      <c r="G12" s="1">
        <f t="shared" ref="G12:G14" si="3">E12</f>
        <v>0</v>
      </c>
      <c r="H12" s="6"/>
    </row>
    <row r="13" spans="2:8" ht="17" x14ac:dyDescent="0.2">
      <c r="B13" s="40"/>
      <c r="C13" s="12" t="s">
        <v>13</v>
      </c>
      <c r="D13" s="17" t="s">
        <v>6</v>
      </c>
      <c r="E13" s="22">
        <f t="shared" si="2"/>
        <v>0</v>
      </c>
      <c r="G13" s="1">
        <f t="shared" si="3"/>
        <v>0</v>
      </c>
      <c r="H13" s="6"/>
    </row>
    <row r="14" spans="2:8" ht="34" x14ac:dyDescent="0.2">
      <c r="B14" s="40"/>
      <c r="C14" s="12" t="s">
        <v>14</v>
      </c>
      <c r="D14" s="17" t="s">
        <v>6</v>
      </c>
      <c r="E14" s="22">
        <f t="shared" si="2"/>
        <v>0</v>
      </c>
      <c r="G14" s="1">
        <f t="shared" si="3"/>
        <v>0</v>
      </c>
      <c r="H14" s="6"/>
    </row>
    <row r="15" spans="2:8" ht="35" thickBot="1" x14ac:dyDescent="0.25">
      <c r="B15" s="41"/>
      <c r="C15" s="13" t="s">
        <v>15</v>
      </c>
      <c r="D15" s="24" t="s">
        <v>6</v>
      </c>
      <c r="E15" s="23">
        <f t="shared" si="0"/>
        <v>0</v>
      </c>
      <c r="F15" s="7"/>
      <c r="G15" s="7">
        <f t="shared" si="1"/>
        <v>0</v>
      </c>
      <c r="H15" s="8"/>
    </row>
    <row r="16" spans="2:8" ht="24.75" customHeight="1" x14ac:dyDescent="0.2">
      <c r="B16" s="42" t="s">
        <v>19</v>
      </c>
      <c r="C16" s="18" t="s">
        <v>24</v>
      </c>
      <c r="D16" s="17" t="s">
        <v>6</v>
      </c>
      <c r="E16" s="1">
        <f t="shared" si="0"/>
        <v>0</v>
      </c>
      <c r="F16" s="1">
        <v>0.3</v>
      </c>
      <c r="G16" s="1">
        <f>F16*E16</f>
        <v>0</v>
      </c>
      <c r="H16" s="6"/>
    </row>
    <row r="17" spans="2:8" ht="24" customHeight="1" x14ac:dyDescent="0.2">
      <c r="B17" s="43"/>
      <c r="C17" s="19" t="s">
        <v>23</v>
      </c>
      <c r="D17" s="17" t="s">
        <v>6</v>
      </c>
      <c r="E17" s="1">
        <f t="shared" ref="E17" si="4">IF(UPPER(D17)="YES",1,0)</f>
        <v>0</v>
      </c>
      <c r="F17" s="1">
        <v>0.4</v>
      </c>
      <c r="G17" s="1">
        <f>F17*E17</f>
        <v>0</v>
      </c>
      <c r="H17" s="6"/>
    </row>
    <row r="18" spans="2:8" ht="35.25" customHeight="1" thickBot="1" x14ac:dyDescent="0.25">
      <c r="B18" s="43"/>
      <c r="C18" s="19" t="s">
        <v>22</v>
      </c>
      <c r="D18" s="17" t="s">
        <v>6</v>
      </c>
      <c r="E18" s="1">
        <f t="shared" ref="E18" si="5">IF(UPPER(D18)="YES",1,0)</f>
        <v>0</v>
      </c>
      <c r="F18" s="1">
        <v>0.3</v>
      </c>
      <c r="G18" s="1">
        <f>F18*E18</f>
        <v>0</v>
      </c>
      <c r="H18" s="6"/>
    </row>
    <row r="19" spans="2:8" ht="35" customHeight="1" x14ac:dyDescent="0.2">
      <c r="B19" s="39" t="s">
        <v>26</v>
      </c>
      <c r="C19" s="18" t="s">
        <v>16</v>
      </c>
      <c r="D19" s="16" t="s">
        <v>6</v>
      </c>
      <c r="E19" s="21">
        <f t="shared" si="0"/>
        <v>0</v>
      </c>
      <c r="F19" s="4">
        <v>0.75</v>
      </c>
      <c r="G19" s="4">
        <f>F19*E19</f>
        <v>0</v>
      </c>
      <c r="H19" s="5"/>
    </row>
    <row r="20" spans="2:8" ht="35" customHeight="1" x14ac:dyDescent="0.2">
      <c r="B20" s="40"/>
      <c r="C20" s="19" t="s">
        <v>17</v>
      </c>
      <c r="D20" s="17" t="s">
        <v>6</v>
      </c>
      <c r="E20" s="22">
        <f t="shared" ref="E20:E22" si="6">IF(UPPER(D20)="YES",1,0)</f>
        <v>0</v>
      </c>
      <c r="F20" s="1">
        <v>0.75</v>
      </c>
      <c r="G20" s="1">
        <f t="shared" ref="G20:G23" si="7">F20*E20</f>
        <v>0</v>
      </c>
      <c r="H20" s="6"/>
    </row>
    <row r="21" spans="2:8" ht="35" customHeight="1" x14ac:dyDescent="0.2">
      <c r="B21" s="40"/>
      <c r="C21" s="19" t="s">
        <v>9</v>
      </c>
      <c r="D21" s="17" t="s">
        <v>6</v>
      </c>
      <c r="E21" s="22">
        <f t="shared" ref="E21" si="8">IF(UPPER(D21)="YES",1,0)</f>
        <v>0</v>
      </c>
      <c r="F21" s="1">
        <v>0.5</v>
      </c>
      <c r="G21" s="1">
        <f t="shared" ref="G21" si="9">F21*E21</f>
        <v>0</v>
      </c>
      <c r="H21" s="6"/>
    </row>
    <row r="22" spans="2:8" ht="24.75" customHeight="1" x14ac:dyDescent="0.2">
      <c r="B22" s="40"/>
      <c r="C22" s="19" t="s">
        <v>8</v>
      </c>
      <c r="D22" s="17" t="s">
        <v>6</v>
      </c>
      <c r="E22" s="22">
        <f t="shared" si="6"/>
        <v>0</v>
      </c>
      <c r="F22" s="1">
        <v>0.5</v>
      </c>
      <c r="G22" s="1">
        <f t="shared" si="7"/>
        <v>0</v>
      </c>
      <c r="H22" s="6"/>
    </row>
    <row r="23" spans="2:8" ht="21.75" customHeight="1" thickBot="1" x14ac:dyDescent="0.25">
      <c r="B23" s="41"/>
      <c r="C23" s="20" t="s">
        <v>25</v>
      </c>
      <c r="D23" s="24" t="s">
        <v>6</v>
      </c>
      <c r="E23" s="23">
        <f t="shared" si="0"/>
        <v>0</v>
      </c>
      <c r="F23" s="7">
        <v>1</v>
      </c>
      <c r="G23" s="7">
        <f t="shared" si="7"/>
        <v>0</v>
      </c>
      <c r="H23" s="8"/>
    </row>
    <row r="24" spans="2:8" ht="17" thickBot="1" x14ac:dyDescent="0.25"/>
    <row r="25" spans="2:8" x14ac:dyDescent="0.2">
      <c r="B25" s="31" t="s">
        <v>2</v>
      </c>
      <c r="C25" s="33"/>
      <c r="D25" s="34"/>
      <c r="E25" s="34"/>
      <c r="F25" s="34"/>
      <c r="G25" s="34"/>
      <c r="H25" s="35"/>
    </row>
    <row r="26" spans="2:8" ht="17" thickBot="1" x14ac:dyDescent="0.25">
      <c r="B26" s="32"/>
      <c r="C26" s="36"/>
      <c r="D26" s="37"/>
      <c r="E26" s="37"/>
      <c r="F26" s="37"/>
      <c r="G26" s="37"/>
      <c r="H26" s="38"/>
    </row>
    <row r="27" spans="2:8" ht="18" customHeight="1" x14ac:dyDescent="0.2"/>
    <row r="28" spans="2:8" ht="17" x14ac:dyDescent="0.2">
      <c r="C28" s="10" t="str">
        <f>B9</f>
        <v>Minimum (5,5)</v>
      </c>
      <c r="D28" s="15">
        <f>(SUM(G9:G15)*5.5)/7</f>
        <v>0</v>
      </c>
    </row>
    <row r="29" spans="2:8" ht="17" x14ac:dyDescent="0.2">
      <c r="C29" s="10" t="str">
        <f>B16</f>
        <v>Organisation (+1)</v>
      </c>
      <c r="D29" s="15">
        <f>SUM(G16:G18)</f>
        <v>0</v>
      </c>
    </row>
    <row r="30" spans="2:8" ht="17" x14ac:dyDescent="0.2">
      <c r="C30" s="10" t="str">
        <f>B19</f>
        <v>Extra (+3,5)</v>
      </c>
      <c r="D30" s="15">
        <f>SUM(G19:G23)</f>
        <v>0</v>
      </c>
    </row>
    <row r="31" spans="2:8" ht="17" x14ac:dyDescent="0.2">
      <c r="C31" s="10" t="s">
        <v>5</v>
      </c>
      <c r="D31" s="15">
        <f>SUM(D28:D30)</f>
        <v>0</v>
      </c>
    </row>
    <row r="32" spans="2:8" ht="17" x14ac:dyDescent="0.2">
      <c r="C32" s="10" t="s">
        <v>10</v>
      </c>
      <c r="D32" s="15">
        <f>IF(D28&gt;=5.5,D31,D28)</f>
        <v>0</v>
      </c>
      <c r="H32" s="2" t="str">
        <f>IF(D32&lt;5.5,"Insufficient","Sufficient")</f>
        <v>Insufficient</v>
      </c>
    </row>
  </sheetData>
  <mergeCells count="8">
    <mergeCell ref="B2:H2"/>
    <mergeCell ref="B4:C4"/>
    <mergeCell ref="B8:H8"/>
    <mergeCell ref="B25:B26"/>
    <mergeCell ref="C25:H26"/>
    <mergeCell ref="B9:B15"/>
    <mergeCell ref="B16:B18"/>
    <mergeCell ref="B19:B23"/>
  </mergeCells>
  <conditionalFormatting sqref="D23 D9 D15:D16 D18:D19">
    <cfRule type="containsText" dxfId="21" priority="59" operator="containsText" text="No">
      <formula>NOT(ISERROR(SEARCH("No",D9)))</formula>
    </cfRule>
    <cfRule type="containsText" dxfId="20" priority="60" operator="containsText" text="Yes">
      <formula>NOT(ISERROR(SEARCH("Yes",D9)))</formula>
    </cfRule>
  </conditionalFormatting>
  <conditionalFormatting sqref="H32">
    <cfRule type="containsText" dxfId="19" priority="57" operator="containsText" text="Insufficient">
      <formula>NOT(ISERROR(SEARCH("Insufficient",H32)))</formula>
    </cfRule>
    <cfRule type="containsText" dxfId="18" priority="58" operator="containsText" text="Sufficient">
      <formula>NOT(ISERROR(SEARCH("Sufficient",H32)))</formula>
    </cfRule>
  </conditionalFormatting>
  <conditionalFormatting sqref="D22">
    <cfRule type="containsText" dxfId="17" priority="23" operator="containsText" text="No">
      <formula>NOT(ISERROR(SEARCH("No",D22)))</formula>
    </cfRule>
    <cfRule type="containsText" dxfId="16" priority="24" operator="containsText" text="Yes">
      <formula>NOT(ISERROR(SEARCH("Yes",D22)))</formula>
    </cfRule>
  </conditionalFormatting>
  <conditionalFormatting sqref="D17">
    <cfRule type="containsText" dxfId="15" priority="15" operator="containsText" text="No">
      <formula>NOT(ISERROR(SEARCH("No",D17)))</formula>
    </cfRule>
    <cfRule type="containsText" dxfId="14" priority="16" operator="containsText" text="Yes">
      <formula>NOT(ISERROR(SEARCH("Yes",D17)))</formula>
    </cfRule>
  </conditionalFormatting>
  <conditionalFormatting sqref="D14">
    <cfRule type="containsText" dxfId="13" priority="13" operator="containsText" text="No">
      <formula>NOT(ISERROR(SEARCH("No",D14)))</formula>
    </cfRule>
    <cfRule type="containsText" dxfId="12" priority="14" operator="containsText" text="Yes">
      <formula>NOT(ISERROR(SEARCH("Yes",D14)))</formula>
    </cfRule>
  </conditionalFormatting>
  <conditionalFormatting sqref="D13">
    <cfRule type="containsText" dxfId="11" priority="11" operator="containsText" text="No">
      <formula>NOT(ISERROR(SEARCH("No",D13)))</formula>
    </cfRule>
    <cfRule type="containsText" dxfId="10" priority="12" operator="containsText" text="Yes">
      <formula>NOT(ISERROR(SEARCH("Yes",D13)))</formula>
    </cfRule>
  </conditionalFormatting>
  <conditionalFormatting sqref="D12">
    <cfRule type="containsText" dxfId="9" priority="9" operator="containsText" text="No">
      <formula>NOT(ISERROR(SEARCH("No",D12)))</formula>
    </cfRule>
    <cfRule type="containsText" dxfId="8" priority="10" operator="containsText" text="Yes">
      <formula>NOT(ISERROR(SEARCH("Yes",D12)))</formula>
    </cfRule>
  </conditionalFormatting>
  <conditionalFormatting sqref="D11">
    <cfRule type="containsText" dxfId="7" priority="7" operator="containsText" text="No">
      <formula>NOT(ISERROR(SEARCH("No",D11)))</formula>
    </cfRule>
    <cfRule type="containsText" dxfId="6" priority="8" operator="containsText" text="Yes">
      <formula>NOT(ISERROR(SEARCH("Yes",D11)))</formula>
    </cfRule>
  </conditionalFormatting>
  <conditionalFormatting sqref="D10">
    <cfRule type="containsText" dxfId="5" priority="5" operator="containsText" text="No">
      <formula>NOT(ISERROR(SEARCH("No",D10)))</formula>
    </cfRule>
    <cfRule type="containsText" dxfId="4" priority="6" operator="containsText" text="Yes">
      <formula>NOT(ISERROR(SEARCH("Yes",D10)))</formula>
    </cfRule>
  </conditionalFormatting>
  <conditionalFormatting sqref="D21">
    <cfRule type="containsText" dxfId="3" priority="3" operator="containsText" text="No">
      <formula>NOT(ISERROR(SEARCH("No",D21)))</formula>
    </cfRule>
    <cfRule type="containsText" dxfId="2" priority="4" operator="containsText" text="Yes">
      <formula>NOT(ISERROR(SEARCH("Yes",D21)))</formula>
    </cfRule>
  </conditionalFormatting>
  <conditionalFormatting sqref="D20">
    <cfRule type="containsText" dxfId="1" priority="1" operator="containsText" text="No">
      <formula>NOT(ISERROR(SEARCH("No",D20)))</formula>
    </cfRule>
    <cfRule type="containsText" dxfId="0" priority="2" operator="containsText" text="Yes">
      <formula>NOT(ISERROR(SEARCH("Yes",D20)))</formula>
    </cfRule>
  </conditionalFormatting>
  <dataValidations count="1">
    <dataValidation type="list" allowBlank="1" showInputMessage="1" showErrorMessage="1" sqref="D9:D23" xr:uid="{FD1E0E93-31D2-4846-B366-BE94DA8312E5}">
      <formula1>"Yes,No,yes,no"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Evaluation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2018-03-30T11:15:22Z</dcterms:created>
  <dcterms:modified xsi:type="dcterms:W3CDTF">2019-08-20T14:22:56Z</dcterms:modified>
</cp:coreProperties>
</file>