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AGU MANIKANDAN\OneDrive\Desktop\ENTRI ELEVATE  DSML\ASSIGNMENTS\"/>
    </mc:Choice>
  </mc:AlternateContent>
  <bookViews>
    <workbookView xWindow="0" yWindow="0" windowWidth="20490" windowHeight="8340" activeTab="5"/>
  </bookViews>
  <sheets>
    <sheet name="Instructions" sheetId="1" r:id="rId1"/>
    <sheet name="Data Cleaning" sheetId="8" r:id="rId2"/>
    <sheet name="Q1" sheetId="2" r:id="rId3"/>
    <sheet name="Q2" sheetId="4" r:id="rId4"/>
    <sheet name="Q3" sheetId="5" r:id="rId5"/>
    <sheet name="Q4" sheetId="6" r:id="rId6"/>
    <sheet name="Q5" sheetId="7" r:id="rId7"/>
  </sheets>
  <calcPr calcId="152511"/>
</workbook>
</file>

<file path=xl/calcChain.xml><?xml version="1.0" encoding="utf-8"?>
<calcChain xmlns="http://schemas.openxmlformats.org/spreadsheetml/2006/main">
  <c r="G35" i="8" l="1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G4" i="8"/>
  <c r="G3" i="8"/>
  <c r="G2" i="8"/>
  <c r="J12" i="2" l="1"/>
  <c r="J16" i="2" s="1"/>
  <c r="J14" i="2"/>
  <c r="J10" i="7"/>
  <c r="K10" i="7"/>
  <c r="L10" i="7"/>
  <c r="J11" i="7"/>
  <c r="K11" i="7"/>
  <c r="L11" i="7"/>
  <c r="J12" i="7"/>
  <c r="K12" i="7"/>
  <c r="L12" i="7"/>
  <c r="J13" i="7"/>
  <c r="K13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J4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N37" i="5"/>
  <c r="N36" i="5"/>
  <c r="N35" i="5"/>
  <c r="N34" i="5"/>
  <c r="N33" i="5"/>
  <c r="N32" i="5"/>
  <c r="N31" i="5"/>
  <c r="N30" i="5"/>
  <c r="N29" i="5"/>
  <c r="N28" i="5"/>
  <c r="N27" i="5"/>
  <c r="N26" i="5"/>
  <c r="N25" i="5"/>
  <c r="N24" i="5"/>
  <c r="N23" i="5"/>
  <c r="N22" i="5"/>
  <c r="N21" i="5"/>
  <c r="N20" i="5"/>
  <c r="N19" i="5"/>
  <c r="N18" i="5"/>
  <c r="N17" i="5"/>
  <c r="N16" i="5"/>
  <c r="N15" i="5"/>
  <c r="N14" i="5"/>
  <c r="N13" i="5"/>
  <c r="N12" i="5"/>
  <c r="N11" i="5"/>
  <c r="N10" i="5"/>
  <c r="N9" i="5"/>
  <c r="N8" i="5"/>
  <c r="N7" i="5"/>
  <c r="N6" i="5"/>
  <c r="N5" i="5"/>
  <c r="N4" i="5"/>
  <c r="L15" i="6"/>
  <c r="L13" i="6"/>
  <c r="K11" i="4"/>
  <c r="K9" i="4"/>
</calcChain>
</file>

<file path=xl/sharedStrings.xml><?xml version="1.0" encoding="utf-8"?>
<sst xmlns="http://schemas.openxmlformats.org/spreadsheetml/2006/main" count="951" uniqueCount="174">
  <si>
    <t>Perform the following in the dataset from the 'Dataset' sheet.</t>
  </si>
  <si>
    <t>1) Sum, Count, Average:</t>
  </si>
  <si>
    <t>• What is the total price of all products in the dataset?</t>
  </si>
  <si>
    <t>• How many products are there in the dataset?</t>
  </si>
  <si>
    <t>• Calculate the average price of the products.</t>
  </si>
  <si>
    <t>2) Min and Max:</t>
  </si>
  <si>
    <t>• Determine the minimum price among all products.</t>
  </si>
  <si>
    <t>• Find the maximum price among all products.</t>
  </si>
  <si>
    <t>3) IF Function:</t>
  </si>
  <si>
    <t>• Using an IF function, create a new column named Price Range to categorize products with a price greater than or equal to $500 as 'High Price' and others as 'Standard Price'.</t>
  </si>
  <si>
    <t>4) SUMIF and COUNTIF:</t>
  </si>
  <si>
    <t>• Calculate the total price for products in the 'Electronics' category using the SUMIF function.</t>
  </si>
  <si>
    <t>• Determine the count of products with a price less than $100 using the COUNTIF function.</t>
  </si>
  <si>
    <t>5) Text Formatting - LEFT, RIGHT, MID:</t>
  </si>
  <si>
    <t>• Create a new column named Day with the first 2 characters of each 'Product ID' using the LEFT function.</t>
  </si>
  <si>
    <t>• Create a new column named Country Code by extracting the last 2 characters from the 'Product ID' column using the RIGHT function.</t>
  </si>
  <si>
    <t>• Create a new column named Month by extracting 4th to 6th characters from the 'Product ID' column using the MID function.</t>
  </si>
  <si>
    <t>Product ID</t>
  </si>
  <si>
    <t>Product Name</t>
  </si>
  <si>
    <t>Brand Name</t>
  </si>
  <si>
    <t>Price ($)</t>
  </si>
  <si>
    <t>Quantity</t>
  </si>
  <si>
    <t>Category</t>
  </si>
  <si>
    <t>28-JAN-US</t>
  </si>
  <si>
    <t>Laptop</t>
  </si>
  <si>
    <t>Dell</t>
  </si>
  <si>
    <t>Electronics</t>
  </si>
  <si>
    <t>15-FEB-US</t>
  </si>
  <si>
    <t>Sneakers</t>
  </si>
  <si>
    <t>Nike</t>
  </si>
  <si>
    <t>Fashion</t>
  </si>
  <si>
    <t>03-MAR-US</t>
  </si>
  <si>
    <t>Coffee Maker</t>
  </si>
  <si>
    <t>Keurig</t>
  </si>
  <si>
    <t>Kitchen</t>
  </si>
  <si>
    <t>11-APR-US</t>
  </si>
  <si>
    <t>Smartphone</t>
  </si>
  <si>
    <t>Samsung</t>
  </si>
  <si>
    <t>22-MAY-US</t>
  </si>
  <si>
    <t>Backpack</t>
  </si>
  <si>
    <t>North Face</t>
  </si>
  <si>
    <t>Outdoor</t>
  </si>
  <si>
    <t>07-JUN-UK</t>
  </si>
  <si>
    <t>Headphones</t>
  </si>
  <si>
    <t>Sony</t>
  </si>
  <si>
    <t>19-JUL-UK</t>
  </si>
  <si>
    <t>T-shirt</t>
  </si>
  <si>
    <t>Adidas</t>
  </si>
  <si>
    <t>23-AUG-UK</t>
  </si>
  <si>
    <t>Blender</t>
  </si>
  <si>
    <t>Ninja</t>
  </si>
  <si>
    <t>05-SEP-UK</t>
  </si>
  <si>
    <t>Tablet</t>
  </si>
  <si>
    <t>Apple</t>
  </si>
  <si>
    <t>14-OCT-UK</t>
  </si>
  <si>
    <t>Hiking Boots</t>
  </si>
  <si>
    <t>Timberland</t>
  </si>
  <si>
    <t>17-JUN-IN</t>
  </si>
  <si>
    <t>HP</t>
  </si>
  <si>
    <t>25-NOV-AU</t>
  </si>
  <si>
    <t>08-DEC-DE</t>
  </si>
  <si>
    <t>Nespresso</t>
  </si>
  <si>
    <t>18-FEB-CA</t>
  </si>
  <si>
    <t>Smartwatch</t>
  </si>
  <si>
    <t>Fitbit</t>
  </si>
  <si>
    <t>16-APR-ES</t>
  </si>
  <si>
    <t>Bose</t>
  </si>
  <si>
    <t>21-AUG-CA</t>
  </si>
  <si>
    <t>Laptop Bag</t>
  </si>
  <si>
    <t>Samsonite</t>
  </si>
  <si>
    <t>Accessories</t>
  </si>
  <si>
    <t>20-AUG-CN</t>
  </si>
  <si>
    <t>Huawei</t>
  </si>
  <si>
    <t>27-JAN-IT</t>
  </si>
  <si>
    <t>Asus</t>
  </si>
  <si>
    <t>01-MAR-UK</t>
  </si>
  <si>
    <t>Sunglasses</t>
  </si>
  <si>
    <t>Oakley</t>
  </si>
  <si>
    <t>14-AUG-US</t>
  </si>
  <si>
    <t>Camping Tent</t>
  </si>
  <si>
    <t>Coleman</t>
  </si>
  <si>
    <t>14-MAY-RU</t>
  </si>
  <si>
    <t>Camera</t>
  </si>
  <si>
    <t>Nikon</t>
  </si>
  <si>
    <t>09-JAN-CA</t>
  </si>
  <si>
    <t>Microwave</t>
  </si>
  <si>
    <t>Panasonic</t>
  </si>
  <si>
    <t>19-JUL-BR</t>
  </si>
  <si>
    <t>Fitness Tracker</t>
  </si>
  <si>
    <t>Xiaomi</t>
  </si>
  <si>
    <t>29-SEP-CA</t>
  </si>
  <si>
    <t>Google</t>
  </si>
  <si>
    <t>03-JUN-CA</t>
  </si>
  <si>
    <t>Ray-Ban</t>
  </si>
  <si>
    <t>11-JUL-CA</t>
  </si>
  <si>
    <t>Vitamix</t>
  </si>
  <si>
    <t>07-MAR-CA</t>
  </si>
  <si>
    <t>Dress</t>
  </si>
  <si>
    <t>Zara</t>
  </si>
  <si>
    <t>13-APR-CA</t>
  </si>
  <si>
    <t>Toaster</t>
  </si>
  <si>
    <t>Hamilton</t>
  </si>
  <si>
    <t>24-MAY-CA</t>
  </si>
  <si>
    <t>Garmin</t>
  </si>
  <si>
    <t>02-DEC-CA</t>
  </si>
  <si>
    <t>Jeans</t>
  </si>
  <si>
    <t>Levi's</t>
  </si>
  <si>
    <t>09-JUL-FR</t>
  </si>
  <si>
    <t>Watch</t>
  </si>
  <si>
    <t>Casio</t>
  </si>
  <si>
    <t>Column1</t>
  </si>
  <si>
    <t>Column2</t>
  </si>
  <si>
    <t>COUNT</t>
  </si>
  <si>
    <t xml:space="preserve">SUMIF </t>
  </si>
  <si>
    <t xml:space="preserve">COUNTIF </t>
  </si>
  <si>
    <t>DAY</t>
  </si>
  <si>
    <t>Country Code</t>
  </si>
  <si>
    <t>Month</t>
  </si>
  <si>
    <r>
      <rPr>
        <b/>
        <sz val="10"/>
        <color rgb="FF000000"/>
        <rFont val="Arial"/>
        <family val="2"/>
        <scheme val="minor"/>
      </rPr>
      <t>MIN</t>
    </r>
    <r>
      <rPr>
        <sz val="10"/>
        <color rgb="FF000000"/>
        <rFont val="Arial"/>
        <family val="2"/>
        <scheme val="minor"/>
      </rPr>
      <t xml:space="preserve"> </t>
    </r>
  </si>
  <si>
    <r>
      <rPr>
        <b/>
        <sz val="10"/>
        <color rgb="FF000000"/>
        <rFont val="Arial"/>
        <family val="2"/>
        <scheme val="minor"/>
      </rPr>
      <t>MAX</t>
    </r>
    <r>
      <rPr>
        <sz val="10"/>
        <color rgb="FF000000"/>
        <rFont val="Arial"/>
        <family val="2"/>
        <scheme val="minor"/>
      </rPr>
      <t xml:space="preserve"> </t>
    </r>
  </si>
  <si>
    <t xml:space="preserve">SUM </t>
  </si>
  <si>
    <t xml:space="preserve">AVERAGE  </t>
  </si>
  <si>
    <t>28</t>
  </si>
  <si>
    <t>US</t>
  </si>
  <si>
    <t>JAN</t>
  </si>
  <si>
    <t>15</t>
  </si>
  <si>
    <t>FEB</t>
  </si>
  <si>
    <t>03</t>
  </si>
  <si>
    <t>MAR</t>
  </si>
  <si>
    <t>11</t>
  </si>
  <si>
    <t>APR</t>
  </si>
  <si>
    <t>22</t>
  </si>
  <si>
    <t>MAY</t>
  </si>
  <si>
    <t>07</t>
  </si>
  <si>
    <t>UK</t>
  </si>
  <si>
    <t>JUN</t>
  </si>
  <si>
    <t>19</t>
  </si>
  <si>
    <t>JUL</t>
  </si>
  <si>
    <t>23</t>
  </si>
  <si>
    <t>AUG</t>
  </si>
  <si>
    <t>05</t>
  </si>
  <si>
    <t>SEP</t>
  </si>
  <si>
    <t>14</t>
  </si>
  <si>
    <t>OCT</t>
  </si>
  <si>
    <t>17</t>
  </si>
  <si>
    <t>IN</t>
  </si>
  <si>
    <t>25</t>
  </si>
  <si>
    <t>AU</t>
  </si>
  <si>
    <t>NOV</t>
  </si>
  <si>
    <t>08</t>
  </si>
  <si>
    <t>DE</t>
  </si>
  <si>
    <t>DEC</t>
  </si>
  <si>
    <t>18</t>
  </si>
  <si>
    <t>CA</t>
  </si>
  <si>
    <t>16</t>
  </si>
  <si>
    <t>ES</t>
  </si>
  <si>
    <t>21</t>
  </si>
  <si>
    <t>20</t>
  </si>
  <si>
    <t>CN</t>
  </si>
  <si>
    <t>27</t>
  </si>
  <si>
    <t>IT</t>
  </si>
  <si>
    <t>01</t>
  </si>
  <si>
    <t>RU</t>
  </si>
  <si>
    <t>09</t>
  </si>
  <si>
    <t>BR</t>
  </si>
  <si>
    <t>29</t>
  </si>
  <si>
    <t>13</t>
  </si>
  <si>
    <t>24</t>
  </si>
  <si>
    <t>02</t>
  </si>
  <si>
    <t>FR</t>
  </si>
  <si>
    <t xml:space="preserve">MIN </t>
  </si>
  <si>
    <t xml:space="preserve">MAX </t>
  </si>
  <si>
    <t>Column12</t>
  </si>
  <si>
    <t>Column23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</si>
</sst>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scheme val="minor"/>
    </font>
    <font>
      <b/>
      <sz val="12"/>
      <color theme="1"/>
      <name val="&quot;Times New Roman&quot;"/>
    </font>
    <font>
      <sz val="12"/>
      <color theme="1"/>
      <name val="&quot;Times New Roman&quot;"/>
    </font>
    <font>
      <b/>
      <sz val="11"/>
      <color theme="1"/>
      <name val="Calibri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b/>
      <sz val="10"/>
      <color theme="7"/>
      <name val="Arial"/>
      <family val="2"/>
      <scheme val="minor"/>
    </font>
    <font>
      <b/>
      <sz val="10"/>
      <color theme="1"/>
      <name val="&quot;Times New Roman&quot;"/>
    </font>
    <font>
      <sz val="10"/>
      <color theme="1"/>
      <name val="&quot;Times New Roman&quot;"/>
    </font>
    <font>
      <b/>
      <sz val="12"/>
      <color rgb="FF000000"/>
      <name val="Arial"/>
      <family val="2"/>
      <scheme val="minor"/>
    </font>
    <font>
      <sz val="11"/>
      <color theme="1"/>
      <name val="Arial"/>
      <family val="2"/>
    </font>
    <font>
      <b/>
      <sz val="10"/>
      <color rgb="FFC00000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  <scheme val="minor"/>
    </font>
    <font>
      <b/>
      <sz val="11"/>
      <color rgb="FF000000"/>
      <name val="Arial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59999389629810485"/>
        <bgColor rgb="FF4DD0E1"/>
      </patternFill>
    </fill>
    <fill>
      <patternFill patternType="solid">
        <fgColor theme="6" tint="0.59999389629810485"/>
        <bgColor rgb="FFFFFFFF"/>
      </patternFill>
    </fill>
    <fill>
      <patternFill patternType="solid">
        <fgColor theme="6" tint="0.59999389629810485"/>
        <bgColor rgb="FFE0F7FA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6" fillId="0" borderId="1" xfId="0" applyFont="1" applyBorder="1" applyAlignment="1">
      <alignment horizontal="center"/>
    </xf>
    <xf numFmtId="0" fontId="0" fillId="0" borderId="0" xfId="0" applyFont="1" applyBorder="1" applyAlignment="1"/>
    <xf numFmtId="0" fontId="11" fillId="0" borderId="0" xfId="0" applyFont="1" applyAlignment="1"/>
    <xf numFmtId="0" fontId="12" fillId="0" borderId="0" xfId="0" applyFont="1" applyAlignment="1"/>
    <xf numFmtId="0" fontId="7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18" fillId="0" borderId="0" xfId="0" applyFont="1" applyAlignment="1"/>
    <xf numFmtId="0" fontId="19" fillId="0" borderId="0" xfId="0" applyFont="1" applyAlignment="1"/>
    <xf numFmtId="0" fontId="16" fillId="0" borderId="0" xfId="0" applyFont="1" applyAlignment="1">
      <alignment horizontal="center"/>
    </xf>
    <xf numFmtId="0" fontId="20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1" fillId="2" borderId="1" xfId="0" applyFont="1" applyFill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1" fillId="2" borderId="10" xfId="0" applyFont="1" applyFill="1" applyBorder="1" applyAlignment="1">
      <alignment horizontal="center"/>
    </xf>
    <xf numFmtId="0" fontId="21" fillId="2" borderId="11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14" fillId="4" borderId="10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17" fillId="4" borderId="11" xfId="0" applyFont="1" applyFill="1" applyBorder="1" applyAlignment="1">
      <alignment horizontal="center"/>
    </xf>
    <xf numFmtId="0" fontId="14" fillId="5" borderId="10" xfId="0" applyFont="1" applyFill="1" applyBorder="1" applyAlignment="1">
      <alignment horizontal="center"/>
    </xf>
    <xf numFmtId="0" fontId="14" fillId="5" borderId="1" xfId="0" applyFont="1" applyFill="1" applyBorder="1" applyAlignment="1">
      <alignment horizontal="center"/>
    </xf>
    <xf numFmtId="0" fontId="10" fillId="4" borderId="10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14" fillId="5" borderId="12" xfId="0" applyFont="1" applyFill="1" applyBorder="1" applyAlignment="1">
      <alignment horizontal="center"/>
    </xf>
    <xf numFmtId="0" fontId="14" fillId="5" borderId="15" xfId="0" applyFont="1" applyFill="1" applyBorder="1" applyAlignment="1">
      <alignment horizontal="center"/>
    </xf>
    <xf numFmtId="0" fontId="17" fillId="4" borderId="13" xfId="0" applyFont="1" applyFill="1" applyBorder="1" applyAlignment="1">
      <alignment horizontal="center"/>
    </xf>
    <xf numFmtId="0" fontId="22" fillId="3" borderId="8" xfId="0" applyFont="1" applyFill="1" applyBorder="1" applyAlignment="1">
      <alignment horizontal="center"/>
    </xf>
    <xf numFmtId="0" fontId="22" fillId="3" borderId="14" xfId="0" applyFont="1" applyFill="1" applyBorder="1" applyAlignment="1">
      <alignment horizontal="center"/>
    </xf>
    <xf numFmtId="0" fontId="22" fillId="3" borderId="9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6" fillId="0" borderId="7" xfId="0" applyFont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/>
    </xf>
    <xf numFmtId="0" fontId="25" fillId="2" borderId="1" xfId="0" applyFont="1" applyFill="1" applyBorder="1" applyAlignment="1">
      <alignment horizontal="center"/>
    </xf>
    <xf numFmtId="0" fontId="12" fillId="0" borderId="0" xfId="0" applyFont="1" applyBorder="1" applyAlignment="1"/>
    <xf numFmtId="0" fontId="15" fillId="0" borderId="0" xfId="0" applyFont="1" applyBorder="1" applyAlignment="1"/>
    <xf numFmtId="0" fontId="13" fillId="0" borderId="5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26" fillId="6" borderId="1" xfId="0" applyFont="1" applyFill="1" applyBorder="1" applyAlignment="1">
      <alignment horizontal="center"/>
    </xf>
    <xf numFmtId="0" fontId="9" fillId="7" borderId="16" xfId="0" applyFont="1" applyFill="1" applyBorder="1" applyAlignment="1">
      <alignment horizontal="center"/>
    </xf>
    <xf numFmtId="0" fontId="9" fillId="7" borderId="17" xfId="0" applyFont="1" applyFill="1" applyBorder="1" applyAlignment="1">
      <alignment horizontal="center"/>
    </xf>
    <xf numFmtId="0" fontId="9" fillId="7" borderId="18" xfId="0" applyFont="1" applyFill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15" fillId="8" borderId="4" xfId="0" applyFont="1" applyFill="1" applyBorder="1" applyAlignment="1">
      <alignment horizontal="center"/>
    </xf>
    <xf numFmtId="0" fontId="0" fillId="8" borderId="5" xfId="0" applyFont="1" applyFill="1" applyBorder="1" applyAlignment="1">
      <alignment horizontal="center"/>
    </xf>
    <xf numFmtId="0" fontId="0" fillId="8" borderId="4" xfId="0" applyFont="1" applyFill="1" applyBorder="1" applyAlignment="1">
      <alignment horizontal="center"/>
    </xf>
    <xf numFmtId="0" fontId="12" fillId="9" borderId="2" xfId="0" applyFont="1" applyFill="1" applyBorder="1" applyAlignment="1">
      <alignment horizontal="center"/>
    </xf>
    <xf numFmtId="0" fontId="0" fillId="9" borderId="3" xfId="0" applyFont="1" applyFill="1" applyBorder="1" applyAlignment="1">
      <alignment horizontal="center"/>
    </xf>
    <xf numFmtId="0" fontId="22" fillId="3" borderId="19" xfId="0" applyFont="1" applyFill="1" applyBorder="1" applyAlignment="1">
      <alignment horizontal="center"/>
    </xf>
    <xf numFmtId="0" fontId="14" fillId="4" borderId="4" xfId="0" applyFont="1" applyFill="1" applyBorder="1" applyAlignment="1">
      <alignment horizontal="center"/>
    </xf>
    <xf numFmtId="0" fontId="14" fillId="5" borderId="4" xfId="0" applyFont="1" applyFill="1" applyBorder="1" applyAlignment="1">
      <alignment horizontal="center"/>
    </xf>
    <xf numFmtId="0" fontId="27" fillId="10" borderId="1" xfId="0" applyFont="1" applyFill="1" applyBorder="1" applyAlignment="1">
      <alignment horizontal="center"/>
    </xf>
    <xf numFmtId="0" fontId="27" fillId="11" borderId="1" xfId="0" applyFont="1" applyFill="1" applyBorder="1" applyAlignment="1">
      <alignment horizontal="center"/>
    </xf>
  </cellXfs>
  <cellStyles count="1">
    <cellStyle name="Normal" xfId="0" builtinId="0"/>
  </cellStyles>
  <dxfs count="102">
    <dxf>
      <font>
        <b/>
        <strike val="0"/>
        <outline val="0"/>
        <shadow val="0"/>
        <u val="none"/>
        <vertAlign val="baseline"/>
        <sz val="11"/>
        <name val="Arial"/>
        <scheme val="minor"/>
      </font>
      <fill>
        <patternFill patternType="solid">
          <fgColor indexed="64"/>
          <bgColor rgb="FFFF00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name val="Arial"/>
        <scheme val="minor"/>
      </font>
      <fill>
        <patternFill patternType="solid">
          <fgColor indexed="64"/>
          <bgColor rgb="FFFF00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Arial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name val="Arial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1"/>
        <color rgb="FF000000"/>
        <name val="Arial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000000"/>
        <name val="Arial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000000"/>
        <name val="Arial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000000"/>
        <name val="Arial"/>
        <scheme val="minor"/>
      </font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rial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rial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name val="Arial"/>
        <scheme val="minor"/>
      </font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2">
    <tableStyle name="Dataset-style" pivot="0" count="3">
      <tableStyleElement type="headerRow" dxfId="101"/>
      <tableStyleElement type="firstRowStripe" dxfId="100"/>
      <tableStyleElement type="secondRowStripe" dxfId="99"/>
    </tableStyle>
    <tableStyle name="Dataset-style 2" pivot="0" count="3">
      <tableStyleElement type="headerRow" dxfId="98"/>
      <tableStyleElement type="firstRowStripe" dxfId="97"/>
      <tableStyleElement type="secondRowStripe" dxfId="9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44" displayName="Table44" ref="A1:D6" totalsRowShown="0" headerRowDxfId="8" dataDxfId="7" headerRowBorderDxfId="5" tableBorderDxfId="6" totalsRowBorderDxfId="4">
  <tableColumns count="4">
    <tableColumn id="1" name="Column1" dataDxfId="3"/>
    <tableColumn id="2" name="Column2" dataDxfId="2"/>
    <tableColumn id="3" name="Column12" dataDxfId="1"/>
    <tableColumn id="4" name="Column23" dataDxfId="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1" name="Table_1" displayName="Table_1" ref="A1:E35" headerRowDxfId="95" dataDxfId="94" totalsRowDxfId="93">
  <tableColumns count="5">
    <tableColumn id="1" name="Product ID" dataDxfId="92"/>
    <tableColumn id="2" name="Product Name" dataDxfId="91"/>
    <tableColumn id="3" name="Brand Name" dataDxfId="90"/>
    <tableColumn id="4" name="Price ($)" dataDxfId="89"/>
    <tableColumn id="5" name="Quantity" dataDxfId="88"/>
  </tableColumns>
  <tableStyleInfo name="Dataset-style" showFirstColumn="1" showLastColumn="1" showRowStripes="1" showColumnStripes="0"/>
</table>
</file>

<file path=xl/tables/table3.xml><?xml version="1.0" encoding="utf-8"?>
<table xmlns="http://schemas.openxmlformats.org/spreadsheetml/2006/main" id="2" name="Table_2" displayName="Table_2" ref="F1:F35" headerRowDxfId="87" dataDxfId="86" totalsRowDxfId="85">
  <tableColumns count="1">
    <tableColumn id="1" name="Category" dataDxfId="84"/>
  </tableColumns>
  <tableStyleInfo name="Dataset-style 2" showFirstColumn="1" showLastColumn="1" showRowStripes="1" showColumnStripes="0"/>
</table>
</file>

<file path=xl/tables/table4.xml><?xml version="1.0" encoding="utf-8"?>
<table xmlns="http://schemas.openxmlformats.org/spreadsheetml/2006/main" id="4" name="Table4" displayName="Table4" ref="I11:J16" totalsRowShown="0" headerRowDxfId="83" dataDxfId="81" headerRowBorderDxfId="82" tableBorderDxfId="80" totalsRowBorderDxfId="79">
  <autoFilter ref="I11:J16"/>
  <tableColumns count="2">
    <tableColumn id="1" name="Column1" dataDxfId="78"/>
    <tableColumn id="2" name="Column2" dataDxfId="77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9" name="Table_110" displayName="Table_110" ref="A1:E35" headerRowDxfId="76" dataDxfId="75" totalsRowDxfId="74">
  <tableColumns count="5">
    <tableColumn id="1" name="Product ID" dataDxfId="73"/>
    <tableColumn id="2" name="Product Name" dataDxfId="72"/>
    <tableColumn id="3" name="Brand Name" dataDxfId="71"/>
    <tableColumn id="4" name="Price ($)" dataDxfId="70"/>
    <tableColumn id="5" name="Quantity" dataDxfId="69"/>
  </tableColumns>
  <tableStyleInfo name="Dataset-style" showFirstColumn="1" showLastColumn="1" showRowStripes="1" showColumnStripes="0"/>
</table>
</file>

<file path=xl/tables/table6.xml><?xml version="1.0" encoding="utf-8"?>
<table xmlns="http://schemas.openxmlformats.org/spreadsheetml/2006/main" id="10" name="Table_211" displayName="Table_211" ref="F1:F35" headerRowDxfId="68" dataDxfId="67" totalsRowDxfId="66">
  <tableColumns count="1">
    <tableColumn id="1" name="Category" dataDxfId="65"/>
  </tableColumns>
  <tableStyleInfo name="Dataset-style 2" showFirstColumn="1" showLastColumn="1" showRowStripes="1" showColumnStripes="0"/>
</table>
</file>

<file path=xl/tables/table7.xml><?xml version="1.0" encoding="utf-8"?>
<table xmlns="http://schemas.openxmlformats.org/spreadsheetml/2006/main" id="19" name="Table520" displayName="Table520" ref="J8:K11" totalsRowShown="0" headerRowDxfId="64" dataDxfId="62" headerRowBorderDxfId="63" tableBorderDxfId="61" totalsRowBorderDxfId="60">
  <autoFilter ref="J8:K11"/>
  <tableColumns count="2">
    <tableColumn id="1" name="Column1" dataDxfId="59"/>
    <tableColumn id="2" name="Column2" dataDxfId="58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11" name="Table_112" displayName="Table_112" ref="A1:E35" headerRowDxfId="57" dataDxfId="56" totalsRowDxfId="55">
  <tableColumns count="5">
    <tableColumn id="1" name="Product ID" dataDxfId="54"/>
    <tableColumn id="2" name="Product Name" dataDxfId="53"/>
    <tableColumn id="3" name="Brand Name" dataDxfId="52"/>
    <tableColumn id="4" name="Price ($)" dataDxfId="51"/>
    <tableColumn id="5" name="Quantity" dataDxfId="50"/>
  </tableColumns>
  <tableStyleInfo name="Dataset-style" showFirstColumn="1" showLastColumn="1" showRowStripes="1" showColumnStripes="0"/>
</table>
</file>

<file path=xl/tables/table9.xml><?xml version="1.0" encoding="utf-8"?>
<table xmlns="http://schemas.openxmlformats.org/spreadsheetml/2006/main" id="12" name="Table_213" displayName="Table_213" ref="F1:F35" headerRowDxfId="49" dataDxfId="48" totalsRowDxfId="47">
  <tableColumns count="1">
    <tableColumn id="1" name="Category" dataDxfId="46"/>
  </tableColumns>
  <tableStyleInfo name="Dataset-style 2" showFirstColumn="1" showLastColumn="1" showRowStripes="1" showColumnStripes="0"/>
</table>
</file>

<file path=xl/tables/table10.xml><?xml version="1.0" encoding="utf-8"?>
<table xmlns="http://schemas.openxmlformats.org/spreadsheetml/2006/main" id="15" name="Table_116" displayName="Table_116" ref="A1:E35" headerRowDxfId="45" dataDxfId="44" totalsRowDxfId="43">
  <tableColumns count="5">
    <tableColumn id="1" name="Product ID" dataDxfId="42"/>
    <tableColumn id="2" name="Product Name" dataDxfId="41"/>
    <tableColumn id="3" name="Brand Name" dataDxfId="40"/>
    <tableColumn id="4" name="Price ($)" dataDxfId="39"/>
    <tableColumn id="5" name="Quantity" dataDxfId="38"/>
  </tableColumns>
  <tableStyleInfo name="Dataset-style" showFirstColumn="1" showLastColumn="1" showRowStripes="1" showColumnStripes="0"/>
</table>
</file>

<file path=xl/tables/table11.xml><?xml version="1.0" encoding="utf-8"?>
<table xmlns="http://schemas.openxmlformats.org/spreadsheetml/2006/main" id="16" name="Table_217" displayName="Table_217" ref="F1:F35" headerRowDxfId="37" dataDxfId="36" totalsRowDxfId="35">
  <tableColumns count="1">
    <tableColumn id="1" name="Category" dataDxfId="34"/>
  </tableColumns>
  <tableStyleInfo name="Dataset-style 2" showFirstColumn="1" showLastColumn="1" showRowStripes="1" showColumnStripes="0"/>
</table>
</file>

<file path=xl/tables/table12.xml><?xml version="1.0" encoding="utf-8"?>
<table xmlns="http://schemas.openxmlformats.org/spreadsheetml/2006/main" id="22" name="Table623" displayName="Table623" ref="K12:L16" totalsRowShown="0" headerRowDxfId="33" dataDxfId="31" headerRowBorderDxfId="32" tableBorderDxfId="30" totalsRowBorderDxfId="29">
  <autoFilter ref="K12:L16"/>
  <tableColumns count="2">
    <tableColumn id="1" name="Column1" dataDxfId="28"/>
    <tableColumn id="2" name="Column2" dataDxfId="27"/>
  </tableColumns>
  <tableStyleInfo name="TableStyleMedium4" showFirstColumn="0" showLastColumn="0" showRowStripes="1" showColumnStripes="0"/>
</table>
</file>

<file path=xl/tables/table13.xml><?xml version="1.0" encoding="utf-8"?>
<table xmlns="http://schemas.openxmlformats.org/spreadsheetml/2006/main" id="17" name="Table_118" displayName="Table_118" ref="A1:E35" headerRowDxfId="26" dataDxfId="25" totalsRowDxfId="24">
  <tableColumns count="5">
    <tableColumn id="1" name="Product ID" dataDxfId="23"/>
    <tableColumn id="2" name="Product Name" dataDxfId="22"/>
    <tableColumn id="3" name="Brand Name" dataDxfId="21"/>
    <tableColumn id="4" name="Price ($)" dataDxfId="20"/>
    <tableColumn id="5" name="Quantity" dataDxfId="19"/>
  </tableColumns>
  <tableStyleInfo name="Dataset-style" showFirstColumn="1" showLastColumn="1" showRowStripes="1" showColumnStripes="0"/>
</table>
</file>

<file path=xl/tables/table14.xml><?xml version="1.0" encoding="utf-8"?>
<table xmlns="http://schemas.openxmlformats.org/spreadsheetml/2006/main" id="18" name="Table_219" displayName="Table_219" ref="F1:F35" headerRowDxfId="18" dataDxfId="17" totalsRowDxfId="16">
  <tableColumns count="1">
    <tableColumn id="1" name="Category" dataDxfId="15"/>
  </tableColumns>
  <tableStyleInfo name="Dataset-style 2" showFirstColumn="1" showLastColumn="1" showRowStripes="1" showColumnStripes="0"/>
</table>
</file>

<file path=xl/tables/table15.xml><?xml version="1.0" encoding="utf-8"?>
<table xmlns="http://schemas.openxmlformats.org/spreadsheetml/2006/main" id="26" name="Table26" displayName="Table26" ref="J9:L43" totalsRowShown="0" headerRowDxfId="14" dataDxfId="12" headerRowBorderDxfId="13">
  <autoFilter ref="J9:L43"/>
  <tableColumns count="3">
    <tableColumn id="1" name="DAY" dataDxfId="11">
      <calculatedColumnFormula>LEFT(A2,2)</calculatedColumnFormula>
    </tableColumn>
    <tableColumn id="2" name="Country Code" dataDxfId="10">
      <calculatedColumnFormula>RIGHT(A2,2)</calculatedColumnFormula>
    </tableColumn>
    <tableColumn id="3" name="Month" dataDxfId="9">
      <calculatedColumnFormula>MID(A2,4,3)</calculatedColumnFormula>
    </tableColumn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3"/>
  <sheetViews>
    <sheetView showGridLines="0" workbookViewId="0">
      <selection activeCell="J12" sqref="J12"/>
    </sheetView>
  </sheetViews>
  <sheetFormatPr defaultColWidth="12.5703125" defaultRowHeight="15.75" customHeight="1"/>
  <cols>
    <col min="2" max="2" width="7.42578125" customWidth="1"/>
  </cols>
  <sheetData>
    <row r="1" spans="1:3" ht="15.75" customHeight="1">
      <c r="A1" s="1" t="s">
        <v>0</v>
      </c>
    </row>
    <row r="3" spans="1:3" ht="15.75" customHeight="1">
      <c r="B3" s="2" t="s">
        <v>1</v>
      </c>
    </row>
    <row r="4" spans="1:3" ht="15.75" customHeight="1">
      <c r="B4" s="2"/>
      <c r="C4" s="3" t="s">
        <v>2</v>
      </c>
    </row>
    <row r="5" spans="1:3" ht="15.75" customHeight="1">
      <c r="B5" s="2"/>
      <c r="C5" s="3" t="s">
        <v>3</v>
      </c>
    </row>
    <row r="6" spans="1:3" ht="15.75" customHeight="1">
      <c r="B6" s="2"/>
      <c r="C6" s="3" t="s">
        <v>4</v>
      </c>
    </row>
    <row r="7" spans="1:3" ht="15.75" customHeight="1">
      <c r="B7" s="4"/>
    </row>
    <row r="8" spans="1:3" ht="15.75" customHeight="1">
      <c r="B8" s="2" t="s">
        <v>5</v>
      </c>
    </row>
    <row r="9" spans="1:3" ht="15">
      <c r="C9" s="3" t="s">
        <v>6</v>
      </c>
    </row>
    <row r="10" spans="1:3" ht="15">
      <c r="C10" s="3" t="s">
        <v>7</v>
      </c>
    </row>
    <row r="11" spans="1:3" ht="15.75" customHeight="1">
      <c r="B11" s="4"/>
    </row>
    <row r="12" spans="1:3" ht="15.75" customHeight="1">
      <c r="B12" s="2" t="s">
        <v>8</v>
      </c>
    </row>
    <row r="13" spans="1:3" ht="15">
      <c r="C13" s="3" t="s">
        <v>9</v>
      </c>
    </row>
    <row r="14" spans="1:3" ht="15.75" customHeight="1">
      <c r="B14" s="4"/>
    </row>
    <row r="15" spans="1:3" ht="15.75" customHeight="1">
      <c r="B15" s="2" t="s">
        <v>10</v>
      </c>
    </row>
    <row r="16" spans="1:3" ht="15">
      <c r="C16" s="3" t="s">
        <v>11</v>
      </c>
    </row>
    <row r="17" spans="2:3" ht="15">
      <c r="C17" s="3" t="s">
        <v>12</v>
      </c>
    </row>
    <row r="18" spans="2:3" ht="15.75" customHeight="1">
      <c r="B18" s="4"/>
    </row>
    <row r="19" spans="2:3" ht="15.75" customHeight="1">
      <c r="B19" s="2" t="s">
        <v>13</v>
      </c>
    </row>
    <row r="20" spans="2:3" ht="15">
      <c r="C20" s="3" t="s">
        <v>14</v>
      </c>
    </row>
    <row r="21" spans="2:3" ht="15">
      <c r="C21" s="3" t="s">
        <v>15</v>
      </c>
    </row>
    <row r="22" spans="2:3" ht="15">
      <c r="C22" s="3" t="s">
        <v>16</v>
      </c>
    </row>
    <row r="23" spans="2:3" ht="15.75" customHeight="1">
      <c r="B2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activeCell="I4" sqref="I4"/>
    </sheetView>
  </sheetViews>
  <sheetFormatPr defaultRowHeight="12.75"/>
  <cols>
    <col min="1" max="1" width="12.140625" bestFit="1" customWidth="1"/>
    <col min="2" max="2" width="13.7109375" bestFit="1" customWidth="1"/>
    <col min="3" max="4" width="11" bestFit="1" customWidth="1"/>
    <col min="5" max="5" width="14.85546875" bestFit="1" customWidth="1"/>
    <col min="6" max="6" width="14" bestFit="1" customWidth="1"/>
    <col min="7" max="7" width="14.5703125" bestFit="1" customWidth="1"/>
    <col min="9" max="9" width="8.28515625" bestFit="1" customWidth="1"/>
    <col min="10" max="10" width="6" bestFit="1" customWidth="1"/>
    <col min="11" max="11" width="16.7109375" bestFit="1" customWidth="1"/>
    <col min="12" max="12" width="8.140625" bestFit="1" customWidth="1"/>
  </cols>
  <sheetData>
    <row r="1" spans="1:12" ht="15.75">
      <c r="A1" s="58" t="s">
        <v>110</v>
      </c>
      <c r="B1" s="59" t="s">
        <v>111</v>
      </c>
      <c r="C1" s="78" t="s">
        <v>172</v>
      </c>
      <c r="D1" s="78" t="s">
        <v>173</v>
      </c>
      <c r="E1" s="75" t="s">
        <v>18</v>
      </c>
      <c r="F1" s="44" t="s">
        <v>18</v>
      </c>
      <c r="G1" s="45" t="s">
        <v>18</v>
      </c>
      <c r="H1" s="73" t="s">
        <v>110</v>
      </c>
      <c r="I1" s="74" t="s">
        <v>111</v>
      </c>
      <c r="J1" s="63" t="s">
        <v>115</v>
      </c>
      <c r="K1" s="63" t="s">
        <v>116</v>
      </c>
      <c r="L1" s="63" t="s">
        <v>117</v>
      </c>
    </row>
    <row r="2" spans="1:12" ht="15">
      <c r="A2" s="60" t="s">
        <v>120</v>
      </c>
      <c r="B2" s="56">
        <v>10100</v>
      </c>
      <c r="C2" s="79" t="s">
        <v>170</v>
      </c>
      <c r="D2" s="79">
        <v>30</v>
      </c>
      <c r="E2" s="76" t="s">
        <v>24</v>
      </c>
      <c r="F2" s="34">
        <v>1000</v>
      </c>
      <c r="G2" s="35" t="str">
        <f>IF(F2&gt;=500,"High price","Standard price")</f>
        <v>High price</v>
      </c>
      <c r="H2" s="70" t="s">
        <v>113</v>
      </c>
      <c r="I2" s="71">
        <v>8050</v>
      </c>
      <c r="J2" s="64" t="s">
        <v>122</v>
      </c>
      <c r="K2" s="65" t="s">
        <v>123</v>
      </c>
      <c r="L2" s="66" t="s">
        <v>124</v>
      </c>
    </row>
    <row r="3" spans="1:12" ht="15">
      <c r="A3" s="61"/>
      <c r="B3" s="56"/>
      <c r="C3" s="79"/>
      <c r="D3" s="79"/>
      <c r="E3" s="77" t="s">
        <v>28</v>
      </c>
      <c r="F3" s="37">
        <v>80</v>
      </c>
      <c r="G3" s="35" t="str">
        <f t="shared" ref="G3:G7" si="0">IF(F3&gt;=500,"High price","Standard price")</f>
        <v>Standard price</v>
      </c>
      <c r="H3" s="72"/>
      <c r="I3" s="71"/>
      <c r="J3" s="67" t="s">
        <v>125</v>
      </c>
      <c r="K3" s="68" t="s">
        <v>123</v>
      </c>
      <c r="L3" s="69" t="s">
        <v>126</v>
      </c>
    </row>
    <row r="4" spans="1:12" ht="15">
      <c r="A4" s="60" t="s">
        <v>112</v>
      </c>
      <c r="B4" s="56">
        <v>34</v>
      </c>
      <c r="C4" s="79" t="s">
        <v>171</v>
      </c>
      <c r="D4" s="79">
        <v>1000</v>
      </c>
      <c r="E4" s="76" t="s">
        <v>32</v>
      </c>
      <c r="F4" s="34">
        <v>130</v>
      </c>
      <c r="G4" s="35" t="str">
        <f t="shared" si="0"/>
        <v>Standard price</v>
      </c>
      <c r="H4" s="70" t="s">
        <v>114</v>
      </c>
      <c r="I4" s="71">
        <v>11</v>
      </c>
      <c r="J4" s="64" t="s">
        <v>127</v>
      </c>
      <c r="K4" s="65" t="s">
        <v>123</v>
      </c>
      <c r="L4" s="66" t="s">
        <v>128</v>
      </c>
    </row>
    <row r="5" spans="1:12" ht="15">
      <c r="A5" s="61"/>
      <c r="B5" s="56"/>
      <c r="C5" s="79"/>
      <c r="D5" s="79"/>
      <c r="E5" s="77" t="s">
        <v>36</v>
      </c>
      <c r="F5" s="37">
        <v>900</v>
      </c>
      <c r="G5" s="35" t="str">
        <f t="shared" si="0"/>
        <v>High price</v>
      </c>
      <c r="H5" s="72"/>
      <c r="I5" s="71"/>
      <c r="J5" s="67" t="s">
        <v>129</v>
      </c>
      <c r="K5" s="68" t="s">
        <v>123</v>
      </c>
      <c r="L5" s="69" t="s">
        <v>130</v>
      </c>
    </row>
    <row r="6" spans="1:12" ht="15">
      <c r="A6" s="62" t="s">
        <v>121</v>
      </c>
      <c r="B6" s="57">
        <v>297.05882352941177</v>
      </c>
      <c r="C6" s="79"/>
      <c r="D6" s="79"/>
      <c r="E6" s="76" t="s">
        <v>39</v>
      </c>
      <c r="F6" s="34">
        <v>70</v>
      </c>
      <c r="G6" s="35" t="str">
        <f t="shared" si="0"/>
        <v>Standard price</v>
      </c>
      <c r="J6" s="64" t="s">
        <v>131</v>
      </c>
      <c r="K6" s="65" t="s">
        <v>123</v>
      </c>
      <c r="L6" s="66" t="s">
        <v>132</v>
      </c>
    </row>
    <row r="7" spans="1:12" ht="15">
      <c r="E7" s="36" t="s">
        <v>43</v>
      </c>
      <c r="F7" s="37">
        <v>200</v>
      </c>
      <c r="G7" s="35" t="str">
        <f t="shared" si="0"/>
        <v>Standard price</v>
      </c>
      <c r="J7" s="67" t="s">
        <v>133</v>
      </c>
      <c r="K7" s="68" t="s">
        <v>134</v>
      </c>
      <c r="L7" s="69" t="s">
        <v>135</v>
      </c>
    </row>
    <row r="8" spans="1:12" ht="15">
      <c r="E8" s="33" t="s">
        <v>46</v>
      </c>
      <c r="F8" s="34">
        <v>30</v>
      </c>
      <c r="G8" s="35" t="str">
        <f>IF(F8&gt;=500,"High price","Standard price")</f>
        <v>Standard price</v>
      </c>
      <c r="J8" s="64" t="s">
        <v>136</v>
      </c>
      <c r="K8" s="65" t="s">
        <v>134</v>
      </c>
      <c r="L8" s="66" t="s">
        <v>137</v>
      </c>
    </row>
    <row r="9" spans="1:12" ht="15">
      <c r="E9" s="36" t="s">
        <v>49</v>
      </c>
      <c r="F9" s="37">
        <v>90</v>
      </c>
      <c r="G9" s="35" t="str">
        <f t="shared" ref="G9:G35" si="1">IF(F9&gt;=500,"High price","Standard price")</f>
        <v>Standard price</v>
      </c>
      <c r="J9" s="67" t="s">
        <v>138</v>
      </c>
      <c r="K9" s="68" t="s">
        <v>134</v>
      </c>
      <c r="L9" s="69" t="s">
        <v>139</v>
      </c>
    </row>
    <row r="10" spans="1:12" ht="15">
      <c r="E10" s="33" t="s">
        <v>52</v>
      </c>
      <c r="F10" s="34">
        <v>500</v>
      </c>
      <c r="G10" s="35" t="str">
        <f t="shared" si="1"/>
        <v>High price</v>
      </c>
      <c r="J10" s="64" t="s">
        <v>140</v>
      </c>
      <c r="K10" s="65" t="s">
        <v>134</v>
      </c>
      <c r="L10" s="66" t="s">
        <v>141</v>
      </c>
    </row>
    <row r="11" spans="1:12" ht="15">
      <c r="E11" s="36" t="s">
        <v>55</v>
      </c>
      <c r="F11" s="37">
        <v>130</v>
      </c>
      <c r="G11" s="35" t="str">
        <f t="shared" si="1"/>
        <v>Standard price</v>
      </c>
      <c r="J11" s="67" t="s">
        <v>142</v>
      </c>
      <c r="K11" s="68" t="s">
        <v>134</v>
      </c>
      <c r="L11" s="69" t="s">
        <v>143</v>
      </c>
    </row>
    <row r="12" spans="1:12" ht="15">
      <c r="E12" s="33" t="s">
        <v>24</v>
      </c>
      <c r="F12" s="34">
        <v>950</v>
      </c>
      <c r="G12" s="35" t="str">
        <f t="shared" si="1"/>
        <v>High price</v>
      </c>
      <c r="J12" s="64" t="s">
        <v>144</v>
      </c>
      <c r="K12" s="65" t="s">
        <v>145</v>
      </c>
      <c r="L12" s="66" t="s">
        <v>135</v>
      </c>
    </row>
    <row r="13" spans="1:12" ht="15">
      <c r="E13" s="36" t="s">
        <v>28</v>
      </c>
      <c r="F13" s="37">
        <v>90</v>
      </c>
      <c r="G13" s="35" t="str">
        <f t="shared" si="1"/>
        <v>Standard price</v>
      </c>
      <c r="J13" s="67" t="s">
        <v>146</v>
      </c>
      <c r="K13" s="68" t="s">
        <v>147</v>
      </c>
      <c r="L13" s="69" t="s">
        <v>148</v>
      </c>
    </row>
    <row r="14" spans="1:12" ht="15">
      <c r="E14" s="33" t="s">
        <v>32</v>
      </c>
      <c r="F14" s="34">
        <v>120</v>
      </c>
      <c r="G14" s="35" t="str">
        <f t="shared" si="1"/>
        <v>Standard price</v>
      </c>
      <c r="J14" s="64" t="s">
        <v>149</v>
      </c>
      <c r="K14" s="65" t="s">
        <v>150</v>
      </c>
      <c r="L14" s="66" t="s">
        <v>151</v>
      </c>
    </row>
    <row r="15" spans="1:12" ht="15">
      <c r="E15" s="36" t="s">
        <v>63</v>
      </c>
      <c r="F15" s="37">
        <v>150</v>
      </c>
      <c r="G15" s="35" t="str">
        <f t="shared" si="1"/>
        <v>Standard price</v>
      </c>
      <c r="J15" s="67" t="s">
        <v>152</v>
      </c>
      <c r="K15" s="68" t="s">
        <v>153</v>
      </c>
      <c r="L15" s="69" t="s">
        <v>126</v>
      </c>
    </row>
    <row r="16" spans="1:12" ht="15">
      <c r="E16" s="33" t="s">
        <v>43</v>
      </c>
      <c r="F16" s="34">
        <v>250</v>
      </c>
      <c r="G16" s="35" t="str">
        <f t="shared" si="1"/>
        <v>Standard price</v>
      </c>
      <c r="J16" s="64" t="s">
        <v>154</v>
      </c>
      <c r="K16" s="65" t="s">
        <v>155</v>
      </c>
      <c r="L16" s="66" t="s">
        <v>130</v>
      </c>
    </row>
    <row r="17" spans="5:12" ht="15">
      <c r="E17" s="36" t="s">
        <v>68</v>
      </c>
      <c r="F17" s="37">
        <v>50</v>
      </c>
      <c r="G17" s="35" t="str">
        <f t="shared" si="1"/>
        <v>Standard price</v>
      </c>
      <c r="J17" s="67" t="s">
        <v>156</v>
      </c>
      <c r="K17" s="68" t="s">
        <v>153</v>
      </c>
      <c r="L17" s="69" t="s">
        <v>139</v>
      </c>
    </row>
    <row r="18" spans="5:12" ht="15">
      <c r="E18" s="33" t="s">
        <v>63</v>
      </c>
      <c r="F18" s="34">
        <v>160</v>
      </c>
      <c r="G18" s="35" t="str">
        <f t="shared" si="1"/>
        <v>Standard price</v>
      </c>
      <c r="J18" s="64" t="s">
        <v>157</v>
      </c>
      <c r="K18" s="65" t="s">
        <v>158</v>
      </c>
      <c r="L18" s="66" t="s">
        <v>139</v>
      </c>
    </row>
    <row r="19" spans="5:12" ht="15">
      <c r="E19" s="36" t="s">
        <v>24</v>
      </c>
      <c r="F19" s="37">
        <v>980</v>
      </c>
      <c r="G19" s="35" t="str">
        <f t="shared" si="1"/>
        <v>High price</v>
      </c>
      <c r="J19" s="67" t="s">
        <v>159</v>
      </c>
      <c r="K19" s="68" t="s">
        <v>160</v>
      </c>
      <c r="L19" s="69" t="s">
        <v>124</v>
      </c>
    </row>
    <row r="20" spans="5:12" ht="15">
      <c r="E20" s="33" t="s">
        <v>76</v>
      </c>
      <c r="F20" s="34">
        <v>150</v>
      </c>
      <c r="G20" s="35" t="str">
        <f t="shared" si="1"/>
        <v>Standard price</v>
      </c>
      <c r="J20" s="64" t="s">
        <v>161</v>
      </c>
      <c r="K20" s="65" t="s">
        <v>134</v>
      </c>
      <c r="L20" s="66" t="s">
        <v>128</v>
      </c>
    </row>
    <row r="21" spans="5:12" ht="15">
      <c r="E21" s="36" t="s">
        <v>79</v>
      </c>
      <c r="F21" s="37">
        <v>200</v>
      </c>
      <c r="G21" s="35" t="str">
        <f t="shared" si="1"/>
        <v>Standard price</v>
      </c>
      <c r="J21" s="67" t="s">
        <v>142</v>
      </c>
      <c r="K21" s="68" t="s">
        <v>123</v>
      </c>
      <c r="L21" s="69" t="s">
        <v>139</v>
      </c>
    </row>
    <row r="22" spans="5:12" ht="15">
      <c r="E22" s="33" t="s">
        <v>82</v>
      </c>
      <c r="F22" s="34">
        <v>700</v>
      </c>
      <c r="G22" s="35" t="str">
        <f t="shared" si="1"/>
        <v>High price</v>
      </c>
      <c r="J22" s="64" t="s">
        <v>142</v>
      </c>
      <c r="K22" s="65" t="s">
        <v>162</v>
      </c>
      <c r="L22" s="66" t="s">
        <v>132</v>
      </c>
    </row>
    <row r="23" spans="5:12" ht="15">
      <c r="E23" s="36" t="s">
        <v>85</v>
      </c>
      <c r="F23" s="37">
        <v>80</v>
      </c>
      <c r="G23" s="35" t="str">
        <f t="shared" si="1"/>
        <v>Standard price</v>
      </c>
      <c r="J23" s="67" t="s">
        <v>163</v>
      </c>
      <c r="K23" s="68" t="s">
        <v>153</v>
      </c>
      <c r="L23" s="69" t="s">
        <v>124</v>
      </c>
    </row>
    <row r="24" spans="5:12" ht="15">
      <c r="E24" s="33" t="s">
        <v>88</v>
      </c>
      <c r="F24" s="34">
        <v>150</v>
      </c>
      <c r="G24" s="35" t="str">
        <f t="shared" si="1"/>
        <v>Standard price</v>
      </c>
      <c r="J24" s="64" t="s">
        <v>136</v>
      </c>
      <c r="K24" s="65" t="s">
        <v>164</v>
      </c>
      <c r="L24" s="66" t="s">
        <v>137</v>
      </c>
    </row>
    <row r="25" spans="5:12" ht="15">
      <c r="E25" s="38" t="s">
        <v>68</v>
      </c>
      <c r="F25" s="39">
        <v>50</v>
      </c>
      <c r="G25" s="35" t="str">
        <f t="shared" si="1"/>
        <v>Standard price</v>
      </c>
      <c r="J25" s="67" t="s">
        <v>156</v>
      </c>
      <c r="K25" s="68" t="s">
        <v>153</v>
      </c>
      <c r="L25" s="69" t="s">
        <v>139</v>
      </c>
    </row>
    <row r="26" spans="5:12" ht="15">
      <c r="E26" s="33" t="s">
        <v>36</v>
      </c>
      <c r="F26" s="34">
        <v>800</v>
      </c>
      <c r="G26" s="35" t="str">
        <f t="shared" si="1"/>
        <v>High price</v>
      </c>
      <c r="J26" s="64" t="s">
        <v>165</v>
      </c>
      <c r="K26" s="65" t="s">
        <v>153</v>
      </c>
      <c r="L26" s="66" t="s">
        <v>141</v>
      </c>
    </row>
    <row r="27" spans="5:12" ht="15">
      <c r="E27" s="36" t="s">
        <v>76</v>
      </c>
      <c r="F27" s="37">
        <v>130</v>
      </c>
      <c r="G27" s="35" t="str">
        <f t="shared" si="1"/>
        <v>Standard price</v>
      </c>
      <c r="J27" s="67" t="s">
        <v>127</v>
      </c>
      <c r="K27" s="68" t="s">
        <v>153</v>
      </c>
      <c r="L27" s="69" t="s">
        <v>135</v>
      </c>
    </row>
    <row r="28" spans="5:12" ht="15">
      <c r="E28" s="33" t="s">
        <v>49</v>
      </c>
      <c r="F28" s="34">
        <v>400</v>
      </c>
      <c r="G28" s="35" t="str">
        <f t="shared" si="1"/>
        <v>Standard price</v>
      </c>
      <c r="J28" s="64" t="s">
        <v>129</v>
      </c>
      <c r="K28" s="65" t="s">
        <v>153</v>
      </c>
      <c r="L28" s="66" t="s">
        <v>137</v>
      </c>
    </row>
    <row r="29" spans="5:12" ht="15">
      <c r="E29" s="38" t="s">
        <v>43</v>
      </c>
      <c r="F29" s="39">
        <v>230</v>
      </c>
      <c r="G29" s="35" t="str">
        <f t="shared" si="1"/>
        <v>Standard price</v>
      </c>
      <c r="J29" s="67" t="s">
        <v>154</v>
      </c>
      <c r="K29" s="68" t="s">
        <v>155</v>
      </c>
      <c r="L29" s="69" t="s">
        <v>130</v>
      </c>
    </row>
    <row r="30" spans="5:12" ht="15">
      <c r="E30" s="33" t="s">
        <v>97</v>
      </c>
      <c r="F30" s="34">
        <v>60</v>
      </c>
      <c r="G30" s="35" t="str">
        <f t="shared" si="1"/>
        <v>Standard price</v>
      </c>
      <c r="J30" s="64" t="s">
        <v>133</v>
      </c>
      <c r="K30" s="65" t="s">
        <v>153</v>
      </c>
      <c r="L30" s="66" t="s">
        <v>128</v>
      </c>
    </row>
    <row r="31" spans="5:12" ht="15">
      <c r="E31" s="36" t="s">
        <v>100</v>
      </c>
      <c r="F31" s="37">
        <v>40</v>
      </c>
      <c r="G31" s="35" t="str">
        <f t="shared" si="1"/>
        <v>Standard price</v>
      </c>
      <c r="J31" s="67" t="s">
        <v>166</v>
      </c>
      <c r="K31" s="68" t="s">
        <v>153</v>
      </c>
      <c r="L31" s="69" t="s">
        <v>130</v>
      </c>
    </row>
    <row r="32" spans="5:12" ht="15">
      <c r="E32" s="33" t="s">
        <v>88</v>
      </c>
      <c r="F32" s="34">
        <v>130</v>
      </c>
      <c r="G32" s="35" t="str">
        <f t="shared" si="1"/>
        <v>Standard price</v>
      </c>
      <c r="J32" s="64" t="s">
        <v>167</v>
      </c>
      <c r="K32" s="65" t="s">
        <v>153</v>
      </c>
      <c r="L32" s="66" t="s">
        <v>132</v>
      </c>
    </row>
    <row r="33" spans="5:12" ht="15">
      <c r="E33" s="36" t="s">
        <v>105</v>
      </c>
      <c r="F33" s="37">
        <v>50</v>
      </c>
      <c r="G33" s="35" t="str">
        <f t="shared" si="1"/>
        <v>Standard price</v>
      </c>
      <c r="J33" s="67" t="s">
        <v>168</v>
      </c>
      <c r="K33" s="68" t="s">
        <v>153</v>
      </c>
      <c r="L33" s="69" t="s">
        <v>151</v>
      </c>
    </row>
    <row r="34" spans="5:12" ht="15">
      <c r="E34" s="33" t="s">
        <v>24</v>
      </c>
      <c r="F34" s="34">
        <v>950</v>
      </c>
      <c r="G34" s="35" t="str">
        <f t="shared" si="1"/>
        <v>High price</v>
      </c>
      <c r="J34" s="64" t="s">
        <v>144</v>
      </c>
      <c r="K34" s="65" t="s">
        <v>145</v>
      </c>
      <c r="L34" s="66" t="s">
        <v>135</v>
      </c>
    </row>
    <row r="35" spans="5:12" ht="15.75" thickBot="1">
      <c r="E35" s="40" t="s">
        <v>108</v>
      </c>
      <c r="F35" s="41">
        <v>100</v>
      </c>
      <c r="G35" s="42" t="str">
        <f t="shared" si="1"/>
        <v>Standard price</v>
      </c>
      <c r="J35" s="67" t="s">
        <v>163</v>
      </c>
      <c r="K35" s="68" t="s">
        <v>169</v>
      </c>
      <c r="L35" s="69" t="s">
        <v>137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35"/>
  <sheetViews>
    <sheetView zoomScaleNormal="100" workbookViewId="0">
      <selection activeCell="J14" sqref="J14"/>
    </sheetView>
  </sheetViews>
  <sheetFormatPr defaultColWidth="12.5703125" defaultRowHeight="15.75" customHeight="1"/>
  <cols>
    <col min="2" max="2" width="14.140625" customWidth="1"/>
    <col min="8" max="8" width="11.28515625" bestFit="1" customWidth="1"/>
    <col min="12" max="12" width="21.7109375" customWidth="1"/>
    <col min="14" max="14" width="15.7109375" bestFit="1" customWidth="1"/>
    <col min="15" max="15" width="15.7109375" customWidth="1"/>
    <col min="16" max="16" width="54.85546875" bestFit="1" customWidth="1"/>
  </cols>
  <sheetData>
    <row r="1" spans="1:10" ht="12.75">
      <c r="A1" s="5" t="s">
        <v>17</v>
      </c>
      <c r="B1" s="5" t="s">
        <v>18</v>
      </c>
      <c r="C1" s="5" t="s">
        <v>19</v>
      </c>
      <c r="D1" s="5" t="s">
        <v>20</v>
      </c>
      <c r="E1" s="5" t="s">
        <v>21</v>
      </c>
      <c r="F1" s="5" t="s">
        <v>22</v>
      </c>
    </row>
    <row r="2" spans="1:10">
      <c r="A2" s="9" t="s">
        <v>23</v>
      </c>
      <c r="B2" s="9" t="s">
        <v>24</v>
      </c>
      <c r="C2" s="9" t="s">
        <v>25</v>
      </c>
      <c r="D2" s="9">
        <v>1000</v>
      </c>
      <c r="E2" s="9">
        <v>30</v>
      </c>
      <c r="F2" s="9" t="s">
        <v>26</v>
      </c>
      <c r="H2" s="2" t="s">
        <v>1</v>
      </c>
    </row>
    <row r="3" spans="1:10">
      <c r="A3" s="9" t="s">
        <v>27</v>
      </c>
      <c r="B3" s="9" t="s">
        <v>28</v>
      </c>
      <c r="C3" s="9" t="s">
        <v>29</v>
      </c>
      <c r="D3" s="9">
        <v>80</v>
      </c>
      <c r="E3" s="9">
        <v>15</v>
      </c>
      <c r="F3" s="9" t="s">
        <v>30</v>
      </c>
      <c r="H3" s="2"/>
      <c r="I3" s="3" t="s">
        <v>2</v>
      </c>
    </row>
    <row r="4" spans="1:10">
      <c r="A4" s="9" t="s">
        <v>31</v>
      </c>
      <c r="B4" s="9" t="s">
        <v>32</v>
      </c>
      <c r="C4" s="9" t="s">
        <v>33</v>
      </c>
      <c r="D4" s="9">
        <v>130</v>
      </c>
      <c r="E4" s="9">
        <v>40</v>
      </c>
      <c r="F4" s="9" t="s">
        <v>34</v>
      </c>
      <c r="H4" s="2"/>
      <c r="I4" s="3" t="s">
        <v>3</v>
      </c>
    </row>
    <row r="5" spans="1:10" ht="15.75" customHeight="1">
      <c r="A5" s="9" t="s">
        <v>35</v>
      </c>
      <c r="B5" s="9" t="s">
        <v>36</v>
      </c>
      <c r="C5" s="9" t="s">
        <v>37</v>
      </c>
      <c r="D5" s="9">
        <v>900</v>
      </c>
      <c r="E5" s="9">
        <v>25</v>
      </c>
      <c r="F5" s="9" t="s">
        <v>26</v>
      </c>
      <c r="H5" s="2"/>
      <c r="I5" s="3" t="s">
        <v>4</v>
      </c>
    </row>
    <row r="6" spans="1:10" ht="12.75">
      <c r="A6" s="9" t="s">
        <v>38</v>
      </c>
      <c r="B6" s="9" t="s">
        <v>39</v>
      </c>
      <c r="C6" s="9" t="s">
        <v>40</v>
      </c>
      <c r="D6" s="9">
        <v>70</v>
      </c>
      <c r="E6" s="9">
        <v>20</v>
      </c>
      <c r="F6" s="9" t="s">
        <v>41</v>
      </c>
    </row>
    <row r="7" spans="1:10" ht="12.75">
      <c r="A7" s="9" t="s">
        <v>42</v>
      </c>
      <c r="B7" s="9" t="s">
        <v>43</v>
      </c>
      <c r="C7" s="9" t="s">
        <v>44</v>
      </c>
      <c r="D7" s="9">
        <v>200</v>
      </c>
      <c r="E7" s="9">
        <v>45</v>
      </c>
      <c r="F7" s="9" t="s">
        <v>26</v>
      </c>
    </row>
    <row r="8" spans="1:10" ht="12.75">
      <c r="A8" s="9" t="s">
        <v>45</v>
      </c>
      <c r="B8" s="9" t="s">
        <v>46</v>
      </c>
      <c r="C8" s="9" t="s">
        <v>47</v>
      </c>
      <c r="D8" s="9">
        <v>30</v>
      </c>
      <c r="E8" s="9">
        <v>5</v>
      </c>
      <c r="F8" s="9" t="s">
        <v>30</v>
      </c>
    </row>
    <row r="9" spans="1:10" ht="12.75">
      <c r="A9" s="9" t="s">
        <v>48</v>
      </c>
      <c r="B9" s="9" t="s">
        <v>49</v>
      </c>
      <c r="C9" s="9" t="s">
        <v>50</v>
      </c>
      <c r="D9" s="9">
        <v>90</v>
      </c>
      <c r="E9" s="9">
        <v>35</v>
      </c>
      <c r="F9" s="9" t="s">
        <v>34</v>
      </c>
    </row>
    <row r="10" spans="1:10" ht="12.75">
      <c r="A10" s="9" t="s">
        <v>51</v>
      </c>
      <c r="B10" s="9" t="s">
        <v>52</v>
      </c>
      <c r="C10" s="9" t="s">
        <v>53</v>
      </c>
      <c r="D10" s="9">
        <v>500</v>
      </c>
      <c r="E10" s="9">
        <v>50</v>
      </c>
      <c r="F10" s="9" t="s">
        <v>26</v>
      </c>
      <c r="I10" s="7"/>
    </row>
    <row r="11" spans="1:10" ht="15">
      <c r="A11" s="9" t="s">
        <v>54</v>
      </c>
      <c r="B11" s="9" t="s">
        <v>55</v>
      </c>
      <c r="C11" s="9" t="s">
        <v>56</v>
      </c>
      <c r="D11" s="9">
        <v>130</v>
      </c>
      <c r="E11" s="9">
        <v>10</v>
      </c>
      <c r="F11" s="9" t="s">
        <v>41</v>
      </c>
      <c r="H11" s="6"/>
      <c r="I11" s="58" t="s">
        <v>110</v>
      </c>
      <c r="J11" s="59" t="s">
        <v>111</v>
      </c>
    </row>
    <row r="12" spans="1:10" ht="15">
      <c r="A12" s="9" t="s">
        <v>57</v>
      </c>
      <c r="B12" s="9" t="s">
        <v>24</v>
      </c>
      <c r="C12" s="9" t="s">
        <v>58</v>
      </c>
      <c r="D12" s="9">
        <v>950</v>
      </c>
      <c r="E12" s="9">
        <v>25</v>
      </c>
      <c r="F12" s="9" t="s">
        <v>26</v>
      </c>
      <c r="H12" s="54"/>
      <c r="I12" s="60" t="s">
        <v>120</v>
      </c>
      <c r="J12" s="56">
        <f>SUM(B2:B35,D2:D35)</f>
        <v>10100</v>
      </c>
    </row>
    <row r="13" spans="1:10" ht="15">
      <c r="A13" s="9" t="s">
        <v>59</v>
      </c>
      <c r="B13" s="9" t="s">
        <v>28</v>
      </c>
      <c r="C13" s="9" t="s">
        <v>47</v>
      </c>
      <c r="D13" s="9">
        <v>90</v>
      </c>
      <c r="E13" s="9">
        <v>40</v>
      </c>
      <c r="F13" s="9" t="s">
        <v>30</v>
      </c>
      <c r="H13" s="6"/>
      <c r="I13" s="61"/>
      <c r="J13" s="56"/>
    </row>
    <row r="14" spans="1:10" ht="15">
      <c r="A14" s="9" t="s">
        <v>60</v>
      </c>
      <c r="B14" s="9" t="s">
        <v>32</v>
      </c>
      <c r="C14" s="9" t="s">
        <v>61</v>
      </c>
      <c r="D14" s="9">
        <v>120</v>
      </c>
      <c r="E14" s="9">
        <v>35</v>
      </c>
      <c r="F14" s="9" t="s">
        <v>34</v>
      </c>
      <c r="H14" s="54"/>
      <c r="I14" s="60" t="s">
        <v>112</v>
      </c>
      <c r="J14" s="56">
        <f>COUNTA(B2:B35)</f>
        <v>34</v>
      </c>
    </row>
    <row r="15" spans="1:10" ht="15">
      <c r="A15" s="9" t="s">
        <v>62</v>
      </c>
      <c r="B15" s="9" t="s">
        <v>63</v>
      </c>
      <c r="C15" s="9" t="s">
        <v>64</v>
      </c>
      <c r="D15" s="9">
        <v>150</v>
      </c>
      <c r="E15" s="9">
        <v>15</v>
      </c>
      <c r="F15" s="9" t="s">
        <v>26</v>
      </c>
      <c r="H15" s="6"/>
      <c r="I15" s="61"/>
      <c r="J15" s="56"/>
    </row>
    <row r="16" spans="1:10" ht="15">
      <c r="A16" s="9" t="s">
        <v>65</v>
      </c>
      <c r="B16" s="9" t="s">
        <v>43</v>
      </c>
      <c r="C16" s="9" t="s">
        <v>66</v>
      </c>
      <c r="D16" s="9">
        <v>250</v>
      </c>
      <c r="E16" s="9">
        <v>20</v>
      </c>
      <c r="F16" s="9" t="s">
        <v>26</v>
      </c>
      <c r="H16" s="6"/>
      <c r="I16" s="62" t="s">
        <v>121</v>
      </c>
      <c r="J16" s="57">
        <f>AVERAGE(J12/J14)</f>
        <v>297.05882352941177</v>
      </c>
    </row>
    <row r="17" spans="1:9" ht="12.75">
      <c r="A17" s="9" t="s">
        <v>67</v>
      </c>
      <c r="B17" s="9" t="s">
        <v>68</v>
      </c>
      <c r="C17" s="9" t="s">
        <v>69</v>
      </c>
      <c r="D17" s="9">
        <v>50</v>
      </c>
      <c r="E17" s="9">
        <v>35</v>
      </c>
      <c r="F17" s="9" t="s">
        <v>70</v>
      </c>
      <c r="H17" s="6"/>
      <c r="I17" s="6"/>
    </row>
    <row r="18" spans="1:9" ht="12.75">
      <c r="A18" s="9" t="s">
        <v>71</v>
      </c>
      <c r="B18" s="9" t="s">
        <v>63</v>
      </c>
      <c r="C18" s="9" t="s">
        <v>72</v>
      </c>
      <c r="D18" s="9">
        <v>160</v>
      </c>
      <c r="E18" s="9">
        <v>15</v>
      </c>
      <c r="F18" s="9" t="s">
        <v>26</v>
      </c>
      <c r="H18" s="6"/>
      <c r="I18" s="6"/>
    </row>
    <row r="19" spans="1:9" ht="12.75">
      <c r="A19" s="9" t="s">
        <v>73</v>
      </c>
      <c r="B19" s="9" t="s">
        <v>24</v>
      </c>
      <c r="C19" s="9" t="s">
        <v>74</v>
      </c>
      <c r="D19" s="9">
        <v>980</v>
      </c>
      <c r="E19" s="9">
        <v>10</v>
      </c>
      <c r="F19" s="9" t="s">
        <v>26</v>
      </c>
      <c r="H19" s="6"/>
      <c r="I19" s="6"/>
    </row>
    <row r="20" spans="1:9" ht="12.75">
      <c r="A20" s="9" t="s">
        <v>75</v>
      </c>
      <c r="B20" s="9" t="s">
        <v>76</v>
      </c>
      <c r="C20" s="9" t="s">
        <v>77</v>
      </c>
      <c r="D20" s="9">
        <v>150</v>
      </c>
      <c r="E20" s="9">
        <v>15</v>
      </c>
      <c r="F20" s="9" t="s">
        <v>30</v>
      </c>
      <c r="H20" s="6"/>
      <c r="I20" s="6"/>
    </row>
    <row r="21" spans="1:9" ht="12.75">
      <c r="A21" s="9" t="s">
        <v>78</v>
      </c>
      <c r="B21" s="9" t="s">
        <v>79</v>
      </c>
      <c r="C21" s="9" t="s">
        <v>80</v>
      </c>
      <c r="D21" s="9">
        <v>200</v>
      </c>
      <c r="E21" s="9">
        <v>10</v>
      </c>
      <c r="F21" s="9" t="s">
        <v>41</v>
      </c>
      <c r="H21" s="6"/>
      <c r="I21" s="6"/>
    </row>
    <row r="22" spans="1:9" ht="12.75">
      <c r="A22" s="9" t="s">
        <v>81</v>
      </c>
      <c r="B22" s="9" t="s">
        <v>82</v>
      </c>
      <c r="C22" s="9" t="s">
        <v>83</v>
      </c>
      <c r="D22" s="9">
        <v>700</v>
      </c>
      <c r="E22" s="9">
        <v>50</v>
      </c>
      <c r="F22" s="9" t="s">
        <v>26</v>
      </c>
      <c r="H22" s="54"/>
      <c r="I22" s="6"/>
    </row>
    <row r="23" spans="1:9" ht="12.75">
      <c r="A23" s="9" t="s">
        <v>84</v>
      </c>
      <c r="B23" s="9" t="s">
        <v>85</v>
      </c>
      <c r="C23" s="9" t="s">
        <v>86</v>
      </c>
      <c r="D23" s="9">
        <v>80</v>
      </c>
      <c r="E23" s="9">
        <v>20</v>
      </c>
      <c r="F23" s="9" t="s">
        <v>34</v>
      </c>
      <c r="H23" s="55"/>
      <c r="I23" s="6"/>
    </row>
    <row r="24" spans="1:9" ht="12.75">
      <c r="A24" s="9" t="s">
        <v>87</v>
      </c>
      <c r="B24" s="9" t="s">
        <v>88</v>
      </c>
      <c r="C24" s="9" t="s">
        <v>89</v>
      </c>
      <c r="D24" s="9">
        <v>150</v>
      </c>
      <c r="E24" s="9">
        <v>30</v>
      </c>
      <c r="F24" s="9" t="s">
        <v>26</v>
      </c>
      <c r="H24" s="6"/>
      <c r="I24" s="6"/>
    </row>
    <row r="25" spans="1:9" ht="12.75">
      <c r="A25" s="10" t="s">
        <v>67</v>
      </c>
      <c r="B25" s="10" t="s">
        <v>68</v>
      </c>
      <c r="C25" s="10" t="s">
        <v>69</v>
      </c>
      <c r="D25" s="10">
        <v>50</v>
      </c>
      <c r="E25" s="10">
        <v>35</v>
      </c>
      <c r="F25" s="10" t="s">
        <v>70</v>
      </c>
      <c r="H25" s="55"/>
      <c r="I25" s="6"/>
    </row>
    <row r="26" spans="1:9" ht="12.75">
      <c r="A26" s="9" t="s">
        <v>90</v>
      </c>
      <c r="B26" s="9" t="s">
        <v>36</v>
      </c>
      <c r="C26" s="9" t="s">
        <v>91</v>
      </c>
      <c r="D26" s="9">
        <v>800</v>
      </c>
      <c r="E26" s="9">
        <v>45</v>
      </c>
      <c r="F26" s="9" t="s">
        <v>26</v>
      </c>
      <c r="H26" s="6"/>
      <c r="I26" s="6"/>
    </row>
    <row r="27" spans="1:9" ht="12.75">
      <c r="A27" s="9" t="s">
        <v>92</v>
      </c>
      <c r="B27" s="9" t="s">
        <v>76</v>
      </c>
      <c r="C27" s="9" t="s">
        <v>93</v>
      </c>
      <c r="D27" s="9">
        <v>130</v>
      </c>
      <c r="E27" s="9">
        <v>25</v>
      </c>
      <c r="F27" s="9" t="s">
        <v>30</v>
      </c>
    </row>
    <row r="28" spans="1:9" ht="12.75">
      <c r="A28" s="9" t="s">
        <v>94</v>
      </c>
      <c r="B28" s="9" t="s">
        <v>49</v>
      </c>
      <c r="C28" s="9" t="s">
        <v>95</v>
      </c>
      <c r="D28" s="9">
        <v>400</v>
      </c>
      <c r="E28" s="9">
        <v>40</v>
      </c>
      <c r="F28" s="9" t="s">
        <v>34</v>
      </c>
    </row>
    <row r="29" spans="1:9" ht="12.75">
      <c r="A29" s="10" t="s">
        <v>65</v>
      </c>
      <c r="B29" s="10" t="s">
        <v>43</v>
      </c>
      <c r="C29" s="10" t="s">
        <v>66</v>
      </c>
      <c r="D29" s="10">
        <v>230</v>
      </c>
      <c r="E29" s="10">
        <v>20</v>
      </c>
      <c r="F29" s="10" t="s">
        <v>26</v>
      </c>
    </row>
    <row r="30" spans="1:9" ht="12.75">
      <c r="A30" s="9" t="s">
        <v>96</v>
      </c>
      <c r="B30" s="9" t="s">
        <v>97</v>
      </c>
      <c r="C30" s="9" t="s">
        <v>98</v>
      </c>
      <c r="D30" s="9">
        <v>60</v>
      </c>
      <c r="E30" s="9">
        <v>30</v>
      </c>
      <c r="F30" s="9" t="s">
        <v>30</v>
      </c>
    </row>
    <row r="31" spans="1:9" ht="12.75">
      <c r="A31" s="9" t="s">
        <v>99</v>
      </c>
      <c r="B31" s="9" t="s">
        <v>100</v>
      </c>
      <c r="C31" s="9" t="s">
        <v>101</v>
      </c>
      <c r="D31" s="9">
        <v>40</v>
      </c>
      <c r="E31" s="9">
        <v>10</v>
      </c>
      <c r="F31" s="9" t="s">
        <v>34</v>
      </c>
    </row>
    <row r="32" spans="1:9" ht="12.75">
      <c r="A32" s="9" t="s">
        <v>102</v>
      </c>
      <c r="B32" s="9" t="s">
        <v>88</v>
      </c>
      <c r="C32" s="9" t="s">
        <v>103</v>
      </c>
      <c r="D32" s="9">
        <v>130</v>
      </c>
      <c r="E32" s="9">
        <v>5</v>
      </c>
      <c r="F32" s="9" t="s">
        <v>26</v>
      </c>
    </row>
    <row r="33" spans="1:6" ht="12.75">
      <c r="A33" s="9" t="s">
        <v>104</v>
      </c>
      <c r="B33" s="9" t="s">
        <v>105</v>
      </c>
      <c r="C33" s="9" t="s">
        <v>106</v>
      </c>
      <c r="D33" s="9">
        <v>50</v>
      </c>
      <c r="E33" s="9">
        <v>50</v>
      </c>
      <c r="F33" s="9" t="s">
        <v>30</v>
      </c>
    </row>
    <row r="34" spans="1:6" ht="12.75">
      <c r="A34" s="9" t="s">
        <v>57</v>
      </c>
      <c r="B34" s="9" t="s">
        <v>24</v>
      </c>
      <c r="C34" s="9" t="s">
        <v>58</v>
      </c>
      <c r="D34" s="9">
        <v>950</v>
      </c>
      <c r="E34" s="9">
        <v>25</v>
      </c>
      <c r="F34" s="9" t="s">
        <v>26</v>
      </c>
    </row>
    <row r="35" spans="1:6" ht="12.75">
      <c r="A35" s="9" t="s">
        <v>107</v>
      </c>
      <c r="B35" s="9" t="s">
        <v>108</v>
      </c>
      <c r="C35" s="9" t="s">
        <v>109</v>
      </c>
      <c r="D35" s="9">
        <v>100</v>
      </c>
      <c r="E35" s="9">
        <v>20</v>
      </c>
      <c r="F35" s="9" t="s">
        <v>70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>
      <selection activeCell="J17" sqref="J17"/>
    </sheetView>
  </sheetViews>
  <sheetFormatPr defaultRowHeight="12.75"/>
  <cols>
    <col min="1" max="1" width="13.7109375" bestFit="1" customWidth="1"/>
    <col min="2" max="2" width="17" bestFit="1" customWidth="1"/>
    <col min="3" max="3" width="15" bestFit="1" customWidth="1"/>
    <col min="4" max="4" width="10.140625" bestFit="1" customWidth="1"/>
    <col min="5" max="5" width="10.42578125" bestFit="1" customWidth="1"/>
    <col min="6" max="6" width="13.85546875" bestFit="1" customWidth="1"/>
  </cols>
  <sheetData>
    <row r="1" spans="1:11" ht="15.75">
      <c r="A1" s="51" t="s">
        <v>17</v>
      </c>
      <c r="B1" s="51" t="s">
        <v>18</v>
      </c>
      <c r="C1" s="51" t="s">
        <v>19</v>
      </c>
      <c r="D1" s="51" t="s">
        <v>20</v>
      </c>
      <c r="E1" s="51" t="s">
        <v>21</v>
      </c>
      <c r="F1" s="51" t="s">
        <v>22</v>
      </c>
    </row>
    <row r="2" spans="1:11" ht="15">
      <c r="A2" s="52" t="s">
        <v>23</v>
      </c>
      <c r="B2" s="52" t="s">
        <v>24</v>
      </c>
      <c r="C2" s="52" t="s">
        <v>25</v>
      </c>
      <c r="D2" s="52">
        <v>1000</v>
      </c>
      <c r="E2" s="52">
        <v>30</v>
      </c>
      <c r="F2" s="52" t="s">
        <v>26</v>
      </c>
    </row>
    <row r="3" spans="1:11" ht="15.75">
      <c r="A3" s="52" t="s">
        <v>27</v>
      </c>
      <c r="B3" s="52" t="s">
        <v>28</v>
      </c>
      <c r="C3" s="52" t="s">
        <v>29</v>
      </c>
      <c r="D3" s="52">
        <v>80</v>
      </c>
      <c r="E3" s="52">
        <v>15</v>
      </c>
      <c r="F3" s="52" t="s">
        <v>30</v>
      </c>
      <c r="H3" s="2" t="s">
        <v>5</v>
      </c>
    </row>
    <row r="4" spans="1:11" ht="15">
      <c r="A4" s="52" t="s">
        <v>31</v>
      </c>
      <c r="B4" s="52" t="s">
        <v>32</v>
      </c>
      <c r="C4" s="52" t="s">
        <v>33</v>
      </c>
      <c r="D4" s="52">
        <v>130</v>
      </c>
      <c r="E4" s="52">
        <v>40</v>
      </c>
      <c r="F4" s="52" t="s">
        <v>34</v>
      </c>
      <c r="I4" s="3" t="s">
        <v>6</v>
      </c>
    </row>
    <row r="5" spans="1:11" ht="15">
      <c r="A5" s="52" t="s">
        <v>35</v>
      </c>
      <c r="B5" s="52" t="s">
        <v>36</v>
      </c>
      <c r="C5" s="52" t="s">
        <v>37</v>
      </c>
      <c r="D5" s="52">
        <v>900</v>
      </c>
      <c r="E5" s="52">
        <v>25</v>
      </c>
      <c r="F5" s="52" t="s">
        <v>26</v>
      </c>
      <c r="I5" s="3" t="s">
        <v>7</v>
      </c>
    </row>
    <row r="6" spans="1:11" ht="15">
      <c r="A6" s="52" t="s">
        <v>38</v>
      </c>
      <c r="B6" s="52" t="s">
        <v>39</v>
      </c>
      <c r="C6" s="52" t="s">
        <v>40</v>
      </c>
      <c r="D6" s="52">
        <v>70</v>
      </c>
      <c r="E6" s="52">
        <v>20</v>
      </c>
      <c r="F6" s="52" t="s">
        <v>41</v>
      </c>
    </row>
    <row r="7" spans="1:11" ht="15">
      <c r="A7" s="52" t="s">
        <v>42</v>
      </c>
      <c r="B7" s="52" t="s">
        <v>43</v>
      </c>
      <c r="C7" s="52" t="s">
        <v>44</v>
      </c>
      <c r="D7" s="52">
        <v>200</v>
      </c>
      <c r="E7" s="52">
        <v>45</v>
      </c>
      <c r="F7" s="52" t="s">
        <v>26</v>
      </c>
    </row>
    <row r="8" spans="1:11" ht="15">
      <c r="A8" s="52" t="s">
        <v>45</v>
      </c>
      <c r="B8" s="52" t="s">
        <v>46</v>
      </c>
      <c r="C8" s="52" t="s">
        <v>47</v>
      </c>
      <c r="D8" s="52">
        <v>30</v>
      </c>
      <c r="E8" s="52">
        <v>5</v>
      </c>
      <c r="F8" s="52" t="s">
        <v>30</v>
      </c>
      <c r="J8" s="46" t="s">
        <v>110</v>
      </c>
      <c r="K8" s="29" t="s">
        <v>111</v>
      </c>
    </row>
    <row r="9" spans="1:11" ht="15.75">
      <c r="A9" s="52" t="s">
        <v>48</v>
      </c>
      <c r="B9" s="52" t="s">
        <v>49</v>
      </c>
      <c r="C9" s="52" t="s">
        <v>50</v>
      </c>
      <c r="D9" s="52">
        <v>90</v>
      </c>
      <c r="E9" s="52">
        <v>35</v>
      </c>
      <c r="F9" s="52" t="s">
        <v>34</v>
      </c>
      <c r="J9" s="47" t="s">
        <v>118</v>
      </c>
      <c r="K9" s="48">
        <f>MIN(D2:D35)</f>
        <v>30</v>
      </c>
    </row>
    <row r="10" spans="1:11" ht="15">
      <c r="A10" s="52" t="s">
        <v>51</v>
      </c>
      <c r="B10" s="52" t="s">
        <v>52</v>
      </c>
      <c r="C10" s="52" t="s">
        <v>53</v>
      </c>
      <c r="D10" s="52">
        <v>500</v>
      </c>
      <c r="E10" s="52">
        <v>50</v>
      </c>
      <c r="F10" s="52" t="s">
        <v>26</v>
      </c>
      <c r="J10" s="32"/>
      <c r="K10" s="31"/>
    </row>
    <row r="11" spans="1:11" ht="15.75">
      <c r="A11" s="52" t="s">
        <v>54</v>
      </c>
      <c r="B11" s="52" t="s">
        <v>55</v>
      </c>
      <c r="C11" s="52" t="s">
        <v>56</v>
      </c>
      <c r="D11" s="52">
        <v>130</v>
      </c>
      <c r="E11" s="52">
        <v>10</v>
      </c>
      <c r="F11" s="52" t="s">
        <v>41</v>
      </c>
      <c r="J11" s="49" t="s">
        <v>119</v>
      </c>
      <c r="K11" s="50">
        <f>MAX(D2:D35)</f>
        <v>1000</v>
      </c>
    </row>
    <row r="12" spans="1:11" ht="15">
      <c r="A12" s="52" t="s">
        <v>57</v>
      </c>
      <c r="B12" s="52" t="s">
        <v>24</v>
      </c>
      <c r="C12" s="52" t="s">
        <v>58</v>
      </c>
      <c r="D12" s="52">
        <v>950</v>
      </c>
      <c r="E12" s="52">
        <v>25</v>
      </c>
      <c r="F12" s="52" t="s">
        <v>26</v>
      </c>
    </row>
    <row r="13" spans="1:11" ht="15">
      <c r="A13" s="52" t="s">
        <v>59</v>
      </c>
      <c r="B13" s="52" t="s">
        <v>28</v>
      </c>
      <c r="C13" s="52" t="s">
        <v>47</v>
      </c>
      <c r="D13" s="52">
        <v>90</v>
      </c>
      <c r="E13" s="52">
        <v>40</v>
      </c>
      <c r="F13" s="52" t="s">
        <v>30</v>
      </c>
    </row>
    <row r="14" spans="1:11" ht="15">
      <c r="A14" s="52" t="s">
        <v>60</v>
      </c>
      <c r="B14" s="52" t="s">
        <v>32</v>
      </c>
      <c r="C14" s="52" t="s">
        <v>61</v>
      </c>
      <c r="D14" s="52">
        <v>120</v>
      </c>
      <c r="E14" s="52">
        <v>35</v>
      </c>
      <c r="F14" s="52" t="s">
        <v>34</v>
      </c>
    </row>
    <row r="15" spans="1:11" ht="15">
      <c r="A15" s="52" t="s">
        <v>62</v>
      </c>
      <c r="B15" s="52" t="s">
        <v>63</v>
      </c>
      <c r="C15" s="52" t="s">
        <v>64</v>
      </c>
      <c r="D15" s="52">
        <v>150</v>
      </c>
      <c r="E15" s="52">
        <v>15</v>
      </c>
      <c r="F15" s="52" t="s">
        <v>26</v>
      </c>
    </row>
    <row r="16" spans="1:11" ht="15">
      <c r="A16" s="52" t="s">
        <v>65</v>
      </c>
      <c r="B16" s="52" t="s">
        <v>43</v>
      </c>
      <c r="C16" s="52" t="s">
        <v>66</v>
      </c>
      <c r="D16" s="52">
        <v>250</v>
      </c>
      <c r="E16" s="52">
        <v>20</v>
      </c>
      <c r="F16" s="52" t="s">
        <v>26</v>
      </c>
    </row>
    <row r="17" spans="1:6" ht="15">
      <c r="A17" s="52" t="s">
        <v>67</v>
      </c>
      <c r="B17" s="52" t="s">
        <v>68</v>
      </c>
      <c r="C17" s="52" t="s">
        <v>69</v>
      </c>
      <c r="D17" s="52">
        <v>50</v>
      </c>
      <c r="E17" s="52">
        <v>35</v>
      </c>
      <c r="F17" s="52" t="s">
        <v>70</v>
      </c>
    </row>
    <row r="18" spans="1:6" ht="15">
      <c r="A18" s="52" t="s">
        <v>71</v>
      </c>
      <c r="B18" s="52" t="s">
        <v>63</v>
      </c>
      <c r="C18" s="52" t="s">
        <v>72</v>
      </c>
      <c r="D18" s="52">
        <v>160</v>
      </c>
      <c r="E18" s="52">
        <v>15</v>
      </c>
      <c r="F18" s="52" t="s">
        <v>26</v>
      </c>
    </row>
    <row r="19" spans="1:6" ht="15">
      <c r="A19" s="52" t="s">
        <v>73</v>
      </c>
      <c r="B19" s="52" t="s">
        <v>24</v>
      </c>
      <c r="C19" s="52" t="s">
        <v>74</v>
      </c>
      <c r="D19" s="52">
        <v>980</v>
      </c>
      <c r="E19" s="52">
        <v>10</v>
      </c>
      <c r="F19" s="52" t="s">
        <v>26</v>
      </c>
    </row>
    <row r="20" spans="1:6" ht="15">
      <c r="A20" s="52" t="s">
        <v>75</v>
      </c>
      <c r="B20" s="52" t="s">
        <v>76</v>
      </c>
      <c r="C20" s="52" t="s">
        <v>77</v>
      </c>
      <c r="D20" s="52">
        <v>150</v>
      </c>
      <c r="E20" s="52">
        <v>15</v>
      </c>
      <c r="F20" s="52" t="s">
        <v>30</v>
      </c>
    </row>
    <row r="21" spans="1:6" ht="15">
      <c r="A21" s="52" t="s">
        <v>78</v>
      </c>
      <c r="B21" s="52" t="s">
        <v>79</v>
      </c>
      <c r="C21" s="52" t="s">
        <v>80</v>
      </c>
      <c r="D21" s="52">
        <v>200</v>
      </c>
      <c r="E21" s="52">
        <v>10</v>
      </c>
      <c r="F21" s="52" t="s">
        <v>41</v>
      </c>
    </row>
    <row r="22" spans="1:6" ht="15">
      <c r="A22" s="52" t="s">
        <v>81</v>
      </c>
      <c r="B22" s="52" t="s">
        <v>82</v>
      </c>
      <c r="C22" s="52" t="s">
        <v>83</v>
      </c>
      <c r="D22" s="52">
        <v>700</v>
      </c>
      <c r="E22" s="52">
        <v>50</v>
      </c>
      <c r="F22" s="52" t="s">
        <v>26</v>
      </c>
    </row>
    <row r="23" spans="1:6" ht="15">
      <c r="A23" s="52" t="s">
        <v>84</v>
      </c>
      <c r="B23" s="52" t="s">
        <v>85</v>
      </c>
      <c r="C23" s="52" t="s">
        <v>86</v>
      </c>
      <c r="D23" s="52">
        <v>80</v>
      </c>
      <c r="E23" s="52">
        <v>20</v>
      </c>
      <c r="F23" s="52" t="s">
        <v>34</v>
      </c>
    </row>
    <row r="24" spans="1:6" ht="15">
      <c r="A24" s="52" t="s">
        <v>87</v>
      </c>
      <c r="B24" s="52" t="s">
        <v>88</v>
      </c>
      <c r="C24" s="52" t="s">
        <v>89</v>
      </c>
      <c r="D24" s="52">
        <v>150</v>
      </c>
      <c r="E24" s="52">
        <v>30</v>
      </c>
      <c r="F24" s="52" t="s">
        <v>26</v>
      </c>
    </row>
    <row r="25" spans="1:6" ht="15">
      <c r="A25" s="53" t="s">
        <v>67</v>
      </c>
      <c r="B25" s="53" t="s">
        <v>68</v>
      </c>
      <c r="C25" s="53" t="s">
        <v>69</v>
      </c>
      <c r="D25" s="53">
        <v>50</v>
      </c>
      <c r="E25" s="53">
        <v>35</v>
      </c>
      <c r="F25" s="53" t="s">
        <v>70</v>
      </c>
    </row>
    <row r="26" spans="1:6" ht="15">
      <c r="A26" s="52" t="s">
        <v>90</v>
      </c>
      <c r="B26" s="52" t="s">
        <v>36</v>
      </c>
      <c r="C26" s="52" t="s">
        <v>91</v>
      </c>
      <c r="D26" s="52">
        <v>800</v>
      </c>
      <c r="E26" s="52">
        <v>45</v>
      </c>
      <c r="F26" s="52" t="s">
        <v>26</v>
      </c>
    </row>
    <row r="27" spans="1:6" ht="15">
      <c r="A27" s="52" t="s">
        <v>92</v>
      </c>
      <c r="B27" s="52" t="s">
        <v>76</v>
      </c>
      <c r="C27" s="52" t="s">
        <v>93</v>
      </c>
      <c r="D27" s="52">
        <v>130</v>
      </c>
      <c r="E27" s="52">
        <v>25</v>
      </c>
      <c r="F27" s="52" t="s">
        <v>30</v>
      </c>
    </row>
    <row r="28" spans="1:6" ht="15">
      <c r="A28" s="52" t="s">
        <v>94</v>
      </c>
      <c r="B28" s="52" t="s">
        <v>49</v>
      </c>
      <c r="C28" s="52" t="s">
        <v>95</v>
      </c>
      <c r="D28" s="52">
        <v>400</v>
      </c>
      <c r="E28" s="52">
        <v>40</v>
      </c>
      <c r="F28" s="52" t="s">
        <v>34</v>
      </c>
    </row>
    <row r="29" spans="1:6" ht="15">
      <c r="A29" s="53" t="s">
        <v>65</v>
      </c>
      <c r="B29" s="53" t="s">
        <v>43</v>
      </c>
      <c r="C29" s="53" t="s">
        <v>66</v>
      </c>
      <c r="D29" s="53">
        <v>230</v>
      </c>
      <c r="E29" s="53">
        <v>20</v>
      </c>
      <c r="F29" s="53" t="s">
        <v>26</v>
      </c>
    </row>
    <row r="30" spans="1:6" ht="15">
      <c r="A30" s="52" t="s">
        <v>96</v>
      </c>
      <c r="B30" s="52" t="s">
        <v>97</v>
      </c>
      <c r="C30" s="52" t="s">
        <v>98</v>
      </c>
      <c r="D30" s="52">
        <v>60</v>
      </c>
      <c r="E30" s="52">
        <v>30</v>
      </c>
      <c r="F30" s="52" t="s">
        <v>30</v>
      </c>
    </row>
    <row r="31" spans="1:6" ht="15">
      <c r="A31" s="52" t="s">
        <v>99</v>
      </c>
      <c r="B31" s="52" t="s">
        <v>100</v>
      </c>
      <c r="C31" s="52" t="s">
        <v>101</v>
      </c>
      <c r="D31" s="52">
        <v>40</v>
      </c>
      <c r="E31" s="52">
        <v>10</v>
      </c>
      <c r="F31" s="52" t="s">
        <v>34</v>
      </c>
    </row>
    <row r="32" spans="1:6" ht="15">
      <c r="A32" s="52" t="s">
        <v>102</v>
      </c>
      <c r="B32" s="52" t="s">
        <v>88</v>
      </c>
      <c r="C32" s="52" t="s">
        <v>103</v>
      </c>
      <c r="D32" s="52">
        <v>130</v>
      </c>
      <c r="E32" s="52">
        <v>5</v>
      </c>
      <c r="F32" s="52" t="s">
        <v>26</v>
      </c>
    </row>
    <row r="33" spans="1:6" ht="15">
      <c r="A33" s="52" t="s">
        <v>104</v>
      </c>
      <c r="B33" s="52" t="s">
        <v>105</v>
      </c>
      <c r="C33" s="52" t="s">
        <v>106</v>
      </c>
      <c r="D33" s="52">
        <v>50</v>
      </c>
      <c r="E33" s="52">
        <v>50</v>
      </c>
      <c r="F33" s="52" t="s">
        <v>30</v>
      </c>
    </row>
    <row r="34" spans="1:6" ht="15">
      <c r="A34" s="52" t="s">
        <v>57</v>
      </c>
      <c r="B34" s="52" t="s">
        <v>24</v>
      </c>
      <c r="C34" s="52" t="s">
        <v>58</v>
      </c>
      <c r="D34" s="52">
        <v>950</v>
      </c>
      <c r="E34" s="52">
        <v>25</v>
      </c>
      <c r="F34" s="52" t="s">
        <v>26</v>
      </c>
    </row>
    <row r="35" spans="1:6" ht="15">
      <c r="A35" s="52" t="s">
        <v>107</v>
      </c>
      <c r="B35" s="52" t="s">
        <v>108</v>
      </c>
      <c r="C35" s="52" t="s">
        <v>109</v>
      </c>
      <c r="D35" s="52">
        <v>100</v>
      </c>
      <c r="E35" s="52">
        <v>20</v>
      </c>
      <c r="F35" s="52" t="s">
        <v>70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opLeftCell="A13" workbookViewId="0">
      <selection activeCell="J28" sqref="J28"/>
    </sheetView>
  </sheetViews>
  <sheetFormatPr defaultRowHeight="12.75"/>
  <cols>
    <col min="1" max="1" width="12.28515625" bestFit="1" customWidth="1"/>
    <col min="2" max="2" width="15.7109375" bestFit="1" customWidth="1"/>
    <col min="3" max="3" width="13.5703125" bestFit="1" customWidth="1"/>
    <col min="4" max="5" width="9.42578125" bestFit="1" customWidth="1"/>
    <col min="6" max="6" width="12.5703125" bestFit="1" customWidth="1"/>
    <col min="12" max="12" width="14.85546875" bestFit="1" customWidth="1"/>
    <col min="13" max="13" width="14" bestFit="1" customWidth="1"/>
    <col min="14" max="14" width="14.5703125" bestFit="1" customWidth="1"/>
  </cols>
  <sheetData>
    <row r="1" spans="1:14" ht="15.75">
      <c r="A1" s="15" t="s">
        <v>17</v>
      </c>
      <c r="B1" s="15" t="s">
        <v>18</v>
      </c>
      <c r="C1" s="15" t="s">
        <v>19</v>
      </c>
      <c r="D1" s="15" t="s">
        <v>20</v>
      </c>
      <c r="E1" s="15" t="s">
        <v>21</v>
      </c>
      <c r="F1" s="15" t="s">
        <v>22</v>
      </c>
      <c r="H1" s="2" t="s">
        <v>8</v>
      </c>
    </row>
    <row r="2" spans="1:14" ht="15.75" thickBot="1">
      <c r="A2" s="16" t="s">
        <v>23</v>
      </c>
      <c r="B2" s="16" t="s">
        <v>24</v>
      </c>
      <c r="C2" s="16" t="s">
        <v>25</v>
      </c>
      <c r="D2" s="16">
        <v>1000</v>
      </c>
      <c r="E2" s="16">
        <v>30</v>
      </c>
      <c r="F2" s="16" t="s">
        <v>26</v>
      </c>
      <c r="I2" s="3" t="s">
        <v>9</v>
      </c>
    </row>
    <row r="3" spans="1:14" ht="14.25">
      <c r="A3" s="16" t="s">
        <v>27</v>
      </c>
      <c r="B3" s="16" t="s">
        <v>28</v>
      </c>
      <c r="C3" s="16" t="s">
        <v>29</v>
      </c>
      <c r="D3" s="16">
        <v>80</v>
      </c>
      <c r="E3" s="16">
        <v>15</v>
      </c>
      <c r="F3" s="16" t="s">
        <v>30</v>
      </c>
      <c r="L3" s="43" t="s">
        <v>18</v>
      </c>
      <c r="M3" s="44" t="s">
        <v>18</v>
      </c>
      <c r="N3" s="45" t="s">
        <v>18</v>
      </c>
    </row>
    <row r="4" spans="1:14" ht="14.25">
      <c r="A4" s="16" t="s">
        <v>31</v>
      </c>
      <c r="B4" s="16" t="s">
        <v>32</v>
      </c>
      <c r="C4" s="16" t="s">
        <v>33</v>
      </c>
      <c r="D4" s="16">
        <v>130</v>
      </c>
      <c r="E4" s="16">
        <v>40</v>
      </c>
      <c r="F4" s="16" t="s">
        <v>34</v>
      </c>
      <c r="L4" s="33" t="s">
        <v>24</v>
      </c>
      <c r="M4" s="34">
        <v>1000</v>
      </c>
      <c r="N4" s="35" t="str">
        <f>IF(M4&gt;=500,"High price","Standard price")</f>
        <v>High price</v>
      </c>
    </row>
    <row r="5" spans="1:14" ht="14.25">
      <c r="A5" s="16" t="s">
        <v>35</v>
      </c>
      <c r="B5" s="16" t="s">
        <v>36</v>
      </c>
      <c r="C5" s="16" t="s">
        <v>37</v>
      </c>
      <c r="D5" s="16">
        <v>900</v>
      </c>
      <c r="E5" s="16">
        <v>25</v>
      </c>
      <c r="F5" s="16" t="s">
        <v>26</v>
      </c>
      <c r="L5" s="36" t="s">
        <v>28</v>
      </c>
      <c r="M5" s="37">
        <v>80</v>
      </c>
      <c r="N5" s="35" t="str">
        <f t="shared" ref="N5:N9" si="0">IF(M5&gt;=500,"High price","Standard price")</f>
        <v>Standard price</v>
      </c>
    </row>
    <row r="6" spans="1:14" ht="14.25">
      <c r="A6" s="16" t="s">
        <v>38</v>
      </c>
      <c r="B6" s="16" t="s">
        <v>39</v>
      </c>
      <c r="C6" s="16" t="s">
        <v>40</v>
      </c>
      <c r="D6" s="16">
        <v>70</v>
      </c>
      <c r="E6" s="16">
        <v>20</v>
      </c>
      <c r="F6" s="16" t="s">
        <v>41</v>
      </c>
      <c r="L6" s="33" t="s">
        <v>32</v>
      </c>
      <c r="M6" s="34">
        <v>130</v>
      </c>
      <c r="N6" s="35" t="str">
        <f t="shared" si="0"/>
        <v>Standard price</v>
      </c>
    </row>
    <row r="7" spans="1:14" ht="14.25">
      <c r="A7" s="16" t="s">
        <v>42</v>
      </c>
      <c r="B7" s="16" t="s">
        <v>43</v>
      </c>
      <c r="C7" s="16" t="s">
        <v>44</v>
      </c>
      <c r="D7" s="16">
        <v>200</v>
      </c>
      <c r="E7" s="16">
        <v>45</v>
      </c>
      <c r="F7" s="16" t="s">
        <v>26</v>
      </c>
      <c r="L7" s="36" t="s">
        <v>36</v>
      </c>
      <c r="M7" s="37">
        <v>900</v>
      </c>
      <c r="N7" s="35" t="str">
        <f t="shared" si="0"/>
        <v>High price</v>
      </c>
    </row>
    <row r="8" spans="1:14" ht="14.25">
      <c r="A8" s="16" t="s">
        <v>45</v>
      </c>
      <c r="B8" s="16" t="s">
        <v>46</v>
      </c>
      <c r="C8" s="16" t="s">
        <v>47</v>
      </c>
      <c r="D8" s="16">
        <v>30</v>
      </c>
      <c r="E8" s="16">
        <v>5</v>
      </c>
      <c r="F8" s="16" t="s">
        <v>30</v>
      </c>
      <c r="L8" s="33" t="s">
        <v>39</v>
      </c>
      <c r="M8" s="34">
        <v>70</v>
      </c>
      <c r="N8" s="35" t="str">
        <f t="shared" si="0"/>
        <v>Standard price</v>
      </c>
    </row>
    <row r="9" spans="1:14" ht="14.25">
      <c r="A9" s="16" t="s">
        <v>48</v>
      </c>
      <c r="B9" s="16" t="s">
        <v>49</v>
      </c>
      <c r="C9" s="16" t="s">
        <v>50</v>
      </c>
      <c r="D9" s="16">
        <v>90</v>
      </c>
      <c r="E9" s="16">
        <v>35</v>
      </c>
      <c r="F9" s="16" t="s">
        <v>34</v>
      </c>
      <c r="L9" s="36" t="s">
        <v>43</v>
      </c>
      <c r="M9" s="37">
        <v>200</v>
      </c>
      <c r="N9" s="35" t="str">
        <f t="shared" si="0"/>
        <v>Standard price</v>
      </c>
    </row>
    <row r="10" spans="1:14" ht="14.25">
      <c r="A10" s="16" t="s">
        <v>51</v>
      </c>
      <c r="B10" s="16" t="s">
        <v>52</v>
      </c>
      <c r="C10" s="16" t="s">
        <v>53</v>
      </c>
      <c r="D10" s="16">
        <v>500</v>
      </c>
      <c r="E10" s="16">
        <v>50</v>
      </c>
      <c r="F10" s="16" t="s">
        <v>26</v>
      </c>
      <c r="L10" s="33" t="s">
        <v>46</v>
      </c>
      <c r="M10" s="34">
        <v>30</v>
      </c>
      <c r="N10" s="35" t="str">
        <f>IF(M10&gt;=500,"High price","Standard price")</f>
        <v>Standard price</v>
      </c>
    </row>
    <row r="11" spans="1:14" ht="14.25">
      <c r="A11" s="16" t="s">
        <v>54</v>
      </c>
      <c r="B11" s="16" t="s">
        <v>55</v>
      </c>
      <c r="C11" s="16" t="s">
        <v>56</v>
      </c>
      <c r="D11" s="16">
        <v>130</v>
      </c>
      <c r="E11" s="16">
        <v>10</v>
      </c>
      <c r="F11" s="16" t="s">
        <v>41</v>
      </c>
      <c r="L11" s="36" t="s">
        <v>49</v>
      </c>
      <c r="M11" s="37">
        <v>90</v>
      </c>
      <c r="N11" s="35" t="str">
        <f t="shared" ref="N11:N37" si="1">IF(M11&gt;=500,"High price","Standard price")</f>
        <v>Standard price</v>
      </c>
    </row>
    <row r="12" spans="1:14" ht="14.25">
      <c r="A12" s="16" t="s">
        <v>57</v>
      </c>
      <c r="B12" s="16" t="s">
        <v>24</v>
      </c>
      <c r="C12" s="16" t="s">
        <v>58</v>
      </c>
      <c r="D12" s="16">
        <v>950</v>
      </c>
      <c r="E12" s="16">
        <v>25</v>
      </c>
      <c r="F12" s="16" t="s">
        <v>26</v>
      </c>
      <c r="L12" s="33" t="s">
        <v>52</v>
      </c>
      <c r="M12" s="34">
        <v>500</v>
      </c>
      <c r="N12" s="35" t="str">
        <f t="shared" si="1"/>
        <v>High price</v>
      </c>
    </row>
    <row r="13" spans="1:14" ht="14.25">
      <c r="A13" s="16" t="s">
        <v>59</v>
      </c>
      <c r="B13" s="16" t="s">
        <v>28</v>
      </c>
      <c r="C13" s="16" t="s">
        <v>47</v>
      </c>
      <c r="D13" s="16">
        <v>90</v>
      </c>
      <c r="E13" s="16">
        <v>40</v>
      </c>
      <c r="F13" s="16" t="s">
        <v>30</v>
      </c>
      <c r="L13" s="36" t="s">
        <v>55</v>
      </c>
      <c r="M13" s="37">
        <v>130</v>
      </c>
      <c r="N13" s="35" t="str">
        <f t="shared" si="1"/>
        <v>Standard price</v>
      </c>
    </row>
    <row r="14" spans="1:14" ht="14.25">
      <c r="A14" s="16" t="s">
        <v>60</v>
      </c>
      <c r="B14" s="16" t="s">
        <v>32</v>
      </c>
      <c r="C14" s="16" t="s">
        <v>61</v>
      </c>
      <c r="D14" s="16">
        <v>120</v>
      </c>
      <c r="E14" s="16">
        <v>35</v>
      </c>
      <c r="F14" s="16" t="s">
        <v>34</v>
      </c>
      <c r="L14" s="33" t="s">
        <v>24</v>
      </c>
      <c r="M14" s="34">
        <v>950</v>
      </c>
      <c r="N14" s="35" t="str">
        <f t="shared" si="1"/>
        <v>High price</v>
      </c>
    </row>
    <row r="15" spans="1:14" ht="14.25">
      <c r="A15" s="16" t="s">
        <v>62</v>
      </c>
      <c r="B15" s="16" t="s">
        <v>63</v>
      </c>
      <c r="C15" s="16" t="s">
        <v>64</v>
      </c>
      <c r="D15" s="16">
        <v>150</v>
      </c>
      <c r="E15" s="16">
        <v>15</v>
      </c>
      <c r="F15" s="16" t="s">
        <v>26</v>
      </c>
      <c r="L15" s="36" t="s">
        <v>28</v>
      </c>
      <c r="M15" s="37">
        <v>90</v>
      </c>
      <c r="N15" s="35" t="str">
        <f t="shared" si="1"/>
        <v>Standard price</v>
      </c>
    </row>
    <row r="16" spans="1:14" ht="14.25">
      <c r="A16" s="16" t="s">
        <v>65</v>
      </c>
      <c r="B16" s="16" t="s">
        <v>43</v>
      </c>
      <c r="C16" s="16" t="s">
        <v>66</v>
      </c>
      <c r="D16" s="16">
        <v>250</v>
      </c>
      <c r="E16" s="16">
        <v>20</v>
      </c>
      <c r="F16" s="16" t="s">
        <v>26</v>
      </c>
      <c r="L16" s="33" t="s">
        <v>32</v>
      </c>
      <c r="M16" s="34">
        <v>120</v>
      </c>
      <c r="N16" s="35" t="str">
        <f t="shared" si="1"/>
        <v>Standard price</v>
      </c>
    </row>
    <row r="17" spans="1:14" ht="14.25">
      <c r="A17" s="16" t="s">
        <v>67</v>
      </c>
      <c r="B17" s="16" t="s">
        <v>68</v>
      </c>
      <c r="C17" s="16" t="s">
        <v>69</v>
      </c>
      <c r="D17" s="16">
        <v>50</v>
      </c>
      <c r="E17" s="16">
        <v>35</v>
      </c>
      <c r="F17" s="16" t="s">
        <v>70</v>
      </c>
      <c r="L17" s="36" t="s">
        <v>63</v>
      </c>
      <c r="M17" s="37">
        <v>150</v>
      </c>
      <c r="N17" s="35" t="str">
        <f t="shared" si="1"/>
        <v>Standard price</v>
      </c>
    </row>
    <row r="18" spans="1:14" ht="14.25">
      <c r="A18" s="16" t="s">
        <v>71</v>
      </c>
      <c r="B18" s="16" t="s">
        <v>63</v>
      </c>
      <c r="C18" s="16" t="s">
        <v>72</v>
      </c>
      <c r="D18" s="16">
        <v>160</v>
      </c>
      <c r="E18" s="16">
        <v>15</v>
      </c>
      <c r="F18" s="16" t="s">
        <v>26</v>
      </c>
      <c r="L18" s="33" t="s">
        <v>43</v>
      </c>
      <c r="M18" s="34">
        <v>250</v>
      </c>
      <c r="N18" s="35" t="str">
        <f t="shared" si="1"/>
        <v>Standard price</v>
      </c>
    </row>
    <row r="19" spans="1:14" ht="14.25">
      <c r="A19" s="16" t="s">
        <v>73</v>
      </c>
      <c r="B19" s="16" t="s">
        <v>24</v>
      </c>
      <c r="C19" s="16" t="s">
        <v>74</v>
      </c>
      <c r="D19" s="16">
        <v>980</v>
      </c>
      <c r="E19" s="16">
        <v>10</v>
      </c>
      <c r="F19" s="16" t="s">
        <v>26</v>
      </c>
      <c r="L19" s="36" t="s">
        <v>68</v>
      </c>
      <c r="M19" s="37">
        <v>50</v>
      </c>
      <c r="N19" s="35" t="str">
        <f t="shared" si="1"/>
        <v>Standard price</v>
      </c>
    </row>
    <row r="20" spans="1:14" ht="14.25">
      <c r="A20" s="16" t="s">
        <v>75</v>
      </c>
      <c r="B20" s="16" t="s">
        <v>76</v>
      </c>
      <c r="C20" s="16" t="s">
        <v>77</v>
      </c>
      <c r="D20" s="16">
        <v>150</v>
      </c>
      <c r="E20" s="16">
        <v>15</v>
      </c>
      <c r="F20" s="16" t="s">
        <v>30</v>
      </c>
      <c r="L20" s="33" t="s">
        <v>63</v>
      </c>
      <c r="M20" s="34">
        <v>160</v>
      </c>
      <c r="N20" s="35" t="str">
        <f t="shared" si="1"/>
        <v>Standard price</v>
      </c>
    </row>
    <row r="21" spans="1:14" ht="14.25">
      <c r="A21" s="16" t="s">
        <v>78</v>
      </c>
      <c r="B21" s="16" t="s">
        <v>79</v>
      </c>
      <c r="C21" s="16" t="s">
        <v>80</v>
      </c>
      <c r="D21" s="16">
        <v>200</v>
      </c>
      <c r="E21" s="16">
        <v>10</v>
      </c>
      <c r="F21" s="16" t="s">
        <v>41</v>
      </c>
      <c r="L21" s="36" t="s">
        <v>24</v>
      </c>
      <c r="M21" s="37">
        <v>980</v>
      </c>
      <c r="N21" s="35" t="str">
        <f t="shared" si="1"/>
        <v>High price</v>
      </c>
    </row>
    <row r="22" spans="1:14" ht="14.25">
      <c r="A22" s="16" t="s">
        <v>81</v>
      </c>
      <c r="B22" s="16" t="s">
        <v>82</v>
      </c>
      <c r="C22" s="16" t="s">
        <v>83</v>
      </c>
      <c r="D22" s="16">
        <v>700</v>
      </c>
      <c r="E22" s="16">
        <v>50</v>
      </c>
      <c r="F22" s="16" t="s">
        <v>26</v>
      </c>
      <c r="L22" s="33" t="s">
        <v>76</v>
      </c>
      <c r="M22" s="34">
        <v>150</v>
      </c>
      <c r="N22" s="35" t="str">
        <f t="shared" si="1"/>
        <v>Standard price</v>
      </c>
    </row>
    <row r="23" spans="1:14" ht="14.25">
      <c r="A23" s="16" t="s">
        <v>84</v>
      </c>
      <c r="B23" s="16" t="s">
        <v>85</v>
      </c>
      <c r="C23" s="16" t="s">
        <v>86</v>
      </c>
      <c r="D23" s="16">
        <v>80</v>
      </c>
      <c r="E23" s="16">
        <v>20</v>
      </c>
      <c r="F23" s="16" t="s">
        <v>34</v>
      </c>
      <c r="L23" s="36" t="s">
        <v>79</v>
      </c>
      <c r="M23" s="37">
        <v>200</v>
      </c>
      <c r="N23" s="35" t="str">
        <f t="shared" si="1"/>
        <v>Standard price</v>
      </c>
    </row>
    <row r="24" spans="1:14" ht="14.25">
      <c r="A24" s="16" t="s">
        <v>87</v>
      </c>
      <c r="B24" s="16" t="s">
        <v>88</v>
      </c>
      <c r="C24" s="16" t="s">
        <v>89</v>
      </c>
      <c r="D24" s="16">
        <v>150</v>
      </c>
      <c r="E24" s="16">
        <v>30</v>
      </c>
      <c r="F24" s="16" t="s">
        <v>26</v>
      </c>
      <c r="L24" s="33" t="s">
        <v>82</v>
      </c>
      <c r="M24" s="34">
        <v>700</v>
      </c>
      <c r="N24" s="35" t="str">
        <f t="shared" si="1"/>
        <v>High price</v>
      </c>
    </row>
    <row r="25" spans="1:14" ht="14.25">
      <c r="A25" s="17" t="s">
        <v>67</v>
      </c>
      <c r="B25" s="17" t="s">
        <v>68</v>
      </c>
      <c r="C25" s="17" t="s">
        <v>69</v>
      </c>
      <c r="D25" s="17">
        <v>50</v>
      </c>
      <c r="E25" s="17">
        <v>35</v>
      </c>
      <c r="F25" s="17" t="s">
        <v>70</v>
      </c>
      <c r="L25" s="36" t="s">
        <v>85</v>
      </c>
      <c r="M25" s="37">
        <v>80</v>
      </c>
      <c r="N25" s="35" t="str">
        <f t="shared" si="1"/>
        <v>Standard price</v>
      </c>
    </row>
    <row r="26" spans="1:14" ht="14.25">
      <c r="A26" s="16" t="s">
        <v>90</v>
      </c>
      <c r="B26" s="16" t="s">
        <v>36</v>
      </c>
      <c r="C26" s="16" t="s">
        <v>91</v>
      </c>
      <c r="D26" s="16">
        <v>800</v>
      </c>
      <c r="E26" s="16">
        <v>45</v>
      </c>
      <c r="F26" s="16" t="s">
        <v>26</v>
      </c>
      <c r="L26" s="33" t="s">
        <v>88</v>
      </c>
      <c r="M26" s="34">
        <v>150</v>
      </c>
      <c r="N26" s="35" t="str">
        <f t="shared" si="1"/>
        <v>Standard price</v>
      </c>
    </row>
    <row r="27" spans="1:14" ht="14.25">
      <c r="A27" s="16" t="s">
        <v>92</v>
      </c>
      <c r="B27" s="16" t="s">
        <v>76</v>
      </c>
      <c r="C27" s="16" t="s">
        <v>93</v>
      </c>
      <c r="D27" s="16">
        <v>130</v>
      </c>
      <c r="E27" s="16">
        <v>25</v>
      </c>
      <c r="F27" s="16" t="s">
        <v>30</v>
      </c>
      <c r="L27" s="38" t="s">
        <v>68</v>
      </c>
      <c r="M27" s="39">
        <v>50</v>
      </c>
      <c r="N27" s="35" t="str">
        <f t="shared" si="1"/>
        <v>Standard price</v>
      </c>
    </row>
    <row r="28" spans="1:14" ht="14.25">
      <c r="A28" s="16" t="s">
        <v>94</v>
      </c>
      <c r="B28" s="16" t="s">
        <v>49</v>
      </c>
      <c r="C28" s="16" t="s">
        <v>95</v>
      </c>
      <c r="D28" s="16">
        <v>400</v>
      </c>
      <c r="E28" s="16">
        <v>40</v>
      </c>
      <c r="F28" s="16" t="s">
        <v>34</v>
      </c>
      <c r="L28" s="33" t="s">
        <v>36</v>
      </c>
      <c r="M28" s="34">
        <v>800</v>
      </c>
      <c r="N28" s="35" t="str">
        <f t="shared" si="1"/>
        <v>High price</v>
      </c>
    </row>
    <row r="29" spans="1:14" ht="14.25">
      <c r="A29" s="17" t="s">
        <v>65</v>
      </c>
      <c r="B29" s="17" t="s">
        <v>43</v>
      </c>
      <c r="C29" s="17" t="s">
        <v>66</v>
      </c>
      <c r="D29" s="17">
        <v>230</v>
      </c>
      <c r="E29" s="17">
        <v>20</v>
      </c>
      <c r="F29" s="17" t="s">
        <v>26</v>
      </c>
      <c r="L29" s="36" t="s">
        <v>76</v>
      </c>
      <c r="M29" s="37">
        <v>130</v>
      </c>
      <c r="N29" s="35" t="str">
        <f t="shared" si="1"/>
        <v>Standard price</v>
      </c>
    </row>
    <row r="30" spans="1:14" ht="14.25">
      <c r="A30" s="16" t="s">
        <v>96</v>
      </c>
      <c r="B30" s="16" t="s">
        <v>97</v>
      </c>
      <c r="C30" s="16" t="s">
        <v>98</v>
      </c>
      <c r="D30" s="16">
        <v>60</v>
      </c>
      <c r="E30" s="16">
        <v>30</v>
      </c>
      <c r="F30" s="16" t="s">
        <v>30</v>
      </c>
      <c r="L30" s="33" t="s">
        <v>49</v>
      </c>
      <c r="M30" s="34">
        <v>400</v>
      </c>
      <c r="N30" s="35" t="str">
        <f t="shared" si="1"/>
        <v>Standard price</v>
      </c>
    </row>
    <row r="31" spans="1:14" ht="14.25">
      <c r="A31" s="16" t="s">
        <v>99</v>
      </c>
      <c r="B31" s="16" t="s">
        <v>100</v>
      </c>
      <c r="C31" s="16" t="s">
        <v>101</v>
      </c>
      <c r="D31" s="16">
        <v>40</v>
      </c>
      <c r="E31" s="16">
        <v>10</v>
      </c>
      <c r="F31" s="16" t="s">
        <v>34</v>
      </c>
      <c r="L31" s="38" t="s">
        <v>43</v>
      </c>
      <c r="M31" s="39">
        <v>230</v>
      </c>
      <c r="N31" s="35" t="str">
        <f t="shared" si="1"/>
        <v>Standard price</v>
      </c>
    </row>
    <row r="32" spans="1:14" ht="14.25">
      <c r="A32" s="16" t="s">
        <v>102</v>
      </c>
      <c r="B32" s="16" t="s">
        <v>88</v>
      </c>
      <c r="C32" s="16" t="s">
        <v>103</v>
      </c>
      <c r="D32" s="16">
        <v>130</v>
      </c>
      <c r="E32" s="16">
        <v>5</v>
      </c>
      <c r="F32" s="16" t="s">
        <v>26</v>
      </c>
      <c r="L32" s="33" t="s">
        <v>97</v>
      </c>
      <c r="M32" s="34">
        <v>60</v>
      </c>
      <c r="N32" s="35" t="str">
        <f t="shared" si="1"/>
        <v>Standard price</v>
      </c>
    </row>
    <row r="33" spans="1:14" ht="14.25">
      <c r="A33" s="16" t="s">
        <v>104</v>
      </c>
      <c r="B33" s="16" t="s">
        <v>105</v>
      </c>
      <c r="C33" s="16" t="s">
        <v>106</v>
      </c>
      <c r="D33" s="16">
        <v>50</v>
      </c>
      <c r="E33" s="16">
        <v>50</v>
      </c>
      <c r="F33" s="16" t="s">
        <v>30</v>
      </c>
      <c r="L33" s="36" t="s">
        <v>100</v>
      </c>
      <c r="M33" s="37">
        <v>40</v>
      </c>
      <c r="N33" s="35" t="str">
        <f t="shared" si="1"/>
        <v>Standard price</v>
      </c>
    </row>
    <row r="34" spans="1:14" ht="14.25">
      <c r="A34" s="16" t="s">
        <v>57</v>
      </c>
      <c r="B34" s="16" t="s">
        <v>24</v>
      </c>
      <c r="C34" s="16" t="s">
        <v>58</v>
      </c>
      <c r="D34" s="16">
        <v>950</v>
      </c>
      <c r="E34" s="16">
        <v>25</v>
      </c>
      <c r="F34" s="16" t="s">
        <v>26</v>
      </c>
      <c r="L34" s="33" t="s">
        <v>88</v>
      </c>
      <c r="M34" s="34">
        <v>130</v>
      </c>
      <c r="N34" s="35" t="str">
        <f t="shared" si="1"/>
        <v>Standard price</v>
      </c>
    </row>
    <row r="35" spans="1:14" ht="14.25">
      <c r="A35" s="16" t="s">
        <v>107</v>
      </c>
      <c r="B35" s="16" t="s">
        <v>108</v>
      </c>
      <c r="C35" s="16" t="s">
        <v>109</v>
      </c>
      <c r="D35" s="16">
        <v>100</v>
      </c>
      <c r="E35" s="16">
        <v>20</v>
      </c>
      <c r="F35" s="16" t="s">
        <v>70</v>
      </c>
      <c r="L35" s="36" t="s">
        <v>105</v>
      </c>
      <c r="M35" s="37">
        <v>50</v>
      </c>
      <c r="N35" s="35" t="str">
        <f t="shared" si="1"/>
        <v>Standard price</v>
      </c>
    </row>
    <row r="36" spans="1:14">
      <c r="L36" s="33" t="s">
        <v>24</v>
      </c>
      <c r="M36" s="34">
        <v>950</v>
      </c>
      <c r="N36" s="35" t="str">
        <f t="shared" si="1"/>
        <v>High price</v>
      </c>
    </row>
    <row r="37" spans="1:14" ht="13.5" thickBot="1">
      <c r="L37" s="40" t="s">
        <v>108</v>
      </c>
      <c r="M37" s="41">
        <v>100</v>
      </c>
      <c r="N37" s="42" t="str">
        <f t="shared" si="1"/>
        <v>Standard price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selection activeCell="L15" sqref="L15"/>
    </sheetView>
  </sheetViews>
  <sheetFormatPr defaultRowHeight="12.75"/>
  <cols>
    <col min="1" max="1" width="12.28515625" bestFit="1" customWidth="1"/>
    <col min="2" max="2" width="15.7109375" bestFit="1" customWidth="1"/>
    <col min="3" max="3" width="13.5703125" bestFit="1" customWidth="1"/>
    <col min="4" max="5" width="9.42578125" bestFit="1" customWidth="1"/>
    <col min="6" max="6" width="12.5703125" bestFit="1" customWidth="1"/>
    <col min="11" max="11" width="11.28515625" bestFit="1" customWidth="1"/>
  </cols>
  <sheetData>
    <row r="1" spans="1:12" ht="15">
      <c r="A1" s="15" t="s">
        <v>17</v>
      </c>
      <c r="B1" s="15" t="s">
        <v>18</v>
      </c>
      <c r="C1" s="15" t="s">
        <v>19</v>
      </c>
      <c r="D1" s="15" t="s">
        <v>20</v>
      </c>
      <c r="E1" s="15" t="s">
        <v>21</v>
      </c>
      <c r="F1" s="15" t="s">
        <v>22</v>
      </c>
    </row>
    <row r="2" spans="1:12" ht="14.25">
      <c r="A2" s="16" t="s">
        <v>23</v>
      </c>
      <c r="B2" s="16" t="s">
        <v>24</v>
      </c>
      <c r="C2" s="16" t="s">
        <v>25</v>
      </c>
      <c r="D2" s="16">
        <v>1000</v>
      </c>
      <c r="E2" s="16">
        <v>30</v>
      </c>
      <c r="F2" s="16" t="s">
        <v>26</v>
      </c>
    </row>
    <row r="3" spans="1:12" ht="14.25">
      <c r="A3" s="16" t="s">
        <v>27</v>
      </c>
      <c r="B3" s="16" t="s">
        <v>28</v>
      </c>
      <c r="C3" s="16" t="s">
        <v>29</v>
      </c>
      <c r="D3" s="16">
        <v>80</v>
      </c>
      <c r="E3" s="16">
        <v>15</v>
      </c>
      <c r="F3" s="16" t="s">
        <v>30</v>
      </c>
    </row>
    <row r="4" spans="1:12" ht="15.75">
      <c r="A4" s="16" t="s">
        <v>31</v>
      </c>
      <c r="B4" s="16" t="s">
        <v>32</v>
      </c>
      <c r="C4" s="16" t="s">
        <v>33</v>
      </c>
      <c r="D4" s="16">
        <v>130</v>
      </c>
      <c r="E4" s="16">
        <v>40</v>
      </c>
      <c r="F4" s="16" t="s">
        <v>34</v>
      </c>
      <c r="I4" s="2" t="s">
        <v>10</v>
      </c>
    </row>
    <row r="5" spans="1:12" ht="15">
      <c r="A5" s="16" t="s">
        <v>35</v>
      </c>
      <c r="B5" s="16" t="s">
        <v>36</v>
      </c>
      <c r="C5" s="16" t="s">
        <v>37</v>
      </c>
      <c r="D5" s="16">
        <v>900</v>
      </c>
      <c r="E5" s="16">
        <v>25</v>
      </c>
      <c r="F5" s="16" t="s">
        <v>26</v>
      </c>
      <c r="J5" s="3" t="s">
        <v>11</v>
      </c>
    </row>
    <row r="6" spans="1:12" ht="15">
      <c r="A6" s="16" t="s">
        <v>38</v>
      </c>
      <c r="B6" s="16" t="s">
        <v>39</v>
      </c>
      <c r="C6" s="16" t="s">
        <v>40</v>
      </c>
      <c r="D6" s="16">
        <v>70</v>
      </c>
      <c r="E6" s="16">
        <v>20</v>
      </c>
      <c r="F6" s="16" t="s">
        <v>41</v>
      </c>
      <c r="J6" s="3" t="s">
        <v>12</v>
      </c>
    </row>
    <row r="7" spans="1:12" ht="14.25">
      <c r="A7" s="16" t="s">
        <v>42</v>
      </c>
      <c r="B7" s="16" t="s">
        <v>43</v>
      </c>
      <c r="C7" s="16" t="s">
        <v>44</v>
      </c>
      <c r="D7" s="16">
        <v>200</v>
      </c>
      <c r="E7" s="16">
        <v>45</v>
      </c>
      <c r="F7" s="16" t="s">
        <v>26</v>
      </c>
    </row>
    <row r="8" spans="1:12" ht="14.25">
      <c r="A8" s="16" t="s">
        <v>45</v>
      </c>
      <c r="B8" s="16" t="s">
        <v>46</v>
      </c>
      <c r="C8" s="16" t="s">
        <v>47</v>
      </c>
      <c r="D8" s="16">
        <v>30</v>
      </c>
      <c r="E8" s="16">
        <v>5</v>
      </c>
      <c r="F8" s="16" t="s">
        <v>30</v>
      </c>
    </row>
    <row r="9" spans="1:12" ht="14.25">
      <c r="A9" s="16" t="s">
        <v>48</v>
      </c>
      <c r="B9" s="16" t="s">
        <v>49</v>
      </c>
      <c r="C9" s="16" t="s">
        <v>50</v>
      </c>
      <c r="D9" s="16">
        <v>90</v>
      </c>
      <c r="E9" s="16">
        <v>35</v>
      </c>
      <c r="F9" s="16" t="s">
        <v>34</v>
      </c>
    </row>
    <row r="10" spans="1:12" ht="14.25">
      <c r="A10" s="16" t="s">
        <v>51</v>
      </c>
      <c r="B10" s="16" t="s">
        <v>52</v>
      </c>
      <c r="C10" s="16" t="s">
        <v>53</v>
      </c>
      <c r="D10" s="16">
        <v>500</v>
      </c>
      <c r="E10" s="16">
        <v>50</v>
      </c>
      <c r="F10" s="16" t="s">
        <v>26</v>
      </c>
    </row>
    <row r="11" spans="1:12" ht="14.25">
      <c r="A11" s="16" t="s">
        <v>54</v>
      </c>
      <c r="B11" s="16" t="s">
        <v>55</v>
      </c>
      <c r="C11" s="16" t="s">
        <v>56</v>
      </c>
      <c r="D11" s="16">
        <v>130</v>
      </c>
      <c r="E11" s="16">
        <v>10</v>
      </c>
      <c r="F11" s="16" t="s">
        <v>41</v>
      </c>
    </row>
    <row r="12" spans="1:12" ht="14.25">
      <c r="A12" s="16" t="s">
        <v>57</v>
      </c>
      <c r="B12" s="16" t="s">
        <v>24</v>
      </c>
      <c r="C12" s="16" t="s">
        <v>58</v>
      </c>
      <c r="D12" s="16">
        <v>950</v>
      </c>
      <c r="E12" s="16">
        <v>25</v>
      </c>
      <c r="F12" s="16" t="s">
        <v>26</v>
      </c>
      <c r="K12" s="28" t="s">
        <v>110</v>
      </c>
      <c r="L12" s="29" t="s">
        <v>111</v>
      </c>
    </row>
    <row r="13" spans="1:12" ht="14.25">
      <c r="A13" s="16" t="s">
        <v>59</v>
      </c>
      <c r="B13" s="16" t="s">
        <v>28</v>
      </c>
      <c r="C13" s="16" t="s">
        <v>47</v>
      </c>
      <c r="D13" s="16">
        <v>90</v>
      </c>
      <c r="E13" s="16">
        <v>40</v>
      </c>
      <c r="F13" s="16" t="s">
        <v>30</v>
      </c>
      <c r="K13" s="30" t="s">
        <v>113</v>
      </c>
      <c r="L13" s="31">
        <f>SUMIF(Table_2[Category], "Electronics",Table_1[Price ($)] )</f>
        <v>8050</v>
      </c>
    </row>
    <row r="14" spans="1:12" ht="14.25">
      <c r="A14" s="16" t="s">
        <v>60</v>
      </c>
      <c r="B14" s="16" t="s">
        <v>32</v>
      </c>
      <c r="C14" s="16" t="s">
        <v>61</v>
      </c>
      <c r="D14" s="16">
        <v>120</v>
      </c>
      <c r="E14" s="16">
        <v>35</v>
      </c>
      <c r="F14" s="16" t="s">
        <v>34</v>
      </c>
      <c r="K14" s="32"/>
      <c r="L14" s="31"/>
    </row>
    <row r="15" spans="1:12" ht="14.25">
      <c r="A15" s="16" t="s">
        <v>62</v>
      </c>
      <c r="B15" s="16" t="s">
        <v>63</v>
      </c>
      <c r="C15" s="16" t="s">
        <v>64</v>
      </c>
      <c r="D15" s="16">
        <v>150</v>
      </c>
      <c r="E15" s="16">
        <v>15</v>
      </c>
      <c r="F15" s="16" t="s">
        <v>26</v>
      </c>
      <c r="K15" s="30" t="s">
        <v>114</v>
      </c>
      <c r="L15" s="31">
        <f>COUNTIF(D2:D35,"&lt;100")</f>
        <v>11</v>
      </c>
    </row>
    <row r="16" spans="1:12" ht="14.25">
      <c r="A16" s="16" t="s">
        <v>65</v>
      </c>
      <c r="B16" s="16" t="s">
        <v>43</v>
      </c>
      <c r="C16" s="16" t="s">
        <v>66</v>
      </c>
      <c r="D16" s="16">
        <v>250</v>
      </c>
      <c r="E16" s="16">
        <v>20</v>
      </c>
      <c r="F16" s="16" t="s">
        <v>26</v>
      </c>
      <c r="K16" s="32"/>
      <c r="L16" s="31"/>
    </row>
    <row r="17" spans="1:6" ht="14.25">
      <c r="A17" s="16" t="s">
        <v>67</v>
      </c>
      <c r="B17" s="16" t="s">
        <v>68</v>
      </c>
      <c r="C17" s="16" t="s">
        <v>69</v>
      </c>
      <c r="D17" s="16">
        <v>50</v>
      </c>
      <c r="E17" s="16">
        <v>35</v>
      </c>
      <c r="F17" s="16" t="s">
        <v>70</v>
      </c>
    </row>
    <row r="18" spans="1:6" ht="14.25">
      <c r="A18" s="16" t="s">
        <v>71</v>
      </c>
      <c r="B18" s="16" t="s">
        <v>63</v>
      </c>
      <c r="C18" s="16" t="s">
        <v>72</v>
      </c>
      <c r="D18" s="16">
        <v>160</v>
      </c>
      <c r="E18" s="16">
        <v>15</v>
      </c>
      <c r="F18" s="16" t="s">
        <v>26</v>
      </c>
    </row>
    <row r="19" spans="1:6" ht="14.25">
      <c r="A19" s="16" t="s">
        <v>73</v>
      </c>
      <c r="B19" s="16" t="s">
        <v>24</v>
      </c>
      <c r="C19" s="16" t="s">
        <v>74</v>
      </c>
      <c r="D19" s="16">
        <v>980</v>
      </c>
      <c r="E19" s="16">
        <v>10</v>
      </c>
      <c r="F19" s="16" t="s">
        <v>26</v>
      </c>
    </row>
    <row r="20" spans="1:6" ht="14.25">
      <c r="A20" s="16" t="s">
        <v>75</v>
      </c>
      <c r="B20" s="16" t="s">
        <v>76</v>
      </c>
      <c r="C20" s="16" t="s">
        <v>77</v>
      </c>
      <c r="D20" s="16">
        <v>150</v>
      </c>
      <c r="E20" s="16">
        <v>15</v>
      </c>
      <c r="F20" s="16" t="s">
        <v>30</v>
      </c>
    </row>
    <row r="21" spans="1:6" ht="14.25">
      <c r="A21" s="16" t="s">
        <v>78</v>
      </c>
      <c r="B21" s="16" t="s">
        <v>79</v>
      </c>
      <c r="C21" s="16" t="s">
        <v>80</v>
      </c>
      <c r="D21" s="16">
        <v>200</v>
      </c>
      <c r="E21" s="16">
        <v>10</v>
      </c>
      <c r="F21" s="16" t="s">
        <v>41</v>
      </c>
    </row>
    <row r="22" spans="1:6" ht="14.25">
      <c r="A22" s="16" t="s">
        <v>81</v>
      </c>
      <c r="B22" s="16" t="s">
        <v>82</v>
      </c>
      <c r="C22" s="16" t="s">
        <v>83</v>
      </c>
      <c r="D22" s="16">
        <v>700</v>
      </c>
      <c r="E22" s="16">
        <v>50</v>
      </c>
      <c r="F22" s="16" t="s">
        <v>26</v>
      </c>
    </row>
    <row r="23" spans="1:6" ht="14.25">
      <c r="A23" s="16" t="s">
        <v>84</v>
      </c>
      <c r="B23" s="16" t="s">
        <v>85</v>
      </c>
      <c r="C23" s="16" t="s">
        <v>86</v>
      </c>
      <c r="D23" s="16">
        <v>80</v>
      </c>
      <c r="E23" s="16">
        <v>20</v>
      </c>
      <c r="F23" s="16" t="s">
        <v>34</v>
      </c>
    </row>
    <row r="24" spans="1:6" ht="14.25">
      <c r="A24" s="16" t="s">
        <v>87</v>
      </c>
      <c r="B24" s="16" t="s">
        <v>88</v>
      </c>
      <c r="C24" s="16" t="s">
        <v>89</v>
      </c>
      <c r="D24" s="16">
        <v>150</v>
      </c>
      <c r="E24" s="16">
        <v>30</v>
      </c>
      <c r="F24" s="16" t="s">
        <v>26</v>
      </c>
    </row>
    <row r="25" spans="1:6" ht="14.25">
      <c r="A25" s="17" t="s">
        <v>67</v>
      </c>
      <c r="B25" s="17" t="s">
        <v>68</v>
      </c>
      <c r="C25" s="17" t="s">
        <v>69</v>
      </c>
      <c r="D25" s="17">
        <v>50</v>
      </c>
      <c r="E25" s="17">
        <v>35</v>
      </c>
      <c r="F25" s="17" t="s">
        <v>70</v>
      </c>
    </row>
    <row r="26" spans="1:6" ht="14.25">
      <c r="A26" s="16" t="s">
        <v>90</v>
      </c>
      <c r="B26" s="16" t="s">
        <v>36</v>
      </c>
      <c r="C26" s="16" t="s">
        <v>91</v>
      </c>
      <c r="D26" s="16">
        <v>800</v>
      </c>
      <c r="E26" s="16">
        <v>45</v>
      </c>
      <c r="F26" s="16" t="s">
        <v>26</v>
      </c>
    </row>
    <row r="27" spans="1:6" ht="14.25">
      <c r="A27" s="16" t="s">
        <v>92</v>
      </c>
      <c r="B27" s="16" t="s">
        <v>76</v>
      </c>
      <c r="C27" s="16" t="s">
        <v>93</v>
      </c>
      <c r="D27" s="16">
        <v>130</v>
      </c>
      <c r="E27" s="16">
        <v>25</v>
      </c>
      <c r="F27" s="16" t="s">
        <v>30</v>
      </c>
    </row>
    <row r="28" spans="1:6" ht="14.25">
      <c r="A28" s="16" t="s">
        <v>94</v>
      </c>
      <c r="B28" s="16" t="s">
        <v>49</v>
      </c>
      <c r="C28" s="16" t="s">
        <v>95</v>
      </c>
      <c r="D28" s="16">
        <v>400</v>
      </c>
      <c r="E28" s="16">
        <v>40</v>
      </c>
      <c r="F28" s="16" t="s">
        <v>34</v>
      </c>
    </row>
    <row r="29" spans="1:6" ht="14.25">
      <c r="A29" s="17" t="s">
        <v>65</v>
      </c>
      <c r="B29" s="17" t="s">
        <v>43</v>
      </c>
      <c r="C29" s="17" t="s">
        <v>66</v>
      </c>
      <c r="D29" s="17">
        <v>230</v>
      </c>
      <c r="E29" s="17">
        <v>20</v>
      </c>
      <c r="F29" s="17" t="s">
        <v>26</v>
      </c>
    </row>
    <row r="30" spans="1:6" ht="14.25">
      <c r="A30" s="16" t="s">
        <v>96</v>
      </c>
      <c r="B30" s="16" t="s">
        <v>97</v>
      </c>
      <c r="C30" s="16" t="s">
        <v>98</v>
      </c>
      <c r="D30" s="16">
        <v>60</v>
      </c>
      <c r="E30" s="16">
        <v>30</v>
      </c>
      <c r="F30" s="16" t="s">
        <v>30</v>
      </c>
    </row>
    <row r="31" spans="1:6" ht="14.25">
      <c r="A31" s="16" t="s">
        <v>99</v>
      </c>
      <c r="B31" s="16" t="s">
        <v>100</v>
      </c>
      <c r="C31" s="16" t="s">
        <v>101</v>
      </c>
      <c r="D31" s="16">
        <v>40</v>
      </c>
      <c r="E31" s="16">
        <v>10</v>
      </c>
      <c r="F31" s="16" t="s">
        <v>34</v>
      </c>
    </row>
    <row r="32" spans="1:6" ht="14.25">
      <c r="A32" s="16" t="s">
        <v>102</v>
      </c>
      <c r="B32" s="16" t="s">
        <v>88</v>
      </c>
      <c r="C32" s="16" t="s">
        <v>103</v>
      </c>
      <c r="D32" s="16">
        <v>130</v>
      </c>
      <c r="E32" s="16">
        <v>5</v>
      </c>
      <c r="F32" s="16" t="s">
        <v>26</v>
      </c>
    </row>
    <row r="33" spans="1:6" ht="14.25">
      <c r="A33" s="16" t="s">
        <v>104</v>
      </c>
      <c r="B33" s="16" t="s">
        <v>105</v>
      </c>
      <c r="C33" s="16" t="s">
        <v>106</v>
      </c>
      <c r="D33" s="16">
        <v>50</v>
      </c>
      <c r="E33" s="16">
        <v>50</v>
      </c>
      <c r="F33" s="16" t="s">
        <v>30</v>
      </c>
    </row>
    <row r="34" spans="1:6" ht="14.25">
      <c r="A34" s="16" t="s">
        <v>57</v>
      </c>
      <c r="B34" s="16" t="s">
        <v>24</v>
      </c>
      <c r="C34" s="16" t="s">
        <v>58</v>
      </c>
      <c r="D34" s="16">
        <v>950</v>
      </c>
      <c r="E34" s="16">
        <v>25</v>
      </c>
      <c r="F34" s="16" t="s">
        <v>26</v>
      </c>
    </row>
    <row r="35" spans="1:6" ht="14.25">
      <c r="A35" s="16" t="s">
        <v>107</v>
      </c>
      <c r="B35" s="16" t="s">
        <v>108</v>
      </c>
      <c r="C35" s="16" t="s">
        <v>109</v>
      </c>
      <c r="D35" s="16">
        <v>100</v>
      </c>
      <c r="E35" s="16">
        <v>20</v>
      </c>
      <c r="F35" s="16" t="s">
        <v>70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topLeftCell="A21" workbookViewId="0">
      <selection activeCell="F38" sqref="F38"/>
    </sheetView>
  </sheetViews>
  <sheetFormatPr defaultRowHeight="12.75"/>
  <cols>
    <col min="1" max="1" width="12.28515625" bestFit="1" customWidth="1"/>
    <col min="2" max="2" width="15.7109375" bestFit="1" customWidth="1"/>
    <col min="3" max="3" width="13.5703125" bestFit="1" customWidth="1"/>
    <col min="4" max="5" width="9.42578125" bestFit="1" customWidth="1"/>
    <col min="6" max="6" width="12.5703125" bestFit="1" customWidth="1"/>
    <col min="10" max="10" width="17.85546875" customWidth="1"/>
    <col min="11" max="11" width="21.28515625" bestFit="1" customWidth="1"/>
    <col min="12" max="12" width="12.7109375" bestFit="1" customWidth="1"/>
    <col min="13" max="13" width="14.42578125" customWidth="1"/>
  </cols>
  <sheetData>
    <row r="1" spans="1:20" ht="15">
      <c r="A1" s="18" t="s">
        <v>17</v>
      </c>
      <c r="B1" s="19" t="s">
        <v>18</v>
      </c>
      <c r="C1" s="19" t="s">
        <v>19</v>
      </c>
      <c r="D1" s="19" t="s">
        <v>20</v>
      </c>
      <c r="E1" s="19" t="s">
        <v>21</v>
      </c>
      <c r="F1" s="20" t="s">
        <v>22</v>
      </c>
    </row>
    <row r="2" spans="1:20" ht="14.25">
      <c r="A2" s="21" t="s">
        <v>23</v>
      </c>
      <c r="B2" s="16" t="s">
        <v>24</v>
      </c>
      <c r="C2" s="16" t="s">
        <v>25</v>
      </c>
      <c r="D2" s="16">
        <v>1000</v>
      </c>
      <c r="E2" s="16">
        <v>30</v>
      </c>
      <c r="F2" s="22" t="s">
        <v>26</v>
      </c>
      <c r="I2" s="11" t="s">
        <v>13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14.25">
      <c r="A3" s="21" t="s">
        <v>27</v>
      </c>
      <c r="B3" s="16" t="s">
        <v>28</v>
      </c>
      <c r="C3" s="16" t="s">
        <v>29</v>
      </c>
      <c r="D3" s="16">
        <v>80</v>
      </c>
      <c r="E3" s="16">
        <v>15</v>
      </c>
      <c r="F3" s="22" t="s">
        <v>30</v>
      </c>
      <c r="I3" s="8"/>
      <c r="J3" s="12" t="s">
        <v>14</v>
      </c>
      <c r="K3" s="8"/>
      <c r="L3" s="8"/>
      <c r="M3" s="8"/>
      <c r="N3" s="8"/>
      <c r="O3" s="8"/>
      <c r="P3" s="8"/>
      <c r="Q3" s="8"/>
      <c r="R3" s="8"/>
      <c r="S3" s="8"/>
      <c r="T3" s="8"/>
    </row>
    <row r="4" spans="1:20" ht="14.25">
      <c r="A4" s="21" t="s">
        <v>31</v>
      </c>
      <c r="B4" s="16" t="s">
        <v>32</v>
      </c>
      <c r="C4" s="16" t="s">
        <v>33</v>
      </c>
      <c r="D4" s="16">
        <v>130</v>
      </c>
      <c r="E4" s="16">
        <v>40</v>
      </c>
      <c r="F4" s="22" t="s">
        <v>34</v>
      </c>
      <c r="I4" s="8"/>
      <c r="J4" s="12" t="s">
        <v>15</v>
      </c>
      <c r="K4" s="8"/>
      <c r="L4" s="8"/>
      <c r="M4" s="8"/>
      <c r="N4" s="8"/>
      <c r="O4" s="8"/>
      <c r="P4" s="8"/>
      <c r="Q4" s="8"/>
      <c r="R4" s="8"/>
      <c r="S4" s="8"/>
      <c r="T4" s="8"/>
    </row>
    <row r="5" spans="1:20" ht="14.25">
      <c r="A5" s="21" t="s">
        <v>35</v>
      </c>
      <c r="B5" s="16" t="s">
        <v>36</v>
      </c>
      <c r="C5" s="16" t="s">
        <v>37</v>
      </c>
      <c r="D5" s="16">
        <v>900</v>
      </c>
      <c r="E5" s="16">
        <v>25</v>
      </c>
      <c r="F5" s="22" t="s">
        <v>26</v>
      </c>
      <c r="I5" s="8"/>
      <c r="J5" s="12" t="s">
        <v>16</v>
      </c>
      <c r="K5" s="8"/>
      <c r="L5" s="8"/>
      <c r="M5" s="8"/>
      <c r="N5" s="8"/>
      <c r="O5" s="8"/>
      <c r="P5" s="8"/>
      <c r="Q5" s="8"/>
      <c r="R5" s="8"/>
      <c r="S5" s="8"/>
      <c r="T5" s="8"/>
    </row>
    <row r="6" spans="1:20" ht="14.25">
      <c r="A6" s="21" t="s">
        <v>38</v>
      </c>
      <c r="B6" s="16" t="s">
        <v>39</v>
      </c>
      <c r="C6" s="16" t="s">
        <v>40</v>
      </c>
      <c r="D6" s="16">
        <v>70</v>
      </c>
      <c r="E6" s="16">
        <v>20</v>
      </c>
      <c r="F6" s="22" t="s">
        <v>41</v>
      </c>
    </row>
    <row r="7" spans="1:20" ht="14.25">
      <c r="A7" s="21" t="s">
        <v>42</v>
      </c>
      <c r="B7" s="16" t="s">
        <v>43</v>
      </c>
      <c r="C7" s="16" t="s">
        <v>44</v>
      </c>
      <c r="D7" s="16">
        <v>200</v>
      </c>
      <c r="E7" s="16">
        <v>45</v>
      </c>
      <c r="F7" s="22" t="s">
        <v>26</v>
      </c>
    </row>
    <row r="8" spans="1:20" ht="14.25">
      <c r="A8" s="21" t="s">
        <v>45</v>
      </c>
      <c r="B8" s="16" t="s">
        <v>46</v>
      </c>
      <c r="C8" s="16" t="s">
        <v>47</v>
      </c>
      <c r="D8" s="16">
        <v>30</v>
      </c>
      <c r="E8" s="16">
        <v>5</v>
      </c>
      <c r="F8" s="22" t="s">
        <v>30</v>
      </c>
    </row>
    <row r="9" spans="1:20" ht="15.75">
      <c r="A9" s="21" t="s">
        <v>48</v>
      </c>
      <c r="B9" s="16" t="s">
        <v>49</v>
      </c>
      <c r="C9" s="16" t="s">
        <v>50</v>
      </c>
      <c r="D9" s="16">
        <v>90</v>
      </c>
      <c r="E9" s="16">
        <v>35</v>
      </c>
      <c r="F9" s="22" t="s">
        <v>34</v>
      </c>
      <c r="J9" s="14" t="s">
        <v>115</v>
      </c>
      <c r="K9" s="14" t="s">
        <v>116</v>
      </c>
      <c r="L9" s="14" t="s">
        <v>117</v>
      </c>
    </row>
    <row r="10" spans="1:20" ht="15">
      <c r="A10" s="21" t="s">
        <v>51</v>
      </c>
      <c r="B10" s="16" t="s">
        <v>52</v>
      </c>
      <c r="C10" s="16" t="s">
        <v>53</v>
      </c>
      <c r="D10" s="16">
        <v>500</v>
      </c>
      <c r="E10" s="16">
        <v>50</v>
      </c>
      <c r="F10" s="22" t="s">
        <v>26</v>
      </c>
      <c r="J10" s="13" t="str">
        <f t="shared" ref="J10:J43" si="0">LEFT(A2,2)</f>
        <v>28</v>
      </c>
      <c r="K10" s="13" t="str">
        <f t="shared" ref="K10:K43" si="1">RIGHT(A2,2)</f>
        <v>US</v>
      </c>
      <c r="L10" s="13" t="str">
        <f t="shared" ref="L10:L43" si="2">MID(A2,4,3)</f>
        <v>JAN</v>
      </c>
    </row>
    <row r="11" spans="1:20" ht="15">
      <c r="A11" s="21" t="s">
        <v>54</v>
      </c>
      <c r="B11" s="16" t="s">
        <v>55</v>
      </c>
      <c r="C11" s="16" t="s">
        <v>56</v>
      </c>
      <c r="D11" s="16">
        <v>130</v>
      </c>
      <c r="E11" s="16">
        <v>10</v>
      </c>
      <c r="F11" s="22" t="s">
        <v>41</v>
      </c>
      <c r="J11" s="13" t="str">
        <f t="shared" si="0"/>
        <v>15</v>
      </c>
      <c r="K11" s="13" t="str">
        <f t="shared" si="1"/>
        <v>US</v>
      </c>
      <c r="L11" s="13" t="str">
        <f t="shared" si="2"/>
        <v>FEB</v>
      </c>
    </row>
    <row r="12" spans="1:20" ht="15">
      <c r="A12" s="21" t="s">
        <v>57</v>
      </c>
      <c r="B12" s="16" t="s">
        <v>24</v>
      </c>
      <c r="C12" s="16" t="s">
        <v>58</v>
      </c>
      <c r="D12" s="16">
        <v>950</v>
      </c>
      <c r="E12" s="16">
        <v>25</v>
      </c>
      <c r="F12" s="22" t="s">
        <v>26</v>
      </c>
      <c r="J12" s="13" t="str">
        <f t="shared" si="0"/>
        <v>03</v>
      </c>
      <c r="K12" s="13" t="str">
        <f t="shared" si="1"/>
        <v>US</v>
      </c>
      <c r="L12" s="13" t="str">
        <f t="shared" si="2"/>
        <v>MAR</v>
      </c>
    </row>
    <row r="13" spans="1:20" ht="15">
      <c r="A13" s="21" t="s">
        <v>59</v>
      </c>
      <c r="B13" s="16" t="s">
        <v>28</v>
      </c>
      <c r="C13" s="16" t="s">
        <v>47</v>
      </c>
      <c r="D13" s="16">
        <v>90</v>
      </c>
      <c r="E13" s="16">
        <v>40</v>
      </c>
      <c r="F13" s="22" t="s">
        <v>30</v>
      </c>
      <c r="J13" s="13" t="str">
        <f t="shared" si="0"/>
        <v>11</v>
      </c>
      <c r="K13" s="13" t="str">
        <f t="shared" si="1"/>
        <v>US</v>
      </c>
      <c r="L13" s="13" t="str">
        <f t="shared" si="2"/>
        <v>APR</v>
      </c>
    </row>
    <row r="14" spans="1:20" ht="15">
      <c r="A14" s="21" t="s">
        <v>60</v>
      </c>
      <c r="B14" s="16" t="s">
        <v>32</v>
      </c>
      <c r="C14" s="16" t="s">
        <v>61</v>
      </c>
      <c r="D14" s="16">
        <v>120</v>
      </c>
      <c r="E14" s="16">
        <v>35</v>
      </c>
      <c r="F14" s="22" t="s">
        <v>34</v>
      </c>
      <c r="J14" s="13" t="str">
        <f t="shared" si="0"/>
        <v>22</v>
      </c>
      <c r="K14" s="13" t="str">
        <f t="shared" si="1"/>
        <v>US</v>
      </c>
      <c r="L14" s="13" t="str">
        <f t="shared" si="2"/>
        <v>MAY</v>
      </c>
    </row>
    <row r="15" spans="1:20" ht="15">
      <c r="A15" s="21" t="s">
        <v>62</v>
      </c>
      <c r="B15" s="16" t="s">
        <v>63</v>
      </c>
      <c r="C15" s="16" t="s">
        <v>64</v>
      </c>
      <c r="D15" s="16">
        <v>150</v>
      </c>
      <c r="E15" s="16">
        <v>15</v>
      </c>
      <c r="F15" s="22" t="s">
        <v>26</v>
      </c>
      <c r="J15" s="13" t="str">
        <f t="shared" si="0"/>
        <v>07</v>
      </c>
      <c r="K15" s="13" t="str">
        <f t="shared" si="1"/>
        <v>UK</v>
      </c>
      <c r="L15" s="13" t="str">
        <f t="shared" si="2"/>
        <v>JUN</v>
      </c>
    </row>
    <row r="16" spans="1:20" ht="15">
      <c r="A16" s="21" t="s">
        <v>65</v>
      </c>
      <c r="B16" s="16" t="s">
        <v>43</v>
      </c>
      <c r="C16" s="16" t="s">
        <v>66</v>
      </c>
      <c r="D16" s="16">
        <v>250</v>
      </c>
      <c r="E16" s="16">
        <v>20</v>
      </c>
      <c r="F16" s="22" t="s">
        <v>26</v>
      </c>
      <c r="J16" s="13" t="str">
        <f t="shared" si="0"/>
        <v>19</v>
      </c>
      <c r="K16" s="13" t="str">
        <f t="shared" si="1"/>
        <v>UK</v>
      </c>
      <c r="L16" s="13" t="str">
        <f t="shared" si="2"/>
        <v>JUL</v>
      </c>
    </row>
    <row r="17" spans="1:12" ht="15">
      <c r="A17" s="21" t="s">
        <v>67</v>
      </c>
      <c r="B17" s="16" t="s">
        <v>68</v>
      </c>
      <c r="C17" s="16" t="s">
        <v>69</v>
      </c>
      <c r="D17" s="16">
        <v>50</v>
      </c>
      <c r="E17" s="16">
        <v>35</v>
      </c>
      <c r="F17" s="22" t="s">
        <v>70</v>
      </c>
      <c r="J17" s="13" t="str">
        <f t="shared" si="0"/>
        <v>23</v>
      </c>
      <c r="K17" s="13" t="str">
        <f t="shared" si="1"/>
        <v>UK</v>
      </c>
      <c r="L17" s="13" t="str">
        <f t="shared" si="2"/>
        <v>AUG</v>
      </c>
    </row>
    <row r="18" spans="1:12" ht="15">
      <c r="A18" s="21" t="s">
        <v>71</v>
      </c>
      <c r="B18" s="16" t="s">
        <v>63</v>
      </c>
      <c r="C18" s="16" t="s">
        <v>72</v>
      </c>
      <c r="D18" s="16">
        <v>160</v>
      </c>
      <c r="E18" s="16">
        <v>15</v>
      </c>
      <c r="F18" s="22" t="s">
        <v>26</v>
      </c>
      <c r="J18" s="13" t="str">
        <f t="shared" si="0"/>
        <v>05</v>
      </c>
      <c r="K18" s="13" t="str">
        <f t="shared" si="1"/>
        <v>UK</v>
      </c>
      <c r="L18" s="13" t="str">
        <f t="shared" si="2"/>
        <v>SEP</v>
      </c>
    </row>
    <row r="19" spans="1:12" ht="15">
      <c r="A19" s="21" t="s">
        <v>73</v>
      </c>
      <c r="B19" s="16" t="s">
        <v>24</v>
      </c>
      <c r="C19" s="16" t="s">
        <v>74</v>
      </c>
      <c r="D19" s="16">
        <v>980</v>
      </c>
      <c r="E19" s="16">
        <v>10</v>
      </c>
      <c r="F19" s="22" t="s">
        <v>26</v>
      </c>
      <c r="J19" s="13" t="str">
        <f t="shared" si="0"/>
        <v>14</v>
      </c>
      <c r="K19" s="13" t="str">
        <f t="shared" si="1"/>
        <v>UK</v>
      </c>
      <c r="L19" s="13" t="str">
        <f t="shared" si="2"/>
        <v>OCT</v>
      </c>
    </row>
    <row r="20" spans="1:12" ht="15">
      <c r="A20" s="21" t="s">
        <v>75</v>
      </c>
      <c r="B20" s="16" t="s">
        <v>76</v>
      </c>
      <c r="C20" s="16" t="s">
        <v>77</v>
      </c>
      <c r="D20" s="16">
        <v>150</v>
      </c>
      <c r="E20" s="16">
        <v>15</v>
      </c>
      <c r="F20" s="22" t="s">
        <v>30</v>
      </c>
      <c r="J20" s="13" t="str">
        <f t="shared" si="0"/>
        <v>17</v>
      </c>
      <c r="K20" s="13" t="str">
        <f t="shared" si="1"/>
        <v>IN</v>
      </c>
      <c r="L20" s="13" t="str">
        <f t="shared" si="2"/>
        <v>JUN</v>
      </c>
    </row>
    <row r="21" spans="1:12" ht="15">
      <c r="A21" s="21" t="s">
        <v>78</v>
      </c>
      <c r="B21" s="16" t="s">
        <v>79</v>
      </c>
      <c r="C21" s="16" t="s">
        <v>80</v>
      </c>
      <c r="D21" s="16">
        <v>200</v>
      </c>
      <c r="E21" s="16">
        <v>10</v>
      </c>
      <c r="F21" s="22" t="s">
        <v>41</v>
      </c>
      <c r="J21" s="13" t="str">
        <f t="shared" si="0"/>
        <v>25</v>
      </c>
      <c r="K21" s="13" t="str">
        <f t="shared" si="1"/>
        <v>AU</v>
      </c>
      <c r="L21" s="13" t="str">
        <f t="shared" si="2"/>
        <v>NOV</v>
      </c>
    </row>
    <row r="22" spans="1:12" ht="15">
      <c r="A22" s="21" t="s">
        <v>81</v>
      </c>
      <c r="B22" s="16" t="s">
        <v>82</v>
      </c>
      <c r="C22" s="16" t="s">
        <v>83</v>
      </c>
      <c r="D22" s="16">
        <v>700</v>
      </c>
      <c r="E22" s="16">
        <v>50</v>
      </c>
      <c r="F22" s="22" t="s">
        <v>26</v>
      </c>
      <c r="J22" s="13" t="str">
        <f t="shared" si="0"/>
        <v>08</v>
      </c>
      <c r="K22" s="13" t="str">
        <f t="shared" si="1"/>
        <v>DE</v>
      </c>
      <c r="L22" s="13" t="str">
        <f t="shared" si="2"/>
        <v>DEC</v>
      </c>
    </row>
    <row r="23" spans="1:12" ht="15">
      <c r="A23" s="21" t="s">
        <v>84</v>
      </c>
      <c r="B23" s="16" t="s">
        <v>85</v>
      </c>
      <c r="C23" s="16" t="s">
        <v>86</v>
      </c>
      <c r="D23" s="16">
        <v>80</v>
      </c>
      <c r="E23" s="16">
        <v>20</v>
      </c>
      <c r="F23" s="22" t="s">
        <v>34</v>
      </c>
      <c r="J23" s="13" t="str">
        <f t="shared" si="0"/>
        <v>18</v>
      </c>
      <c r="K23" s="13" t="str">
        <f t="shared" si="1"/>
        <v>CA</v>
      </c>
      <c r="L23" s="13" t="str">
        <f t="shared" si="2"/>
        <v>FEB</v>
      </c>
    </row>
    <row r="24" spans="1:12" ht="15">
      <c r="A24" s="21" t="s">
        <v>87</v>
      </c>
      <c r="B24" s="16" t="s">
        <v>88</v>
      </c>
      <c r="C24" s="16" t="s">
        <v>89</v>
      </c>
      <c r="D24" s="16">
        <v>150</v>
      </c>
      <c r="E24" s="16">
        <v>30</v>
      </c>
      <c r="F24" s="22" t="s">
        <v>26</v>
      </c>
      <c r="J24" s="13" t="str">
        <f t="shared" si="0"/>
        <v>16</v>
      </c>
      <c r="K24" s="13" t="str">
        <f t="shared" si="1"/>
        <v>ES</v>
      </c>
      <c r="L24" s="13" t="str">
        <f t="shared" si="2"/>
        <v>APR</v>
      </c>
    </row>
    <row r="25" spans="1:12" ht="15">
      <c r="A25" s="23" t="s">
        <v>67</v>
      </c>
      <c r="B25" s="17" t="s">
        <v>68</v>
      </c>
      <c r="C25" s="17" t="s">
        <v>69</v>
      </c>
      <c r="D25" s="17">
        <v>50</v>
      </c>
      <c r="E25" s="17">
        <v>35</v>
      </c>
      <c r="F25" s="24" t="s">
        <v>70</v>
      </c>
      <c r="J25" s="13" t="str">
        <f t="shared" si="0"/>
        <v>21</v>
      </c>
      <c r="K25" s="13" t="str">
        <f t="shared" si="1"/>
        <v>CA</v>
      </c>
      <c r="L25" s="13" t="str">
        <f t="shared" si="2"/>
        <v>AUG</v>
      </c>
    </row>
    <row r="26" spans="1:12" ht="15">
      <c r="A26" s="21" t="s">
        <v>90</v>
      </c>
      <c r="B26" s="16" t="s">
        <v>36</v>
      </c>
      <c r="C26" s="16" t="s">
        <v>91</v>
      </c>
      <c r="D26" s="16">
        <v>800</v>
      </c>
      <c r="E26" s="16">
        <v>45</v>
      </c>
      <c r="F26" s="22" t="s">
        <v>26</v>
      </c>
      <c r="J26" s="13" t="str">
        <f t="shared" si="0"/>
        <v>20</v>
      </c>
      <c r="K26" s="13" t="str">
        <f t="shared" si="1"/>
        <v>CN</v>
      </c>
      <c r="L26" s="13" t="str">
        <f t="shared" si="2"/>
        <v>AUG</v>
      </c>
    </row>
    <row r="27" spans="1:12" ht="15">
      <c r="A27" s="21" t="s">
        <v>92</v>
      </c>
      <c r="B27" s="16" t="s">
        <v>76</v>
      </c>
      <c r="C27" s="16" t="s">
        <v>93</v>
      </c>
      <c r="D27" s="16">
        <v>130</v>
      </c>
      <c r="E27" s="16">
        <v>25</v>
      </c>
      <c r="F27" s="22" t="s">
        <v>30</v>
      </c>
      <c r="J27" s="13" t="str">
        <f t="shared" si="0"/>
        <v>27</v>
      </c>
      <c r="K27" s="13" t="str">
        <f t="shared" si="1"/>
        <v>IT</v>
      </c>
      <c r="L27" s="13" t="str">
        <f t="shared" si="2"/>
        <v>JAN</v>
      </c>
    </row>
    <row r="28" spans="1:12" ht="15">
      <c r="A28" s="21" t="s">
        <v>94</v>
      </c>
      <c r="B28" s="16" t="s">
        <v>49</v>
      </c>
      <c r="C28" s="16" t="s">
        <v>95</v>
      </c>
      <c r="D28" s="16">
        <v>400</v>
      </c>
      <c r="E28" s="16">
        <v>40</v>
      </c>
      <c r="F28" s="22" t="s">
        <v>34</v>
      </c>
      <c r="J28" s="13" t="str">
        <f t="shared" si="0"/>
        <v>01</v>
      </c>
      <c r="K28" s="13" t="str">
        <f t="shared" si="1"/>
        <v>UK</v>
      </c>
      <c r="L28" s="13" t="str">
        <f t="shared" si="2"/>
        <v>MAR</v>
      </c>
    </row>
    <row r="29" spans="1:12" ht="15">
      <c r="A29" s="23" t="s">
        <v>65</v>
      </c>
      <c r="B29" s="17" t="s">
        <v>43</v>
      </c>
      <c r="C29" s="17" t="s">
        <v>66</v>
      </c>
      <c r="D29" s="17">
        <v>230</v>
      </c>
      <c r="E29" s="17">
        <v>20</v>
      </c>
      <c r="F29" s="24" t="s">
        <v>26</v>
      </c>
      <c r="J29" s="13" t="str">
        <f t="shared" si="0"/>
        <v>14</v>
      </c>
      <c r="K29" s="13" t="str">
        <f t="shared" si="1"/>
        <v>US</v>
      </c>
      <c r="L29" s="13" t="str">
        <f t="shared" si="2"/>
        <v>AUG</v>
      </c>
    </row>
    <row r="30" spans="1:12" ht="15">
      <c r="A30" s="21" t="s">
        <v>96</v>
      </c>
      <c r="B30" s="16" t="s">
        <v>97</v>
      </c>
      <c r="C30" s="16" t="s">
        <v>98</v>
      </c>
      <c r="D30" s="16">
        <v>60</v>
      </c>
      <c r="E30" s="16">
        <v>30</v>
      </c>
      <c r="F30" s="22" t="s">
        <v>30</v>
      </c>
      <c r="J30" s="13" t="str">
        <f t="shared" si="0"/>
        <v>14</v>
      </c>
      <c r="K30" s="13" t="str">
        <f t="shared" si="1"/>
        <v>RU</v>
      </c>
      <c r="L30" s="13" t="str">
        <f t="shared" si="2"/>
        <v>MAY</v>
      </c>
    </row>
    <row r="31" spans="1:12" ht="15">
      <c r="A31" s="21" t="s">
        <v>99</v>
      </c>
      <c r="B31" s="16" t="s">
        <v>100</v>
      </c>
      <c r="C31" s="16" t="s">
        <v>101</v>
      </c>
      <c r="D31" s="16">
        <v>40</v>
      </c>
      <c r="E31" s="16">
        <v>10</v>
      </c>
      <c r="F31" s="22" t="s">
        <v>34</v>
      </c>
      <c r="J31" s="13" t="str">
        <f t="shared" si="0"/>
        <v>09</v>
      </c>
      <c r="K31" s="13" t="str">
        <f t="shared" si="1"/>
        <v>CA</v>
      </c>
      <c r="L31" s="13" t="str">
        <f t="shared" si="2"/>
        <v>JAN</v>
      </c>
    </row>
    <row r="32" spans="1:12" ht="15">
      <c r="A32" s="21" t="s">
        <v>102</v>
      </c>
      <c r="B32" s="16" t="s">
        <v>88</v>
      </c>
      <c r="C32" s="16" t="s">
        <v>103</v>
      </c>
      <c r="D32" s="16">
        <v>130</v>
      </c>
      <c r="E32" s="16">
        <v>5</v>
      </c>
      <c r="F32" s="22" t="s">
        <v>26</v>
      </c>
      <c r="J32" s="13" t="str">
        <f t="shared" si="0"/>
        <v>19</v>
      </c>
      <c r="K32" s="13" t="str">
        <f t="shared" si="1"/>
        <v>BR</v>
      </c>
      <c r="L32" s="13" t="str">
        <f t="shared" si="2"/>
        <v>JUL</v>
      </c>
    </row>
    <row r="33" spans="1:12" ht="15">
      <c r="A33" s="21" t="s">
        <v>104</v>
      </c>
      <c r="B33" s="16" t="s">
        <v>105</v>
      </c>
      <c r="C33" s="16" t="s">
        <v>106</v>
      </c>
      <c r="D33" s="16">
        <v>50</v>
      </c>
      <c r="E33" s="16">
        <v>50</v>
      </c>
      <c r="F33" s="22" t="s">
        <v>30</v>
      </c>
      <c r="J33" s="13" t="str">
        <f t="shared" si="0"/>
        <v>21</v>
      </c>
      <c r="K33" s="13" t="str">
        <f t="shared" si="1"/>
        <v>CA</v>
      </c>
      <c r="L33" s="13" t="str">
        <f t="shared" si="2"/>
        <v>AUG</v>
      </c>
    </row>
    <row r="34" spans="1:12" ht="15">
      <c r="A34" s="21" t="s">
        <v>57</v>
      </c>
      <c r="B34" s="16" t="s">
        <v>24</v>
      </c>
      <c r="C34" s="16" t="s">
        <v>58</v>
      </c>
      <c r="D34" s="16">
        <v>950</v>
      </c>
      <c r="E34" s="16">
        <v>25</v>
      </c>
      <c r="F34" s="22" t="s">
        <v>26</v>
      </c>
      <c r="J34" s="13" t="str">
        <f t="shared" si="0"/>
        <v>29</v>
      </c>
      <c r="K34" s="13" t="str">
        <f t="shared" si="1"/>
        <v>CA</v>
      </c>
      <c r="L34" s="13" t="str">
        <f t="shared" si="2"/>
        <v>SEP</v>
      </c>
    </row>
    <row r="35" spans="1:12" ht="15.75" thickBot="1">
      <c r="A35" s="25" t="s">
        <v>107</v>
      </c>
      <c r="B35" s="26" t="s">
        <v>108</v>
      </c>
      <c r="C35" s="26" t="s">
        <v>109</v>
      </c>
      <c r="D35" s="26">
        <v>100</v>
      </c>
      <c r="E35" s="26">
        <v>20</v>
      </c>
      <c r="F35" s="27" t="s">
        <v>70</v>
      </c>
      <c r="J35" s="13" t="str">
        <f t="shared" si="0"/>
        <v>03</v>
      </c>
      <c r="K35" s="13" t="str">
        <f t="shared" si="1"/>
        <v>CA</v>
      </c>
      <c r="L35" s="13" t="str">
        <f t="shared" si="2"/>
        <v>JUN</v>
      </c>
    </row>
    <row r="36" spans="1:12" ht="15">
      <c r="J36" s="13" t="str">
        <f t="shared" si="0"/>
        <v>11</v>
      </c>
      <c r="K36" s="13" t="str">
        <f t="shared" si="1"/>
        <v>CA</v>
      </c>
      <c r="L36" s="13" t="str">
        <f t="shared" si="2"/>
        <v>JUL</v>
      </c>
    </row>
    <row r="37" spans="1:12" ht="15">
      <c r="J37" s="13" t="str">
        <f t="shared" si="0"/>
        <v>16</v>
      </c>
      <c r="K37" s="13" t="str">
        <f t="shared" si="1"/>
        <v>ES</v>
      </c>
      <c r="L37" s="13" t="str">
        <f t="shared" si="2"/>
        <v>APR</v>
      </c>
    </row>
    <row r="38" spans="1:12" ht="15">
      <c r="J38" s="13" t="str">
        <f t="shared" si="0"/>
        <v>07</v>
      </c>
      <c r="K38" s="13" t="str">
        <f t="shared" si="1"/>
        <v>CA</v>
      </c>
      <c r="L38" s="13" t="str">
        <f t="shared" si="2"/>
        <v>MAR</v>
      </c>
    </row>
    <row r="39" spans="1:12" ht="15">
      <c r="J39" s="13" t="str">
        <f t="shared" si="0"/>
        <v>13</v>
      </c>
      <c r="K39" s="13" t="str">
        <f t="shared" si="1"/>
        <v>CA</v>
      </c>
      <c r="L39" s="13" t="str">
        <f t="shared" si="2"/>
        <v>APR</v>
      </c>
    </row>
    <row r="40" spans="1:12" ht="15">
      <c r="J40" s="13" t="str">
        <f t="shared" si="0"/>
        <v>24</v>
      </c>
      <c r="K40" s="13" t="str">
        <f t="shared" si="1"/>
        <v>CA</v>
      </c>
      <c r="L40" s="13" t="str">
        <f t="shared" si="2"/>
        <v>MAY</v>
      </c>
    </row>
    <row r="41" spans="1:12" ht="15">
      <c r="J41" s="13" t="str">
        <f t="shared" si="0"/>
        <v>02</v>
      </c>
      <c r="K41" s="13" t="str">
        <f t="shared" si="1"/>
        <v>CA</v>
      </c>
      <c r="L41" s="13" t="str">
        <f t="shared" si="2"/>
        <v>DEC</v>
      </c>
    </row>
    <row r="42" spans="1:12" ht="15">
      <c r="J42" s="13" t="str">
        <f t="shared" si="0"/>
        <v>17</v>
      </c>
      <c r="K42" s="13" t="str">
        <f t="shared" si="1"/>
        <v>IN</v>
      </c>
      <c r="L42" s="13" t="str">
        <f t="shared" si="2"/>
        <v>JUN</v>
      </c>
    </row>
    <row r="43" spans="1:12" ht="15">
      <c r="J43" s="13" t="str">
        <f t="shared" si="0"/>
        <v>09</v>
      </c>
      <c r="K43" s="13" t="str">
        <f t="shared" si="1"/>
        <v>FR</v>
      </c>
      <c r="L43" s="13" t="str">
        <f t="shared" si="2"/>
        <v>JUL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Instructions</vt:lpstr>
      <vt:lpstr>Data Cleaning</vt:lpstr>
      <vt:lpstr>Q1</vt:lpstr>
      <vt:lpstr>Q2</vt:lpstr>
      <vt:lpstr>Q3</vt:lpstr>
      <vt:lpstr>Q4</vt:lpstr>
      <vt:lpstr>Q5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Alagu Manikandan</dc:creator>
  <cp:lastModifiedBy>ALAGU MANIKANDAN</cp:lastModifiedBy>
  <dcterms:created xsi:type="dcterms:W3CDTF">2025-01-07T17:36:28Z</dcterms:created>
  <dcterms:modified xsi:type="dcterms:W3CDTF">2025-01-21T07:47:40Z</dcterms:modified>
</cp:coreProperties>
</file>