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spreadsheetml.chartsheet+xml" PartName="/xl/chartsheets/sheet1.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ANCEMENT" sheetId="1" r:id="rId3"/>
    <sheet state="visible" name="PARTICIPATION" sheetId="2" r:id="rId4"/>
    <sheet state="visible" name="Valeur acquise" sheetId="3" r:id="rId5"/>
    <sheet state="visible" name="Indicateurs d'avancement" sheetId="4" r:id="rId6"/>
  </sheets>
  <definedNames/>
  <calcPr/>
</workbook>
</file>

<file path=xl/sharedStrings.xml><?xml version="1.0" encoding="utf-8"?>
<sst xmlns="http://schemas.openxmlformats.org/spreadsheetml/2006/main" count="72" uniqueCount="41">
  <si>
    <t>Prévu</t>
  </si>
  <si>
    <t>Effectué</t>
  </si>
  <si>
    <t>Participants</t>
  </si>
  <si>
    <t>Code</t>
  </si>
  <si>
    <t>Tâche</t>
  </si>
  <si>
    <t>Début</t>
  </si>
  <si>
    <t>Fin</t>
  </si>
  <si>
    <t>Coût</t>
  </si>
  <si>
    <t>Répartiton constatée en %</t>
  </si>
  <si>
    <t>Date</t>
  </si>
  <si>
    <t>Travail en heures (en fctn de l'effort prévu)</t>
  </si>
  <si>
    <t>PLD</t>
  </si>
  <si>
    <t>Etablir un planning détaillé (dates précises, affectation des tâches)</t>
  </si>
  <si>
    <t>Travail en heures (en fctn de l'effort réel)</t>
  </si>
  <si>
    <t>CBTP</t>
  </si>
  <si>
    <t>Brejon,Krishnapalan</t>
  </si>
  <si>
    <t>CRTE</t>
  </si>
  <si>
    <t>CBTE</t>
  </si>
  <si>
    <t>Valeur acquise</t>
  </si>
  <si>
    <t>PLA</t>
  </si>
  <si>
    <t>Planification approximative du projet (liste de tâches, difficulté)</t>
  </si>
  <si>
    <t>CAS</t>
  </si>
  <si>
    <t>Etablir un diagramme de cas d'utilisation</t>
  </si>
  <si>
    <t>Respect délais</t>
  </si>
  <si>
    <t>Respect coûts</t>
  </si>
  <si>
    <t>ENV</t>
  </si>
  <si>
    <t>Mise en place d'un environnement de dév (synchro fichiers suivi, versionning code etc)</t>
  </si>
  <si>
    <t>Krishnapalan</t>
  </si>
  <si>
    <t>CLM</t>
  </si>
  <si>
    <t>Etablir un diagramme de classes métier</t>
  </si>
  <si>
    <t>JC1</t>
  </si>
  <si>
    <t>Développement de la classe métier</t>
  </si>
  <si>
    <t>JMD</t>
  </si>
  <si>
    <t>Ajouter les principales classes de dialogue (menus) en UML et en Java</t>
  </si>
  <si>
    <t>ICJ</t>
  </si>
  <si>
    <t>Implémenter le code Java</t>
  </si>
  <si>
    <t>VLJ</t>
  </si>
  <si>
    <t>Vérification le Jeu( sans aucun problème)</t>
  </si>
  <si>
    <t>Pondération en fct du réel et du prévu</t>
  </si>
  <si>
    <t>Brejon</t>
  </si>
  <si>
    <t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</si>
</sst>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"/>
    <numFmt numFmtId="165" formatCode="dd/mm/yy"/>
    <numFmt numFmtId="166" formatCode="0.0"/>
  </numFmts>
  <fonts count="12">
    <font>
      <sz val="10.0"/>
      <color rgb="FF000000"/>
      <name val="Arial"/>
    </font>
    <font>
      <b/>
      <sz val="10.0"/>
      <name val="Arial"/>
    </font>
    <font/>
    <font>
      <b/>
      <sz val="10.0"/>
      <color rgb="FFCC4125"/>
      <name val="Arial"/>
    </font>
    <font>
      <sz val="10.0"/>
      <color rgb="FFCC4125"/>
      <name val="Arial"/>
    </font>
    <font>
      <b/>
      <sz val="10.0"/>
      <color rgb="FF999999"/>
      <name val="Arial"/>
    </font>
    <font>
      <sz val="10.0"/>
      <name val="Arial"/>
    </font>
    <font>
      <b/>
      <sz val="10.0"/>
      <color rgb="FFCCCCCC"/>
      <name val="Arial"/>
    </font>
    <font>
      <b/>
      <sz val="10.0"/>
      <color rgb="FF000000"/>
      <name val="Arial"/>
    </font>
    <font>
      <sz val="10.0"/>
      <color rgb="FFCCCCCC"/>
      <name val="Arial"/>
    </font>
    <font>
      <sz val="10.0"/>
      <color rgb="FF999999"/>
      <name val="Arial"/>
    </font>
    <font>
      <sz val="10.0"/>
      <color rgb="FFD9D9D9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9ED"/>
        <bgColor rgb="FFFFF9ED"/>
      </patternFill>
    </fill>
    <fill>
      <patternFill patternType="solid">
        <fgColor rgb="FFE2EAF3"/>
        <bgColor rgb="FFE2EAF3"/>
      </patternFill>
    </fill>
    <fill>
      <patternFill patternType="solid">
        <fgColor rgb="FFE4EAE2"/>
        <bgColor rgb="FFE4EAE2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2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/>
      <top style="thin">
        <color rgb="FF000000"/>
      </top>
      <bottom style="thin">
        <color rgb="FFB7B7B7"/>
      </bottom>
    </border>
    <border>
      <left/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left/>
      <right style="thin">
        <color rgb="FFB7B7B7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2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4" fontId="1" numFmtId="0" xfId="0" applyAlignment="1" applyBorder="1" applyFill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left" vertical="center"/>
    </xf>
    <xf borderId="8" fillId="2" fontId="1" numFmtId="0" xfId="0" applyAlignment="1" applyBorder="1" applyFont="1">
      <alignment horizontal="center" vertical="center"/>
    </xf>
    <xf borderId="10" fillId="0" fontId="2" numFmtId="0" xfId="0" applyBorder="1" applyFont="1"/>
    <xf borderId="8" fillId="3" fontId="1" numFmtId="0" xfId="0" applyAlignment="1" applyBorder="1" applyFont="1">
      <alignment horizontal="center" vertical="center"/>
    </xf>
    <xf borderId="11" fillId="5" fontId="5" numFmtId="0" xfId="0" applyAlignment="1" applyBorder="1" applyFill="1" applyFont="1">
      <alignment horizontal="center" vertical="center"/>
    </xf>
    <xf borderId="12" fillId="6" fontId="6" numFmtId="0" xfId="0" applyAlignment="1" applyBorder="1" applyFill="1" applyFont="1">
      <alignment vertical="center"/>
    </xf>
    <xf borderId="13" fillId="0" fontId="2" numFmtId="0" xfId="0" applyBorder="1" applyFont="1"/>
    <xf borderId="12" fillId="7" fontId="6" numFmtId="164" xfId="0" applyAlignment="1" applyBorder="1" applyFill="1" applyFont="1" applyNumberFormat="1">
      <alignment vertical="center"/>
    </xf>
    <xf borderId="12" fillId="7" fontId="6" numFmtId="0" xfId="0" applyAlignment="1" applyBorder="1" applyFont="1">
      <alignment vertical="center"/>
    </xf>
    <xf borderId="12" fillId="8" fontId="6" numFmtId="164" xfId="0" applyAlignment="1" applyBorder="1" applyFill="1" applyFont="1" applyNumberFormat="1">
      <alignment vertical="center"/>
    </xf>
    <xf borderId="12" fillId="9" fontId="1" numFmtId="0" xfId="0" applyAlignment="1" applyBorder="1" applyFill="1" applyFont="1">
      <alignment horizontal="center" vertical="center"/>
    </xf>
    <xf borderId="12" fillId="8" fontId="6" numFmtId="0" xfId="0" applyAlignment="1" applyBorder="1" applyFont="1">
      <alignment vertical="center"/>
    </xf>
    <xf borderId="12" fillId="10" fontId="7" numFmtId="0" xfId="0" applyAlignment="1" applyBorder="1" applyFill="1" applyFont="1">
      <alignment horizontal="center"/>
    </xf>
    <xf borderId="12" fillId="0" fontId="6" numFmtId="0" xfId="0" applyAlignment="1" applyBorder="1" applyFont="1">
      <alignment vertical="center"/>
    </xf>
    <xf borderId="12" fillId="4" fontId="8" numFmtId="0" xfId="0" applyAlignment="1" applyBorder="1" applyFont="1">
      <alignment horizontal="center"/>
    </xf>
    <xf borderId="8" fillId="7" fontId="6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8" fillId="8" fontId="6" numFmtId="0" xfId="0" applyAlignment="1" applyBorder="1" applyFont="1">
      <alignment vertical="center"/>
    </xf>
    <xf borderId="0" fillId="0" fontId="1" numFmtId="0" xfId="0" applyAlignment="1" applyFont="1">
      <alignment horizontal="center"/>
    </xf>
    <xf borderId="12" fillId="7" fontId="6" numFmtId="0" xfId="0" applyAlignment="1" applyBorder="1" applyFont="1">
      <alignment vertical="center"/>
    </xf>
    <xf borderId="0" fillId="0" fontId="6" numFmtId="0" xfId="0" applyFont="1"/>
    <xf borderId="12" fillId="8" fontId="6" numFmtId="164" xfId="0" applyAlignment="1" applyBorder="1" applyFont="1" applyNumberFormat="1">
      <alignment vertical="center"/>
    </xf>
    <xf borderId="12" fillId="9" fontId="6" numFmtId="165" xfId="0" applyBorder="1" applyFont="1" applyNumberFormat="1"/>
    <xf borderId="12" fillId="8" fontId="6" numFmtId="0" xfId="0" applyAlignment="1" applyBorder="1" applyFont="1">
      <alignment vertical="center"/>
    </xf>
    <xf borderId="12" fillId="6" fontId="6" numFmtId="0" xfId="0" applyAlignment="1" applyBorder="1" applyFont="1">
      <alignment vertical="center"/>
    </xf>
    <xf borderId="14" fillId="5" fontId="5" numFmtId="0" xfId="0" applyAlignment="1" applyBorder="1" applyFont="1">
      <alignment horizontal="center" vertical="center"/>
    </xf>
    <xf borderId="12" fillId="7" fontId="6" numFmtId="14" xfId="0" applyAlignment="1" applyBorder="1" applyFont="1" applyNumberFormat="1">
      <alignment vertical="center"/>
    </xf>
    <xf borderId="15" fillId="0" fontId="2" numFmtId="0" xfId="0" applyBorder="1" applyFont="1"/>
    <xf borderId="12" fillId="0" fontId="6" numFmtId="0" xfId="0" applyAlignment="1" applyBorder="1" applyFont="1">
      <alignment vertical="center"/>
    </xf>
    <xf borderId="12" fillId="10" fontId="9" numFmtId="0" xfId="0" applyBorder="1" applyFont="1"/>
    <xf borderId="12" fillId="6" fontId="2" numFmtId="0" xfId="0" applyAlignment="1" applyBorder="1" applyFont="1">
      <alignment vertical="center"/>
    </xf>
    <xf borderId="12" fillId="7" fontId="6" numFmtId="164" xfId="0" applyAlignment="1" applyBorder="1" applyFont="1" applyNumberFormat="1">
      <alignment vertical="center"/>
    </xf>
    <xf borderId="4" fillId="2" fontId="1" numFmtId="0" xfId="0" applyAlignment="1" applyBorder="1" applyFont="1">
      <alignment horizontal="center" vertical="center"/>
    </xf>
    <xf borderId="12" fillId="4" fontId="0" numFmtId="9" xfId="0" applyBorder="1" applyFont="1" applyNumberFormat="1"/>
    <xf borderId="16" fillId="5" fontId="5" numFmtId="0" xfId="0" applyAlignment="1" applyBorder="1" applyFont="1">
      <alignment horizontal="center" vertical="center"/>
    </xf>
    <xf borderId="12" fillId="4" fontId="6" numFmtId="9" xfId="0" applyBorder="1" applyFont="1" applyNumberFormat="1"/>
    <xf borderId="17" fillId="5" fontId="5" numFmtId="0" xfId="0" applyAlignment="1" applyBorder="1" applyFont="1">
      <alignment horizontal="center" vertical="center"/>
    </xf>
    <xf borderId="0" fillId="0" fontId="6" numFmtId="0" xfId="0" applyFont="1"/>
    <xf borderId="17" fillId="5" fontId="10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7" fillId="5" fontId="8" numFmtId="0" xfId="0" applyAlignment="1" applyBorder="1" applyFont="1">
      <alignment horizontal="center" vertical="center"/>
    </xf>
    <xf borderId="16" fillId="5" fontId="5" numFmtId="166" xfId="0" applyAlignment="1" applyBorder="1" applyFont="1" applyNumberFormat="1">
      <alignment horizontal="center" vertical="center"/>
    </xf>
    <xf borderId="17" fillId="5" fontId="5" numFmtId="166" xfId="0" applyAlignment="1" applyBorder="1" applyFont="1" applyNumberFormat="1">
      <alignment horizontal="center" vertical="center"/>
    </xf>
    <xf borderId="17" fillId="5" fontId="10" numFmtId="166" xfId="0" applyAlignment="1" applyBorder="1" applyFont="1" applyNumberFormat="1">
      <alignment horizontal="center" vertical="center"/>
    </xf>
    <xf borderId="18" fillId="5" fontId="3" numFmtId="166" xfId="0" applyAlignment="1" applyBorder="1" applyFont="1" applyNumberFormat="1">
      <alignment horizontal="center" vertical="center"/>
    </xf>
    <xf borderId="19" fillId="5" fontId="3" numFmtId="166" xfId="0" applyAlignment="1" applyBorder="1" applyFont="1" applyNumberFormat="1">
      <alignment horizontal="center" vertical="center"/>
    </xf>
    <xf borderId="12" fillId="7" fontId="6" numFmtId="9" xfId="0" applyAlignment="1" applyBorder="1" applyFont="1" applyNumberFormat="1">
      <alignment horizontal="center"/>
    </xf>
    <xf borderId="16" fillId="0" fontId="10" numFmtId="166" xfId="0" applyAlignment="1" applyBorder="1" applyFont="1" applyNumberFormat="1">
      <alignment horizontal="center"/>
    </xf>
    <xf borderId="20" fillId="0" fontId="10" numFmtId="166" xfId="0" applyAlignment="1" applyBorder="1" applyFont="1" applyNumberFormat="1">
      <alignment horizontal="center"/>
    </xf>
    <xf borderId="17" fillId="0" fontId="10" numFmtId="166" xfId="0" applyAlignment="1" applyBorder="1" applyFont="1" applyNumberFormat="1">
      <alignment horizontal="center"/>
    </xf>
    <xf borderId="0" fillId="0" fontId="11" numFmtId="166" xfId="0" applyAlignment="1" applyFont="1" applyNumberFormat="1">
      <alignment horizontal="center"/>
    </xf>
    <xf borderId="12" fillId="7" fontId="6" numFmtId="9" xfId="0" applyAlignment="1" applyBorder="1" applyFont="1" applyNumberFormat="1">
      <alignment horizontal="center"/>
    </xf>
    <xf borderId="12" fillId="6" fontId="6" numFmtId="0" xfId="0" applyBorder="1" applyFont="1"/>
    <xf borderId="18" fillId="0" fontId="10" numFmtId="166" xfId="0" applyAlignment="1" applyBorder="1" applyFont="1" applyNumberFormat="1">
      <alignment horizontal="center"/>
    </xf>
    <xf borderId="21" fillId="0" fontId="10" numFmtId="166" xfId="0" applyAlignment="1" applyBorder="1" applyFont="1" applyNumberFormat="1">
      <alignment horizontal="center"/>
    </xf>
    <xf borderId="19" fillId="0" fontId="10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 sz="1600">
                <a:solidFill>
                  <a:srgbClr val="000000"/>
                </a:solidFill>
              </a:defRPr>
            </a:pPr>
            <a:r>
              <a:t>Indicateurs d'avancement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'Valeur acquise'!$E$1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'Valeur acquise'!$A$2:$A$16</c:f>
            </c:strRef>
          </c:cat>
          <c:val>
            <c:numRef>
              <c:f>'Valeur acquise'!$E$2:$E$16</c:f>
            </c:numRef>
          </c:val>
          <c:smooth val="0"/>
        </c:ser>
        <c:ser>
          <c:idx val="1"/>
          <c:order val="1"/>
          <c:tx>
            <c:strRef>
              <c:f>'Valeur acquise'!$F$1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'Valeur acquise'!$A$2:$A$16</c:f>
            </c:strRef>
          </c:cat>
          <c:val>
            <c:numRef>
              <c:f>'Valeur acquise'!$F$2:$F$16</c:f>
            </c:numRef>
          </c:val>
          <c:smooth val="0"/>
        </c:ser>
        <c:ser>
          <c:idx val="2"/>
          <c:order val="2"/>
          <c:tx>
            <c:strRef>
              <c:f>'Valeur acquise'!$G$1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'Valeur acquise'!$A$2:$A$16</c:f>
            </c:strRef>
          </c:cat>
          <c:val>
            <c:numRef>
              <c:f>'Valeur acquise'!$G$2:$G$16</c:f>
            </c:numRef>
          </c:val>
          <c:smooth val="0"/>
        </c:ser>
        <c:axId val="1069917193"/>
        <c:axId val="586769783"/>
      </c:lineChart>
      <c:catAx>
        <c:axId val="1069917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t>Date (ignorer si supérieur à la date du jour)</a:t>
                </a:r>
              </a:p>
            </c:rich>
          </c:tx>
          <c:overlay val="0"/>
        </c:title>
        <c:txPr>
          <a:bodyPr/>
          <a:lstStyle/>
          <a:p>
            <a:pPr>
              <a:defRPr b="1" i="0"/>
            </a:pPr>
          </a:p>
        </c:txPr>
        <c:crossAx val="586769783"/>
      </c:catAx>
      <c:valAx>
        <c:axId val="586769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t>Pourcentage (mieux si grand)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</a:p>
        </c:txPr>
        <c:crossAx val="1069917193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.43"/>
    <col customWidth="1" min="2" max="2" width="74.57"/>
    <col customWidth="1" min="3" max="4" width="9.29"/>
    <col customWidth="1" min="5" max="5" width="5.71"/>
    <col customWidth="1" min="6" max="7" width="9.29"/>
    <col customWidth="1" min="8" max="8" width="5.71"/>
    <col customWidth="1" min="9" max="9" width="36.86"/>
  </cols>
  <sheetData>
    <row r="1" ht="12.0" customHeight="1">
      <c r="A1" s="1"/>
      <c r="B1" s="2"/>
      <c r="C1" s="3" t="s">
        <v>0</v>
      </c>
      <c r="D1" s="4"/>
      <c r="E1" s="2"/>
      <c r="F1" s="5" t="s">
        <v>1</v>
      </c>
      <c r="G1" s="4"/>
      <c r="H1" s="2"/>
      <c r="I1" s="6" t="s">
        <v>2</v>
      </c>
    </row>
    <row r="2" ht="12.0" customHeight="1">
      <c r="A2" s="7" t="s">
        <v>3</v>
      </c>
      <c r="B2" s="7" t="s">
        <v>4</v>
      </c>
      <c r="C2" s="8" t="s">
        <v>5</v>
      </c>
      <c r="D2" s="9" t="s">
        <v>6</v>
      </c>
      <c r="E2" s="10" t="s">
        <v>7</v>
      </c>
      <c r="F2" s="11" t="s">
        <v>5</v>
      </c>
      <c r="G2" s="12" t="s">
        <v>6</v>
      </c>
      <c r="H2" s="13" t="s">
        <v>7</v>
      </c>
      <c r="I2" s="14"/>
    </row>
    <row r="3" ht="12.0" customHeight="1">
      <c r="A3" s="15"/>
      <c r="B3" s="15"/>
      <c r="C3" s="15"/>
      <c r="D3" s="16"/>
      <c r="E3" s="19" t="str">
        <f>sum(E6:E39)</f>
        <v>89</v>
      </c>
      <c r="F3" s="20"/>
      <c r="G3" s="16"/>
      <c r="H3" s="21" t="str">
        <f>sum(H6:H39)</f>
        <v>8</v>
      </c>
      <c r="I3" s="15"/>
    </row>
    <row r="4" ht="12.0" customHeight="1">
      <c r="A4" s="23" t="s">
        <v>11</v>
      </c>
      <c r="B4" s="23" t="s">
        <v>12</v>
      </c>
      <c r="C4" s="25">
        <v>42099.0</v>
      </c>
      <c r="D4" s="25">
        <v>42099.0</v>
      </c>
      <c r="E4" s="26">
        <v>2.0</v>
      </c>
      <c r="F4" s="27">
        <v>42099.0</v>
      </c>
      <c r="G4" s="27">
        <v>42099.0</v>
      </c>
      <c r="H4" s="29">
        <v>1.0</v>
      </c>
      <c r="I4" s="31" t="s">
        <v>15</v>
      </c>
    </row>
    <row r="5" ht="12.0" customHeight="1">
      <c r="A5" s="23" t="s">
        <v>19</v>
      </c>
      <c r="B5" s="23" t="s">
        <v>20</v>
      </c>
      <c r="C5" s="25">
        <v>42099.0</v>
      </c>
      <c r="D5" s="25">
        <v>42099.0</v>
      </c>
      <c r="E5" s="26">
        <v>2.0</v>
      </c>
      <c r="F5" s="27">
        <v>42099.0</v>
      </c>
      <c r="G5" s="27">
        <v>42099.0</v>
      </c>
      <c r="H5" s="29">
        <v>1.0</v>
      </c>
      <c r="I5" s="31" t="s">
        <v>15</v>
      </c>
    </row>
    <row r="6" ht="12.0" customHeight="1">
      <c r="A6" s="23" t="s">
        <v>21</v>
      </c>
      <c r="B6" s="23" t="s">
        <v>22</v>
      </c>
      <c r="C6" s="25">
        <v>42100.0</v>
      </c>
      <c r="D6" s="25">
        <v>42104.0</v>
      </c>
      <c r="E6" s="33">
        <v>8.0</v>
      </c>
      <c r="F6" s="27">
        <v>42100.0</v>
      </c>
      <c r="G6" s="27">
        <v>42100.0</v>
      </c>
      <c r="H6" s="35">
        <v>7.0</v>
      </c>
      <c r="I6" s="31" t="s">
        <v>15</v>
      </c>
    </row>
    <row r="7" ht="12.0" customHeight="1">
      <c r="A7" s="23" t="s">
        <v>25</v>
      </c>
      <c r="B7" s="23" t="s">
        <v>26</v>
      </c>
      <c r="C7" s="25">
        <v>42106.0</v>
      </c>
      <c r="D7" s="25">
        <v>42106.0</v>
      </c>
      <c r="E7" s="37">
        <v>2.0</v>
      </c>
      <c r="F7" s="27">
        <v>42106.0</v>
      </c>
      <c r="G7" s="27">
        <v>42106.0</v>
      </c>
      <c r="H7" s="29">
        <v>1.0</v>
      </c>
      <c r="I7" s="31" t="s">
        <v>27</v>
      </c>
    </row>
    <row r="8" ht="12.0" customHeight="1">
      <c r="A8" s="23" t="s">
        <v>28</v>
      </c>
      <c r="B8" s="23" t="s">
        <v>29</v>
      </c>
      <c r="C8" s="25">
        <v>42105.0</v>
      </c>
      <c r="D8" s="25">
        <v>42118.0</v>
      </c>
      <c r="E8" s="37">
        <v>20.0</v>
      </c>
      <c r="F8" s="39"/>
      <c r="G8" s="39"/>
      <c r="H8" s="41"/>
      <c r="I8" s="31" t="s">
        <v>15</v>
      </c>
    </row>
    <row r="9" ht="12.0" customHeight="1">
      <c r="A9" s="42" t="s">
        <v>30</v>
      </c>
      <c r="B9" s="42" t="s">
        <v>31</v>
      </c>
      <c r="C9" s="44">
        <v>42119.0</v>
      </c>
      <c r="D9" s="25">
        <v>42125.0</v>
      </c>
      <c r="E9" s="37">
        <v>5.0</v>
      </c>
      <c r="F9" s="39"/>
      <c r="G9" s="39"/>
      <c r="H9" s="41"/>
      <c r="I9" s="31" t="s">
        <v>15</v>
      </c>
    </row>
    <row r="10" ht="1.5" customHeight="1">
      <c r="A10" s="23" t="s">
        <v>32</v>
      </c>
      <c r="B10" s="23" t="s">
        <v>33</v>
      </c>
      <c r="C10" s="25"/>
      <c r="D10" s="25"/>
      <c r="E10" s="37">
        <v>4.0</v>
      </c>
      <c r="F10" s="39"/>
      <c r="G10" s="39"/>
      <c r="H10" s="41"/>
      <c r="I10" s="31" t="s">
        <v>15</v>
      </c>
    </row>
    <row r="11" ht="12.0" customHeight="1">
      <c r="A11" s="42" t="s">
        <v>34</v>
      </c>
      <c r="B11" s="42" t="s">
        <v>35</v>
      </c>
      <c r="C11" s="25">
        <v>42127.0</v>
      </c>
      <c r="D11" s="25">
        <v>42168.0</v>
      </c>
      <c r="E11" s="37">
        <v>40.0</v>
      </c>
      <c r="F11" s="39"/>
      <c r="G11" s="39"/>
      <c r="H11" s="41"/>
      <c r="I11" s="31" t="s">
        <v>15</v>
      </c>
    </row>
    <row r="12" ht="12.0" customHeight="1">
      <c r="A12" s="42" t="s">
        <v>36</v>
      </c>
      <c r="B12" s="42" t="s">
        <v>37</v>
      </c>
      <c r="C12" s="25">
        <v>42168.0</v>
      </c>
      <c r="D12" s="25">
        <v>42171.0</v>
      </c>
      <c r="E12" s="37">
        <v>10.0</v>
      </c>
      <c r="F12" s="39"/>
      <c r="G12" s="39"/>
      <c r="H12" s="41"/>
      <c r="I12" s="46"/>
    </row>
    <row r="13" ht="12.0" customHeight="1">
      <c r="A13" s="48"/>
      <c r="B13" s="23" t="s">
        <v>40</v>
      </c>
      <c r="C13" s="49"/>
      <c r="D13" s="49"/>
      <c r="E13" s="26"/>
      <c r="F13" s="39"/>
      <c r="G13" s="39"/>
      <c r="H13" s="41"/>
      <c r="I13" s="46"/>
    </row>
    <row r="14" ht="12.0" customHeight="1">
      <c r="A14" s="48"/>
      <c r="B14" s="23"/>
      <c r="C14" s="49"/>
      <c r="D14" s="49"/>
      <c r="E14" s="26"/>
      <c r="F14" s="39"/>
      <c r="G14" s="39"/>
      <c r="H14" s="41"/>
      <c r="I14" s="46"/>
    </row>
    <row r="15" ht="12.0" customHeight="1">
      <c r="A15" s="48"/>
      <c r="B15" s="23"/>
      <c r="C15" s="49"/>
      <c r="D15" s="49"/>
      <c r="E15" s="26"/>
      <c r="F15" s="39"/>
      <c r="G15" s="39"/>
      <c r="H15" s="41"/>
      <c r="I15" s="46"/>
    </row>
    <row r="16" ht="12.0" customHeight="1">
      <c r="A16" s="48"/>
      <c r="B16" s="23"/>
      <c r="C16" s="49"/>
      <c r="D16" s="49"/>
      <c r="E16" s="26"/>
      <c r="F16" s="39"/>
      <c r="G16" s="39"/>
      <c r="H16" s="41"/>
      <c r="I16" s="46"/>
    </row>
    <row r="17" ht="12.0" customHeight="1">
      <c r="A17" s="48"/>
      <c r="B17" s="23"/>
      <c r="C17" s="49"/>
      <c r="D17" s="49"/>
      <c r="E17" s="26"/>
      <c r="F17" s="39"/>
      <c r="G17" s="39"/>
      <c r="H17" s="41"/>
      <c r="I17" s="46"/>
    </row>
    <row r="18" ht="12.0" customHeight="1">
      <c r="A18" s="48"/>
      <c r="B18" s="23"/>
      <c r="C18" s="49"/>
      <c r="D18" s="49"/>
      <c r="E18" s="26"/>
      <c r="F18" s="39"/>
      <c r="G18" s="39"/>
      <c r="H18" s="41"/>
      <c r="I18" s="46"/>
    </row>
  </sheetData>
  <mergeCells count="10">
    <mergeCell ref="G2:G3"/>
    <mergeCell ref="I1:I3"/>
    <mergeCell ref="C2:C3"/>
    <mergeCell ref="B2:B3"/>
    <mergeCell ref="C1:E1"/>
    <mergeCell ref="A1:B1"/>
    <mergeCell ref="F1:H1"/>
    <mergeCell ref="D2:D3"/>
    <mergeCell ref="F2:F3"/>
    <mergeCell ref="A2: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43"/>
    <col customWidth="1" min="2" max="4" width="6.71"/>
    <col customWidth="1" min="5" max="6" width="14.86"/>
    <col customWidth="1" min="7" max="7" width="14.57"/>
    <col customWidth="1" min="8" max="17" width="12.14"/>
  </cols>
  <sheetData>
    <row r="1" ht="12.0" customHeight="1">
      <c r="A1" s="28" t="s">
        <v>9</v>
      </c>
      <c r="B1" s="30" t="s">
        <v>14</v>
      </c>
      <c r="C1" s="30" t="s">
        <v>16</v>
      </c>
      <c r="D1" s="30" t="s">
        <v>17</v>
      </c>
      <c r="E1" s="32" t="s">
        <v>18</v>
      </c>
      <c r="F1" s="34" t="s">
        <v>23</v>
      </c>
      <c r="G1" s="34" t="s">
        <v>24</v>
      </c>
      <c r="H1" s="36"/>
      <c r="I1" s="38"/>
      <c r="J1" s="38"/>
      <c r="K1" s="38"/>
      <c r="L1" s="38"/>
      <c r="M1" s="38"/>
      <c r="N1" s="38"/>
      <c r="O1" s="38"/>
      <c r="P1" s="38"/>
      <c r="Q1" s="38"/>
    </row>
    <row r="2" ht="12.0" customHeight="1">
      <c r="A2" s="40">
        <v>42086.0</v>
      </c>
      <c r="B2" s="47" t="str">
        <f>SUMIF(AVANCEMENT!D$6:D$68,"&lt;="&amp;A2,AVANCEMENT!E$6:E$68)</f>
        <v>0</v>
      </c>
      <c r="C2" s="47" t="str">
        <f>SUMIF(AVANCEMENT!G$6:G$68,"&lt;="&amp;A2,AVANCEMENT!H$6:H$68)</f>
        <v>0</v>
      </c>
      <c r="D2" s="47" t="str">
        <f>SUMIF(AVANCEMENT!G$6:G$68,"&lt;="&amp;A2,AVANCEMENT!E$6:E$68)</f>
        <v>0</v>
      </c>
      <c r="E2" s="51" t="str">
        <f>D2/AVANCEMENT!$E$3</f>
        <v>0%</v>
      </c>
      <c r="F2" s="53" t="str">
        <f t="shared" ref="F2:F16" si="1">iferror(D2/B2)</f>
        <v/>
      </c>
      <c r="G2" s="53" t="str">
        <f t="shared" ref="G2:G16" si="2">iferror(D2/C2)</f>
        <v/>
      </c>
      <c r="H2" s="55"/>
      <c r="I2" s="38"/>
      <c r="J2" s="38"/>
      <c r="K2" s="38"/>
      <c r="L2" s="38"/>
      <c r="M2" s="38"/>
      <c r="N2" s="38"/>
      <c r="O2" s="38"/>
      <c r="P2" s="38"/>
      <c r="Q2" s="38"/>
    </row>
    <row r="3" ht="12.0" customHeight="1">
      <c r="A3" s="40">
        <v>42093.0</v>
      </c>
      <c r="B3" s="47" t="str">
        <f>SUMIF(AVANCEMENT!D$6:D$68,"&lt;="&amp;A3,AVANCEMENT!E$6:E$68)</f>
        <v>0</v>
      </c>
      <c r="C3" s="47" t="str">
        <f>SUMIF(AVANCEMENT!G$6:G$68,"&lt;="&amp;A3,AVANCEMENT!H$6:H$68)</f>
        <v>0</v>
      </c>
      <c r="D3" s="47" t="str">
        <f>SUMIF(AVANCEMENT!G$6:G$68,"&lt;="&amp;A3,AVANCEMENT!E$6:E$68)</f>
        <v>0</v>
      </c>
      <c r="E3" s="51" t="str">
        <f>D3/AVANCEMENT!$E$3</f>
        <v>0%</v>
      </c>
      <c r="F3" s="53" t="str">
        <f t="shared" si="1"/>
        <v/>
      </c>
      <c r="G3" s="53" t="str">
        <f t="shared" si="2"/>
        <v/>
      </c>
      <c r="H3" s="55"/>
      <c r="I3" s="38"/>
      <c r="J3" s="38"/>
      <c r="K3" s="38"/>
      <c r="L3" s="38"/>
      <c r="M3" s="38"/>
      <c r="N3" s="38"/>
      <c r="O3" s="38"/>
      <c r="P3" s="38"/>
      <c r="Q3" s="38"/>
    </row>
    <row r="4" ht="12.0" customHeight="1">
      <c r="A4" s="40">
        <v>42100.0</v>
      </c>
      <c r="B4" s="47" t="str">
        <f>SUMIF(AVANCEMENT!D$6:D$68,"&lt;="&amp;A4,AVANCEMENT!E$6:E$68)</f>
        <v>0</v>
      </c>
      <c r="C4" s="47" t="str">
        <f>SUMIF(AVANCEMENT!G$6:G$68,"&lt;="&amp;A4,AVANCEMENT!H$6:H$68)</f>
        <v>7</v>
      </c>
      <c r="D4" s="47" t="str">
        <f>SUMIF(AVANCEMENT!G$6:G$68,"&lt;="&amp;A4,AVANCEMENT!E$6:E$68)</f>
        <v>8</v>
      </c>
      <c r="E4" s="51" t="str">
        <f>D4/AVANCEMENT!$E$3</f>
        <v>9%</v>
      </c>
      <c r="F4" s="53" t="str">
        <f t="shared" si="1"/>
        <v/>
      </c>
      <c r="G4" s="53" t="str">
        <f t="shared" si="2"/>
        <v>114%</v>
      </c>
      <c r="H4" s="55"/>
      <c r="I4" s="38"/>
      <c r="J4" s="38"/>
      <c r="K4" s="38"/>
      <c r="L4" s="38"/>
      <c r="M4" s="38"/>
      <c r="N4" s="38"/>
      <c r="O4" s="38"/>
      <c r="P4" s="38"/>
      <c r="Q4" s="38"/>
    </row>
    <row r="5" ht="12.0" customHeight="1">
      <c r="A5" s="40">
        <v>42107.0</v>
      </c>
      <c r="B5" s="47" t="str">
        <f>SUMIF(AVANCEMENT!D$6:D$68,"&lt;="&amp;A5,AVANCEMENT!E$6:E$68)</f>
        <v>10</v>
      </c>
      <c r="C5" s="47" t="str">
        <f>SUMIF(AVANCEMENT!G$6:G$68,"&lt;="&amp;A5,AVANCEMENT!H$6:H$68)</f>
        <v>8</v>
      </c>
      <c r="D5" s="47" t="str">
        <f>SUMIF(AVANCEMENT!G$6:G$68,"&lt;="&amp;A5,AVANCEMENT!E$6:E$68)</f>
        <v>10</v>
      </c>
      <c r="E5" s="51" t="str">
        <f>D5/AVANCEMENT!$E$3</f>
        <v>11%</v>
      </c>
      <c r="F5" s="53" t="str">
        <f t="shared" si="1"/>
        <v>100%</v>
      </c>
      <c r="G5" s="53" t="str">
        <f t="shared" si="2"/>
        <v>125%</v>
      </c>
      <c r="H5" s="55"/>
      <c r="I5" s="38"/>
      <c r="J5" s="38"/>
      <c r="K5" s="38"/>
      <c r="L5" s="38"/>
      <c r="M5" s="38"/>
      <c r="N5" s="38"/>
      <c r="O5" s="38"/>
      <c r="P5" s="38"/>
      <c r="Q5" s="38"/>
    </row>
    <row r="6" ht="12.0" customHeight="1">
      <c r="A6" s="40">
        <v>42114.0</v>
      </c>
      <c r="B6" s="47" t="str">
        <f>SUMIF(AVANCEMENT!D$6:D$68,"&lt;="&amp;A6,AVANCEMENT!E$6:E$68)</f>
        <v>10</v>
      </c>
      <c r="C6" s="47" t="str">
        <f>SUMIF(AVANCEMENT!G$6:G$68,"&lt;="&amp;A6,AVANCEMENT!H$6:H$68)</f>
        <v>8</v>
      </c>
      <c r="D6" s="47" t="str">
        <f>SUMIF(AVANCEMENT!G$6:G$68,"&lt;="&amp;A6,AVANCEMENT!E$6:E$68)</f>
        <v>10</v>
      </c>
      <c r="E6" s="51" t="str">
        <f>D6/AVANCEMENT!$E$3</f>
        <v>11%</v>
      </c>
      <c r="F6" s="53" t="str">
        <f t="shared" si="1"/>
        <v>100%</v>
      </c>
      <c r="G6" s="53" t="str">
        <f t="shared" si="2"/>
        <v>125%</v>
      </c>
      <c r="H6" s="55"/>
      <c r="I6" s="38"/>
      <c r="J6" s="38"/>
      <c r="K6" s="38"/>
      <c r="L6" s="38"/>
      <c r="M6" s="38"/>
      <c r="N6" s="38"/>
      <c r="O6" s="38"/>
      <c r="P6" s="38"/>
      <c r="Q6" s="38"/>
    </row>
    <row r="7" ht="12.0" customHeight="1">
      <c r="A7" s="40">
        <v>42121.0</v>
      </c>
      <c r="B7" s="47" t="str">
        <f>SUMIF(AVANCEMENT!D$6:D$68,"&lt;="&amp;A7,AVANCEMENT!E$6:E$68)</f>
        <v>30</v>
      </c>
      <c r="C7" s="47" t="str">
        <f>SUMIF(AVANCEMENT!G$6:G$68,"&lt;="&amp;A7,AVANCEMENT!H$6:H$68)</f>
        <v>8</v>
      </c>
      <c r="D7" s="47" t="str">
        <f>SUMIF(AVANCEMENT!G$6:G$68,"&lt;="&amp;A7,AVANCEMENT!E$6:E$68)</f>
        <v>10</v>
      </c>
      <c r="E7" s="51" t="str">
        <f>D7/AVANCEMENT!$E$3</f>
        <v>11%</v>
      </c>
      <c r="F7" s="53" t="str">
        <f t="shared" si="1"/>
        <v>33%</v>
      </c>
      <c r="G7" s="53" t="str">
        <f t="shared" si="2"/>
        <v>125%</v>
      </c>
      <c r="H7" s="55"/>
      <c r="I7" s="38"/>
      <c r="J7" s="38"/>
      <c r="K7" s="38"/>
      <c r="L7" s="38"/>
      <c r="M7" s="38"/>
      <c r="N7" s="38"/>
      <c r="O7" s="38"/>
      <c r="P7" s="38"/>
      <c r="Q7" s="38"/>
    </row>
    <row r="8" ht="12.0" customHeight="1">
      <c r="A8" s="40">
        <v>42128.0</v>
      </c>
      <c r="B8" s="47" t="str">
        <f>SUMIF(AVANCEMENT!D$6:D$68,"&lt;="&amp;A8,AVANCEMENT!E$6:E$68)</f>
        <v>35</v>
      </c>
      <c r="C8" s="47" t="str">
        <f>SUMIF(AVANCEMENT!G$6:G$68,"&lt;="&amp;A8,AVANCEMENT!H$6:H$68)</f>
        <v>8</v>
      </c>
      <c r="D8" s="47" t="str">
        <f>SUMIF(AVANCEMENT!G$6:G$68,"&lt;="&amp;A8,AVANCEMENT!E$6:E$68)</f>
        <v>10</v>
      </c>
      <c r="E8" s="51" t="str">
        <f>D8/AVANCEMENT!$E$3</f>
        <v>11%</v>
      </c>
      <c r="F8" s="53" t="str">
        <f t="shared" si="1"/>
        <v>29%</v>
      </c>
      <c r="G8" s="53" t="str">
        <f t="shared" si="2"/>
        <v>125%</v>
      </c>
      <c r="H8" s="55"/>
      <c r="I8" s="38"/>
      <c r="J8" s="38"/>
      <c r="K8" s="38"/>
      <c r="L8" s="38"/>
      <c r="M8" s="38"/>
      <c r="N8" s="38"/>
      <c r="O8" s="38"/>
      <c r="P8" s="38"/>
      <c r="Q8" s="38"/>
    </row>
    <row r="9" ht="12.0" customHeight="1">
      <c r="A9" s="40">
        <v>42135.0</v>
      </c>
      <c r="B9" s="47" t="str">
        <f>SUMIF(AVANCEMENT!D$6:D$68,"&lt;="&amp;A9,AVANCEMENT!E$6:E$68)</f>
        <v>35</v>
      </c>
      <c r="C9" s="47" t="str">
        <f>SUMIF(AVANCEMENT!G$6:G$68,"&lt;="&amp;A9,AVANCEMENT!H$6:H$68)</f>
        <v>8</v>
      </c>
      <c r="D9" s="47" t="str">
        <f>SUMIF(AVANCEMENT!G$6:G$68,"&lt;="&amp;A9,AVANCEMENT!E$6:E$68)</f>
        <v>10</v>
      </c>
      <c r="E9" s="51" t="str">
        <f>D9/AVANCEMENT!$E$3</f>
        <v>11%</v>
      </c>
      <c r="F9" s="53" t="str">
        <f t="shared" si="1"/>
        <v>29%</v>
      </c>
      <c r="G9" s="53" t="str">
        <f t="shared" si="2"/>
        <v>125%</v>
      </c>
      <c r="H9" s="55"/>
      <c r="I9" s="38"/>
      <c r="J9" s="38"/>
      <c r="K9" s="38"/>
      <c r="L9" s="38"/>
      <c r="M9" s="38"/>
      <c r="N9" s="38"/>
      <c r="O9" s="38"/>
      <c r="P9" s="38"/>
      <c r="Q9" s="38"/>
    </row>
    <row r="10" ht="12.0" customHeight="1">
      <c r="A10" s="40">
        <v>42142.0</v>
      </c>
      <c r="B10" s="47" t="str">
        <f>SUMIF(AVANCEMENT!D$6:D$68,"&lt;="&amp;A10,AVANCEMENT!E$6:E$68)</f>
        <v>35</v>
      </c>
      <c r="C10" s="47" t="str">
        <f>SUMIF(AVANCEMENT!G$6:G$68,"&lt;="&amp;A10,AVANCEMENT!H$6:H$68)</f>
        <v>8</v>
      </c>
      <c r="D10" s="47" t="str">
        <f>SUMIF(AVANCEMENT!G$6:G$68,"&lt;="&amp;A10,AVANCEMENT!E$6:E$68)</f>
        <v>10</v>
      </c>
      <c r="E10" s="51" t="str">
        <f>D10/AVANCEMENT!$E$3</f>
        <v>11%</v>
      </c>
      <c r="F10" s="53" t="str">
        <f t="shared" si="1"/>
        <v>29%</v>
      </c>
      <c r="G10" s="53" t="str">
        <f t="shared" si="2"/>
        <v>125%</v>
      </c>
      <c r="H10" s="55"/>
      <c r="I10" s="38"/>
      <c r="J10" s="38"/>
      <c r="K10" s="38"/>
      <c r="L10" s="38"/>
      <c r="M10" s="38"/>
      <c r="N10" s="38"/>
      <c r="O10" s="38"/>
      <c r="P10" s="38"/>
      <c r="Q10" s="38"/>
    </row>
    <row r="11" ht="12.0" customHeight="1">
      <c r="A11" s="40">
        <v>42149.0</v>
      </c>
      <c r="B11" s="47" t="str">
        <f>SUMIF(AVANCEMENT!D$6:D$68,"&lt;="&amp;A11,AVANCEMENT!E$6:E$68)</f>
        <v>35</v>
      </c>
      <c r="C11" s="47" t="str">
        <f>SUMIF(AVANCEMENT!G$6:G$68,"&lt;="&amp;A11,AVANCEMENT!H$6:H$68)</f>
        <v>8</v>
      </c>
      <c r="D11" s="47" t="str">
        <f>SUMIF(AVANCEMENT!G$6:G$68,"&lt;="&amp;A11,AVANCEMENT!E$6:E$68)</f>
        <v>10</v>
      </c>
      <c r="E11" s="51" t="str">
        <f>D11/AVANCEMENT!$E$3</f>
        <v>11%</v>
      </c>
      <c r="F11" s="53" t="str">
        <f t="shared" si="1"/>
        <v>29%</v>
      </c>
      <c r="G11" s="53" t="str">
        <f t="shared" si="2"/>
        <v>125%</v>
      </c>
      <c r="H11" s="55"/>
      <c r="I11" s="38"/>
      <c r="J11" s="38"/>
      <c r="K11" s="38"/>
      <c r="L11" s="38"/>
      <c r="M11" s="38"/>
      <c r="N11" s="38"/>
      <c r="O11" s="38"/>
      <c r="P11" s="38"/>
      <c r="Q11" s="38"/>
    </row>
    <row r="12" ht="12.0" customHeight="1">
      <c r="A12" s="40">
        <v>42156.0</v>
      </c>
      <c r="B12" s="47" t="str">
        <f>SUMIF(AVANCEMENT!D$6:D$68,"&lt;="&amp;A12,AVANCEMENT!E$6:E$68)</f>
        <v>35</v>
      </c>
      <c r="C12" s="47" t="str">
        <f>SUMIF(AVANCEMENT!G$6:G$68,"&lt;="&amp;A12,AVANCEMENT!H$6:H$68)</f>
        <v>8</v>
      </c>
      <c r="D12" s="47" t="str">
        <f>SUMIF(AVANCEMENT!G$6:G$68,"&lt;="&amp;A12,AVANCEMENT!E$6:E$68)</f>
        <v>10</v>
      </c>
      <c r="E12" s="51" t="str">
        <f>D12/AVANCEMENT!$E$3</f>
        <v>11%</v>
      </c>
      <c r="F12" s="53" t="str">
        <f t="shared" si="1"/>
        <v>29%</v>
      </c>
      <c r="G12" s="53" t="str">
        <f t="shared" si="2"/>
        <v>125%</v>
      </c>
      <c r="H12" s="55"/>
      <c r="I12" s="38"/>
      <c r="J12" s="38"/>
      <c r="K12" s="38"/>
      <c r="L12" s="38"/>
      <c r="M12" s="38"/>
      <c r="N12" s="38"/>
      <c r="O12" s="38"/>
      <c r="P12" s="38"/>
      <c r="Q12" s="38"/>
    </row>
    <row r="13" ht="12.0" customHeight="1">
      <c r="A13" s="40">
        <v>42163.0</v>
      </c>
      <c r="B13" s="47" t="str">
        <f>SUMIF(AVANCEMENT!D$6:D$68,"&lt;="&amp;A13,AVANCEMENT!E$6:E$68)</f>
        <v>35</v>
      </c>
      <c r="C13" s="47" t="str">
        <f>SUMIF(AVANCEMENT!G$6:G$68,"&lt;="&amp;A13,AVANCEMENT!H$6:H$68)</f>
        <v>8</v>
      </c>
      <c r="D13" s="47" t="str">
        <f>SUMIF(AVANCEMENT!G$6:G$68,"&lt;="&amp;A13,AVANCEMENT!E$6:E$68)</f>
        <v>10</v>
      </c>
      <c r="E13" s="51" t="str">
        <f>D13/AVANCEMENT!$E$3</f>
        <v>11%</v>
      </c>
      <c r="F13" s="53" t="str">
        <f t="shared" si="1"/>
        <v>29%</v>
      </c>
      <c r="G13" s="53" t="str">
        <f t="shared" si="2"/>
        <v>125%</v>
      </c>
      <c r="H13" s="55"/>
      <c r="I13" s="38"/>
      <c r="J13" s="38"/>
      <c r="K13" s="38"/>
      <c r="L13" s="38"/>
      <c r="M13" s="38"/>
      <c r="N13" s="38"/>
      <c r="O13" s="38"/>
      <c r="P13" s="38"/>
      <c r="Q13" s="38"/>
    </row>
    <row r="14" ht="12.0" customHeight="1">
      <c r="A14" s="40">
        <v>42170.0</v>
      </c>
      <c r="B14" s="47" t="str">
        <f>SUMIF(AVANCEMENT!D$6:D$68,"&lt;="&amp;A14,AVANCEMENT!E$6:E$68)</f>
        <v>75</v>
      </c>
      <c r="C14" s="47" t="str">
        <f>SUMIF(AVANCEMENT!G$6:G$68,"&lt;="&amp;A14,AVANCEMENT!H$6:H$68)</f>
        <v>8</v>
      </c>
      <c r="D14" s="47" t="str">
        <f>SUMIF(AVANCEMENT!G$6:G$68,"&lt;="&amp;A14,AVANCEMENT!E$6:E$68)</f>
        <v>10</v>
      </c>
      <c r="E14" s="51" t="str">
        <f>D14/AVANCEMENT!$E$3</f>
        <v>11%</v>
      </c>
      <c r="F14" s="53" t="str">
        <f t="shared" si="1"/>
        <v>13%</v>
      </c>
      <c r="G14" s="53" t="str">
        <f t="shared" si="2"/>
        <v>125%</v>
      </c>
      <c r="H14" s="55"/>
      <c r="I14" s="38"/>
      <c r="J14" s="38"/>
      <c r="K14" s="38"/>
      <c r="L14" s="38"/>
      <c r="M14" s="38"/>
      <c r="N14" s="38"/>
      <c r="O14" s="38"/>
      <c r="P14" s="38"/>
      <c r="Q14" s="38"/>
    </row>
    <row r="15" ht="12.0" customHeight="1">
      <c r="A15" s="40">
        <v>42177.0</v>
      </c>
      <c r="B15" s="47" t="str">
        <f>SUMIF(AVANCEMENT!D$6:D$68,"&lt;="&amp;A15,AVANCEMENT!E$6:E$68)</f>
        <v>85</v>
      </c>
      <c r="C15" s="47" t="str">
        <f>SUMIF(AVANCEMENT!G$6:G$68,"&lt;="&amp;A15,AVANCEMENT!H$6:H$68)</f>
        <v>8</v>
      </c>
      <c r="D15" s="47" t="str">
        <f>SUMIF(AVANCEMENT!G$6:G$68,"&lt;="&amp;A15,AVANCEMENT!E$6:E$68)</f>
        <v>10</v>
      </c>
      <c r="E15" s="51" t="str">
        <f>D15/AVANCEMENT!$E$3</f>
        <v>11%</v>
      </c>
      <c r="F15" s="53" t="str">
        <f t="shared" si="1"/>
        <v>12%</v>
      </c>
      <c r="G15" s="53" t="str">
        <f t="shared" si="2"/>
        <v>125%</v>
      </c>
      <c r="H15" s="55"/>
      <c r="I15" s="38"/>
      <c r="J15" s="38"/>
      <c r="K15" s="38"/>
      <c r="L15" s="38"/>
      <c r="M15" s="38"/>
      <c r="N15" s="38"/>
      <c r="O15" s="38"/>
      <c r="P15" s="38"/>
      <c r="Q15" s="38"/>
    </row>
    <row r="16" ht="12.75" customHeight="1">
      <c r="A16" s="40">
        <v>42184.0</v>
      </c>
      <c r="B16" s="47" t="str">
        <f>SUMIF(AVANCEMENT!D$6:D$68,"&lt;="&amp;A16,AVANCEMENT!E$6:E$68)</f>
        <v>85</v>
      </c>
      <c r="C16" s="47" t="str">
        <f>SUMIF(AVANCEMENT!G$6:G$68,"&lt;="&amp;A16,AVANCEMENT!H$6:H$68)</f>
        <v>8</v>
      </c>
      <c r="D16" s="47" t="str">
        <f>SUMIF(AVANCEMENT!G$6:G$68,"&lt;="&amp;A16,AVANCEMENT!E$6:E$68)</f>
        <v>10</v>
      </c>
      <c r="E16" s="51" t="str">
        <f>D16/AVANCEMENT!$E$3</f>
        <v>11%</v>
      </c>
      <c r="F16" s="53" t="str">
        <f t="shared" si="1"/>
        <v>12%</v>
      </c>
      <c r="G16" s="53" t="str">
        <f t="shared" si="2"/>
        <v>125%</v>
      </c>
      <c r="H16" s="55"/>
      <c r="I16" s="38"/>
      <c r="J16" s="38"/>
      <c r="K16" s="38"/>
      <c r="L16" s="38"/>
      <c r="M16" s="38"/>
      <c r="N16" s="38"/>
      <c r="O16" s="38"/>
      <c r="P16" s="38"/>
      <c r="Q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.43"/>
    <col customWidth="1" min="2" max="2" width="74.57"/>
    <col customWidth="1" min="3" max="4" width="15.57"/>
    <col customWidth="1" min="5" max="5" width="20.71"/>
    <col customWidth="1" min="6" max="6" width="29.71"/>
    <col customWidth="1" min="7" max="7" width="24.29"/>
    <col customWidth="1" min="8" max="8" width="19.29"/>
    <col customWidth="1" min="9" max="9" width="19.14"/>
    <col customWidth="1" min="10" max="10" width="21.0"/>
  </cols>
  <sheetData>
    <row r="1" ht="12.0" customHeight="1">
      <c r="A1" s="17">
        <v>10.0</v>
      </c>
      <c r="B1" s="18">
        <v>2.0</v>
      </c>
      <c r="C1" s="3" t="s">
        <v>8</v>
      </c>
      <c r="D1" s="2"/>
      <c r="E1" s="22" t="s">
        <v>10</v>
      </c>
      <c r="F1" s="24"/>
      <c r="G1" s="43" t="s">
        <v>13</v>
      </c>
      <c r="H1" s="45"/>
      <c r="I1" s="22" t="s">
        <v>38</v>
      </c>
      <c r="J1" s="45"/>
    </row>
    <row r="2" ht="12.0" customHeight="1">
      <c r="A2" s="7" t="s">
        <v>3</v>
      </c>
      <c r="B2" s="7" t="s">
        <v>4</v>
      </c>
      <c r="C2" s="50" t="s">
        <v>39</v>
      </c>
      <c r="D2" s="50" t="s">
        <v>27</v>
      </c>
      <c r="E2" s="52" t="str">
        <f t="shared" ref="E2:J2" si="1">C2</f>
        <v>Brejon</v>
      </c>
      <c r="F2" s="54" t="str">
        <f t="shared" si="1"/>
        <v>Krishnapalan</v>
      </c>
      <c r="G2" s="56" t="str">
        <f t="shared" si="1"/>
        <v>Brejon</v>
      </c>
      <c r="H2" s="56" t="str">
        <f t="shared" si="1"/>
        <v>Krishnapalan</v>
      </c>
      <c r="I2" s="57" t="str">
        <f t="shared" si="1"/>
        <v>Brejon</v>
      </c>
      <c r="J2" s="58" t="str">
        <f t="shared" si="1"/>
        <v>Krishnapalan</v>
      </c>
    </row>
    <row r="3" ht="12.0" customHeight="1">
      <c r="A3" s="15"/>
      <c r="B3" s="15"/>
      <c r="C3" s="15"/>
      <c r="D3" s="15"/>
      <c r="E3" s="59" t="str">
        <f t="shared" ref="E3:H3" si="2">sum(E4:E39)</f>
        <v>3,0</v>
      </c>
      <c r="F3" s="60" t="str">
        <f t="shared" si="2"/>
        <v>3,0</v>
      </c>
      <c r="G3" s="61" t="str">
        <f t="shared" si="2"/>
        <v>1,5</v>
      </c>
      <c r="H3" s="61" t="str">
        <f t="shared" si="2"/>
        <v>1,5</v>
      </c>
      <c r="I3" s="62" t="str">
        <f t="shared" ref="I3:J3" si="3">(E3+G3)/sum($E3:$H3)*$A$1*$B$1</f>
        <v>10,0</v>
      </c>
      <c r="J3" s="63" t="str">
        <f t="shared" si="3"/>
        <v>10,0</v>
      </c>
    </row>
    <row r="4" ht="12.0" customHeight="1">
      <c r="A4" s="23" t="s">
        <v>11</v>
      </c>
      <c r="B4" s="23" t="s">
        <v>12</v>
      </c>
      <c r="C4" s="64">
        <v>0.5</v>
      </c>
      <c r="D4" s="64">
        <v>0.5</v>
      </c>
      <c r="E4" s="65" t="str">
        <f>if(sum($G4:$H4)&gt;0,AVANCEMENT!$E7*(C4/sum($C4:$D4)),"")</f>
        <v>1,0</v>
      </c>
      <c r="F4" s="66" t="str">
        <f>if(sum($G4:$H4)&gt;0,AVANCEMENT!$E7*(D4/sum($C4:$D4)),"")</f>
        <v>1,0</v>
      </c>
      <c r="G4" s="67" t="str">
        <f>iferror(AVANCEMENT!$H7*(C4/sum($C4:$D4)))</f>
        <v>0,5</v>
      </c>
      <c r="H4" s="67" t="str">
        <f>iferror(AVANCEMENT!$H7*(D4/sum($C4:$D4)))</f>
        <v>0,5</v>
      </c>
      <c r="I4" s="68"/>
      <c r="J4" s="68"/>
    </row>
    <row r="5" ht="12.0" customHeight="1">
      <c r="A5" s="23" t="s">
        <v>19</v>
      </c>
      <c r="B5" s="23" t="s">
        <v>20</v>
      </c>
      <c r="C5" s="64">
        <v>0.5</v>
      </c>
      <c r="D5" s="64">
        <v>0.5</v>
      </c>
      <c r="E5" s="65" t="str">
        <f>if(sum($G5:$H5)&gt;0,AVANCEMENT!$E5*(C5/sum($C5:$D5)),"")</f>
        <v>1,0</v>
      </c>
      <c r="F5" s="66" t="str">
        <f>if(sum($G5:$H5)&gt;0,AVANCEMENT!$E5*(D5/sum($C5:$D5)),"")</f>
        <v>1,0</v>
      </c>
      <c r="G5" s="67" t="str">
        <f>iferror(AVANCEMENT!$H5*(C5/sum($C5:$D5)))</f>
        <v>0,5</v>
      </c>
      <c r="H5" s="67" t="str">
        <f>iferror(AVANCEMENT!$H5*(D5/sum($C5:$D5)))</f>
        <v>0,5</v>
      </c>
      <c r="I5" s="68"/>
      <c r="J5" s="68"/>
    </row>
    <row r="6" ht="12.0" customHeight="1">
      <c r="A6" s="23" t="s">
        <v>21</v>
      </c>
      <c r="B6" s="23" t="s">
        <v>22</v>
      </c>
      <c r="C6" s="64">
        <v>0.5</v>
      </c>
      <c r="D6" s="64">
        <v>0.5</v>
      </c>
      <c r="E6" s="65" t="str">
        <f t="shared" ref="E6:F6" si="4">if(sum($G6:$H6)&gt;0,#REF!*(C6/sum($C6:$D6)),"")</f>
        <v/>
      </c>
      <c r="F6" s="66" t="str">
        <f t="shared" si="4"/>
        <v/>
      </c>
      <c r="G6" s="67" t="str">
        <f t="shared" ref="G6:H6" si="5">iferror(#REF!*(C6/sum($C6:$D6)))</f>
        <v/>
      </c>
      <c r="H6" s="67" t="str">
        <f t="shared" si="5"/>
        <v/>
      </c>
      <c r="I6" s="68"/>
      <c r="J6" s="68"/>
    </row>
    <row r="7" ht="12.0" customHeight="1">
      <c r="A7" s="23" t="s">
        <v>25</v>
      </c>
      <c r="B7" s="23" t="s">
        <v>26</v>
      </c>
      <c r="C7" s="64">
        <v>0.5</v>
      </c>
      <c r="D7" s="64">
        <v>0.5</v>
      </c>
      <c r="E7" s="65" t="str">
        <f>if(sum($G7:$H7)&gt;0,AVANCEMENT!$E4*(C7/sum($C7:$D7)),"")</f>
        <v>1,0</v>
      </c>
      <c r="F7" s="66" t="str">
        <f>if(sum($G7:$H7)&gt;0,AVANCEMENT!$E4*(D7/sum($C7:$D7)),"")</f>
        <v>1,0</v>
      </c>
      <c r="G7" s="67" t="str">
        <f>iferror(AVANCEMENT!$H4*(C7/sum($C7:$D7)))</f>
        <v>0,5</v>
      </c>
      <c r="H7" s="67" t="str">
        <f>iferror(AVANCEMENT!$H4*(D7/sum($C7:$D7)))</f>
        <v>0,5</v>
      </c>
      <c r="I7" s="68"/>
      <c r="J7" s="68"/>
    </row>
    <row r="8" ht="12.0" customHeight="1">
      <c r="A8" s="23" t="s">
        <v>28</v>
      </c>
      <c r="B8" s="23" t="s">
        <v>29</v>
      </c>
      <c r="C8" s="64">
        <v>0.5</v>
      </c>
      <c r="D8" s="64">
        <v>0.5</v>
      </c>
      <c r="E8" s="65" t="str">
        <f>if(sum($G8:$H8)&gt;0,AVANCEMENT!$E10*(C8/sum($C8:$D8)),"")</f>
        <v/>
      </c>
      <c r="F8" s="66" t="str">
        <f>if(sum($G8:$H8)&gt;0,AVANCEMENT!$E10*(D8/sum($C8:$D8)),"")</f>
        <v/>
      </c>
      <c r="G8" s="67" t="str">
        <f>iferror(AVANCEMENT!$H10*(C8/sum($C8:$D8)))</f>
        <v>0,0</v>
      </c>
      <c r="H8" s="67" t="str">
        <f>iferror(AVANCEMENT!$H10*(D8/sum($C8:$D8)))</f>
        <v>0,0</v>
      </c>
      <c r="I8" s="68"/>
      <c r="J8" s="68"/>
    </row>
    <row r="9" ht="12.0" customHeight="1">
      <c r="A9" s="42" t="s">
        <v>30</v>
      </c>
      <c r="B9" s="42" t="s">
        <v>31</v>
      </c>
      <c r="C9" s="64">
        <v>0.5</v>
      </c>
      <c r="D9" s="64">
        <v>0.5</v>
      </c>
      <c r="E9" s="65" t="str">
        <f>if(sum($G9:$H9)&gt;0,AVANCEMENT!$E9*(C9/sum($C9:$D9)),"")</f>
        <v/>
      </c>
      <c r="F9" s="66" t="str">
        <f>if(sum($G9:$H9)&gt;0,AVANCEMENT!$E9*(D9/sum($C9:$D9)),"")</f>
        <v/>
      </c>
      <c r="G9" s="67" t="str">
        <f>iferror(AVANCEMENT!$H9*(C9/sum($C9:$D9)))</f>
        <v>0,0</v>
      </c>
      <c r="H9" s="67" t="str">
        <f>iferror(AVANCEMENT!$H9*(D9/sum($C9:$D9)))</f>
        <v>0,0</v>
      </c>
      <c r="I9" s="68"/>
      <c r="J9" s="68"/>
    </row>
    <row r="10" ht="12.0" customHeight="1">
      <c r="A10" s="23" t="s">
        <v>32</v>
      </c>
      <c r="B10" s="23" t="s">
        <v>33</v>
      </c>
      <c r="C10" s="69"/>
      <c r="D10" s="69"/>
      <c r="E10" s="65" t="str">
        <f t="shared" ref="E10:F10" si="6">if(sum($G10:$H10)&gt;0,#REF!*(C10/sum($C10:$D10)),"")</f>
        <v/>
      </c>
      <c r="F10" s="66" t="str">
        <f t="shared" si="6"/>
        <v/>
      </c>
      <c r="G10" s="67" t="str">
        <f t="shared" ref="G10:H10" si="7">iferror(#REF!*(C10/sum($C10:$D10)))</f>
        <v/>
      </c>
      <c r="H10" s="67" t="str">
        <f t="shared" si="7"/>
        <v/>
      </c>
      <c r="I10" s="68"/>
      <c r="J10" s="68"/>
    </row>
    <row r="11" ht="12.0" customHeight="1">
      <c r="A11" s="42" t="s">
        <v>34</v>
      </c>
      <c r="B11" s="42" t="s">
        <v>35</v>
      </c>
      <c r="C11" s="69"/>
      <c r="D11" s="69"/>
      <c r="E11" s="65" t="str">
        <f t="shared" ref="E11:F11" si="8">if(sum($G11:$H11)&gt;0,#REF!*(C11/sum($C11:$D11)),"")</f>
        <v/>
      </c>
      <c r="F11" s="66" t="str">
        <f t="shared" si="8"/>
        <v/>
      </c>
      <c r="G11" s="67" t="str">
        <f t="shared" ref="G11:H11" si="9">iferror(#REF!*(C11/sum($C11:$D11)))</f>
        <v/>
      </c>
      <c r="H11" s="67" t="str">
        <f t="shared" si="9"/>
        <v/>
      </c>
      <c r="I11" s="68"/>
      <c r="J11" s="68"/>
    </row>
    <row r="12" ht="12.0" customHeight="1">
      <c r="A12" s="42" t="s">
        <v>36</v>
      </c>
      <c r="B12" s="42" t="s">
        <v>37</v>
      </c>
      <c r="C12" s="69"/>
      <c r="D12" s="69"/>
      <c r="E12" s="65" t="str">
        <f t="shared" ref="E12:F12" si="10">if(sum($G12:$H12)&gt;0,#REF!*(C12/sum($C12:$D12)),"")</f>
        <v/>
      </c>
      <c r="F12" s="66" t="str">
        <f t="shared" si="10"/>
        <v/>
      </c>
      <c r="G12" s="67" t="str">
        <f t="shared" ref="G12:H12" si="11">iferror(#REF!*(C12/sum($C12:$D12)))</f>
        <v/>
      </c>
      <c r="H12" s="67" t="str">
        <f t="shared" si="11"/>
        <v/>
      </c>
      <c r="I12" s="68"/>
      <c r="J12" s="68"/>
    </row>
    <row r="13" ht="12.0" customHeight="1">
      <c r="A13" s="48"/>
      <c r="B13" s="23" t="s">
        <v>40</v>
      </c>
      <c r="C13" s="69"/>
      <c r="D13" s="69"/>
      <c r="E13" s="65" t="str">
        <f>if(sum($G13:$H13)&gt;0,AVANCEMENT!$E12*(C13/sum($C13:$D13)),"")</f>
        <v/>
      </c>
      <c r="F13" s="66" t="str">
        <f>if(sum($G13:$H13)&gt;0,AVANCEMENT!$E12*(D13/sum($C13:$D13)),"")</f>
        <v/>
      </c>
      <c r="G13" s="67" t="str">
        <f>iferror(AVANCEMENT!$H12*(C13/sum($C13:$D13)))</f>
        <v/>
      </c>
      <c r="H13" s="67" t="str">
        <f>iferror(AVANCEMENT!$H12*(D13/sum($C13:$D13)))</f>
        <v/>
      </c>
      <c r="I13" s="68"/>
      <c r="J13" s="68"/>
    </row>
    <row r="14" ht="12.0" customHeight="1">
      <c r="A14" s="23"/>
      <c r="B14" s="42"/>
      <c r="C14" s="69"/>
      <c r="D14" s="69"/>
      <c r="E14" s="65" t="str">
        <f>if(sum($G14:$H14)&gt;0,AVANCEMENT!$E13*(C14/sum($C14:$D14)),"")</f>
        <v/>
      </c>
      <c r="F14" s="66" t="str">
        <f>if(sum($G14:$H14)&gt;0,AVANCEMENT!$E13*(D14/sum($C14:$D14)),"")</f>
        <v/>
      </c>
      <c r="G14" s="67" t="str">
        <f>iferror(AVANCEMENT!$H13*(C14/sum($C14:$D14)))</f>
        <v/>
      </c>
      <c r="H14" s="67" t="str">
        <f>iferror(AVANCEMENT!$H13*(D14/sum($C14:$D14)))</f>
        <v/>
      </c>
      <c r="I14" s="68"/>
      <c r="J14" s="68"/>
    </row>
    <row r="15" ht="12.0" customHeight="1">
      <c r="A15" s="23"/>
      <c r="B15" s="23"/>
      <c r="C15" s="69"/>
      <c r="D15" s="69"/>
      <c r="E15" s="65" t="str">
        <f>if(sum($G15:$H15)&gt;0,AVANCEMENT!$E14*(C15/sum($C15:$D15)),"")</f>
        <v/>
      </c>
      <c r="F15" s="66" t="str">
        <f>if(sum($G15:$H15)&gt;0,AVANCEMENT!$E14*(D15/sum($C15:$D15)),"")</f>
        <v/>
      </c>
      <c r="G15" s="67" t="str">
        <f>iferror(AVANCEMENT!$H14*(C15/sum($C15:$D15)))</f>
        <v/>
      </c>
      <c r="H15" s="67" t="str">
        <f>iferror(AVANCEMENT!$H14*(D15/sum($C15:$D15)))</f>
        <v/>
      </c>
      <c r="I15" s="68"/>
      <c r="J15" s="68"/>
    </row>
    <row r="16" ht="12.0" customHeight="1">
      <c r="A16" s="42"/>
      <c r="B16" s="42"/>
      <c r="C16" s="69"/>
      <c r="D16" s="69"/>
      <c r="E16" s="65" t="str">
        <f>if(sum($G16:$H16)&gt;0,AVANCEMENT!$E15*(C16/sum($C16:$D16)),"")</f>
        <v/>
      </c>
      <c r="F16" s="66" t="str">
        <f>if(sum($G16:$H16)&gt;0,AVANCEMENT!$E15*(D16/sum($C16:$D16)),"")</f>
        <v/>
      </c>
      <c r="G16" s="67" t="str">
        <f>iferror(AVANCEMENT!$H15*(C16/sum($C16:$D16)))</f>
        <v/>
      </c>
      <c r="H16" s="67" t="str">
        <f>iferror(AVANCEMENT!$H15*(D16/sum($C16:$D16)))</f>
        <v/>
      </c>
      <c r="I16" s="68"/>
      <c r="J16" s="68"/>
    </row>
    <row r="17" ht="12.0" customHeight="1">
      <c r="A17" s="70" t="str">
        <f>AVANCEMENT!A16</f>
        <v/>
      </c>
      <c r="B17" s="70" t="str">
        <f>AVANCEMENT!B16</f>
        <v/>
      </c>
      <c r="C17" s="69"/>
      <c r="D17" s="69"/>
      <c r="E17" s="65" t="str">
        <f>if(sum($G17:$H17)&gt;0,AVANCEMENT!$E16*(C17/sum($C17:$D17)),"")</f>
        <v/>
      </c>
      <c r="F17" s="66" t="str">
        <f>if(sum($G17:$H17)&gt;0,AVANCEMENT!$E16*(D17/sum($C17:$D17)),"")</f>
        <v/>
      </c>
      <c r="G17" s="67" t="str">
        <f>iferror(AVANCEMENT!$H16*(C17/sum($C17:$D17)))</f>
        <v/>
      </c>
      <c r="H17" s="67" t="str">
        <f>iferror(AVANCEMENT!$H16*(D17/sum($C17:$D17)))</f>
        <v/>
      </c>
      <c r="I17" s="68"/>
      <c r="J17" s="68"/>
    </row>
    <row r="18" ht="12.0" customHeight="1">
      <c r="A18" s="70" t="str">
        <f>AVANCEMENT!A17</f>
        <v/>
      </c>
      <c r="B18" s="70" t="str">
        <f>AVANCEMENT!B17</f>
        <v/>
      </c>
      <c r="C18" s="69"/>
      <c r="D18" s="69"/>
      <c r="E18" s="65" t="str">
        <f>if(sum($G18:$H18)&gt;0,AVANCEMENT!$E17*(C18/sum($C18:$D18)),"")</f>
        <v/>
      </c>
      <c r="F18" s="66" t="str">
        <f>if(sum($G18:$H18)&gt;0,AVANCEMENT!$E17*(D18/sum($C18:$D18)),"")</f>
        <v/>
      </c>
      <c r="G18" s="67" t="str">
        <f>iferror(AVANCEMENT!$H17*(C18/sum($C18:$D18)))</f>
        <v/>
      </c>
      <c r="H18" s="67" t="str">
        <f>iferror(AVANCEMENT!$H17*(D18/sum($C18:$D18)))</f>
        <v/>
      </c>
      <c r="I18" s="68"/>
      <c r="J18" s="68"/>
    </row>
    <row r="19" ht="12.0" customHeight="1">
      <c r="A19" s="70" t="str">
        <f>AVANCEMENT!A18</f>
        <v/>
      </c>
      <c r="B19" s="70" t="str">
        <f>AVANCEMENT!B18</f>
        <v/>
      </c>
      <c r="C19" s="69"/>
      <c r="D19" s="69"/>
      <c r="E19" s="65" t="str">
        <f>if(sum($G19:$H19)&gt;0,AVANCEMENT!$E18*(C19/sum($C19:$D19)),"")</f>
        <v/>
      </c>
      <c r="F19" s="66" t="str">
        <f>if(sum($G19:$H19)&gt;0,AVANCEMENT!$E18*(D19/sum($C19:$D19)),"")</f>
        <v/>
      </c>
      <c r="G19" s="67" t="str">
        <f>iferror(AVANCEMENT!$H18*(C19/sum($C19:$D19)))</f>
        <v/>
      </c>
      <c r="H19" s="67" t="str">
        <f>iferror(AVANCEMENT!$H18*(D19/sum($C19:$D19)))</f>
        <v/>
      </c>
      <c r="I19" s="68"/>
      <c r="J19" s="68"/>
    </row>
    <row r="20" ht="12.0" customHeight="1">
      <c r="A20" s="70" t="str">
        <f>AVANCEMENT!A19</f>
        <v/>
      </c>
      <c r="B20" s="70" t="str">
        <f>AVANCEMENT!B19</f>
        <v/>
      </c>
      <c r="C20" s="69"/>
      <c r="D20" s="69"/>
      <c r="E20" s="65" t="str">
        <f>if(sum($G20:$H20)&gt;0,AVANCEMENT!$E19*(C20/sum($C20:$D20)),"")</f>
        <v/>
      </c>
      <c r="F20" s="66" t="str">
        <f>if(sum($G20:$H20)&gt;0,AVANCEMENT!$E19*(D20/sum($C20:$D20)),"")</f>
        <v/>
      </c>
      <c r="G20" s="67" t="str">
        <f>iferror(AVANCEMENT!$H19*(C20/sum($C20:$D20)))</f>
        <v/>
      </c>
      <c r="H20" s="67" t="str">
        <f>iferror(AVANCEMENT!$H19*(D20/sum($C20:$D20)))</f>
        <v/>
      </c>
      <c r="I20" s="68"/>
      <c r="J20" s="68"/>
    </row>
    <row r="21" ht="12.0" customHeight="1">
      <c r="A21" s="70" t="str">
        <f>AVANCEMENT!A20</f>
        <v/>
      </c>
      <c r="B21" s="70" t="str">
        <f>AVANCEMENT!B20</f>
        <v/>
      </c>
      <c r="C21" s="69"/>
      <c r="D21" s="69"/>
      <c r="E21" s="65" t="str">
        <f>if(sum($G21:$H21)&gt;0,AVANCEMENT!$E20*(C21/sum($C21:$D21)),"")</f>
        <v/>
      </c>
      <c r="F21" s="66" t="str">
        <f>if(sum($G21:$H21)&gt;0,AVANCEMENT!$E20*(D21/sum($C21:$D21)),"")</f>
        <v/>
      </c>
      <c r="G21" s="67" t="str">
        <f>iferror(AVANCEMENT!$H20*(C21/sum($C21:$D21)))</f>
        <v/>
      </c>
      <c r="H21" s="67" t="str">
        <f>iferror(AVANCEMENT!$H20*(D21/sum($C21:$D21)))</f>
        <v/>
      </c>
      <c r="I21" s="68"/>
      <c r="J21" s="68"/>
    </row>
    <row r="22" ht="12.0" customHeight="1">
      <c r="A22" s="70" t="str">
        <f>AVANCEMENT!A21</f>
        <v/>
      </c>
      <c r="B22" s="70" t="str">
        <f>AVANCEMENT!B21</f>
        <v/>
      </c>
      <c r="C22" s="69"/>
      <c r="D22" s="69"/>
      <c r="E22" s="65" t="str">
        <f>if(sum($G22:$H22)&gt;0,AVANCEMENT!$E21*(C22/sum($C22:$D22)),"")</f>
        <v/>
      </c>
      <c r="F22" s="66" t="str">
        <f>if(sum($G22:$H22)&gt;0,AVANCEMENT!$E21*(D22/sum($C22:$D22)),"")</f>
        <v/>
      </c>
      <c r="G22" s="67" t="str">
        <f>iferror(AVANCEMENT!$H21*(C22/sum($C22:$D22)))</f>
        <v/>
      </c>
      <c r="H22" s="67" t="str">
        <f>iferror(AVANCEMENT!$H21*(D22/sum($C22:$D22)))</f>
        <v/>
      </c>
      <c r="I22" s="68"/>
      <c r="J22" s="68"/>
    </row>
    <row r="23" ht="12.0" customHeight="1">
      <c r="A23" s="70" t="str">
        <f>AVANCEMENT!A22</f>
        <v/>
      </c>
      <c r="B23" s="70" t="str">
        <f>AVANCEMENT!B22</f>
        <v/>
      </c>
      <c r="C23" s="69"/>
      <c r="D23" s="69"/>
      <c r="E23" s="65" t="str">
        <f>if(sum($G23:$H23)&gt;0,AVANCEMENT!$E22*(C23/sum($C23:$D23)),"")</f>
        <v/>
      </c>
      <c r="F23" s="66" t="str">
        <f>if(sum($G23:$H23)&gt;0,AVANCEMENT!$E22*(D23/sum($C23:$D23)),"")</f>
        <v/>
      </c>
      <c r="G23" s="67" t="str">
        <f>iferror(AVANCEMENT!$H22*(C23/sum($C23:$D23)))</f>
        <v/>
      </c>
      <c r="H23" s="67" t="str">
        <f>iferror(AVANCEMENT!$H22*(D23/sum($C23:$D23)))</f>
        <v/>
      </c>
      <c r="I23" s="68"/>
      <c r="J23" s="68"/>
    </row>
    <row r="24" ht="12.0" customHeight="1">
      <c r="A24" s="70" t="str">
        <f>AVANCEMENT!A23</f>
        <v/>
      </c>
      <c r="B24" s="70" t="str">
        <f>AVANCEMENT!B23</f>
        <v/>
      </c>
      <c r="C24" s="69"/>
      <c r="D24" s="69"/>
      <c r="E24" s="65" t="str">
        <f>if(sum($G24:$H24)&gt;0,AVANCEMENT!$E23*(C24/sum($C24:$D24)),"")</f>
        <v/>
      </c>
      <c r="F24" s="66" t="str">
        <f>if(sum($G24:$H24)&gt;0,AVANCEMENT!$E23*(D24/sum($C24:$D24)),"")</f>
        <v/>
      </c>
      <c r="G24" s="67" t="str">
        <f>iferror(AVANCEMENT!$H23*(C24/sum($C24:$D24)))</f>
        <v/>
      </c>
      <c r="H24" s="67" t="str">
        <f>iferror(AVANCEMENT!$H23*(D24/sum($C24:$D24)))</f>
        <v/>
      </c>
      <c r="I24" s="68"/>
      <c r="J24" s="68"/>
    </row>
    <row r="25" ht="12.0" customHeight="1">
      <c r="A25" s="70" t="str">
        <f>AVANCEMENT!A24</f>
        <v/>
      </c>
      <c r="B25" s="70" t="str">
        <f>AVANCEMENT!B24</f>
        <v/>
      </c>
      <c r="C25" s="69"/>
      <c r="D25" s="69"/>
      <c r="E25" s="65" t="str">
        <f>if(sum($G25:$H25)&gt;0,AVANCEMENT!$E24*(C25/sum($C25:$D25)),"")</f>
        <v/>
      </c>
      <c r="F25" s="66" t="str">
        <f>if(sum($G25:$H25)&gt;0,AVANCEMENT!$E24*(D25/sum($C25:$D25)),"")</f>
        <v/>
      </c>
      <c r="G25" s="67" t="str">
        <f>iferror(AVANCEMENT!$H24*(C25/sum($C25:$D25)))</f>
        <v/>
      </c>
      <c r="H25" s="67" t="str">
        <f>iferror(AVANCEMENT!$H24*(D25/sum($C25:$D25)))</f>
        <v/>
      </c>
      <c r="I25" s="68"/>
      <c r="J25" s="68"/>
    </row>
    <row r="26" ht="12.0" customHeight="1">
      <c r="A26" s="70" t="str">
        <f>AVANCEMENT!A25</f>
        <v/>
      </c>
      <c r="B26" s="70" t="str">
        <f>AVANCEMENT!B25</f>
        <v/>
      </c>
      <c r="C26" s="69"/>
      <c r="D26" s="69"/>
      <c r="E26" s="65" t="str">
        <f>if(sum($G26:$H26)&gt;0,AVANCEMENT!$E25*(C26/sum($C26:$D26)),"")</f>
        <v/>
      </c>
      <c r="F26" s="66" t="str">
        <f>if(sum($G26:$H26)&gt;0,AVANCEMENT!$E25*(D26/sum($C26:$D26)),"")</f>
        <v/>
      </c>
      <c r="G26" s="67" t="str">
        <f>iferror(AVANCEMENT!$H25*(C26/sum($C26:$D26)))</f>
        <v/>
      </c>
      <c r="H26" s="67" t="str">
        <f>iferror(AVANCEMENT!$H25*(D26/sum($C26:$D26)))</f>
        <v/>
      </c>
      <c r="I26" s="68"/>
      <c r="J26" s="68"/>
    </row>
    <row r="27" ht="12.0" customHeight="1">
      <c r="A27" s="70" t="str">
        <f>AVANCEMENT!A26</f>
        <v/>
      </c>
      <c r="B27" s="70" t="str">
        <f>AVANCEMENT!B26</f>
        <v/>
      </c>
      <c r="C27" s="69"/>
      <c r="D27" s="69"/>
      <c r="E27" s="65" t="str">
        <f>if(sum($G27:$H27)&gt;0,AVANCEMENT!$E26*(C27/sum($C27:$D27)),"")</f>
        <v/>
      </c>
      <c r="F27" s="66" t="str">
        <f>if(sum($G27:$H27)&gt;0,AVANCEMENT!$E26*(D27/sum($C27:$D27)),"")</f>
        <v/>
      </c>
      <c r="G27" s="67" t="str">
        <f>iferror(AVANCEMENT!$H26*(C27/sum($C27:$D27)))</f>
        <v/>
      </c>
      <c r="H27" s="67" t="str">
        <f>iferror(AVANCEMENT!$H26*(D27/sum($C27:$D27)))</f>
        <v/>
      </c>
      <c r="I27" s="68"/>
      <c r="J27" s="68"/>
    </row>
    <row r="28" ht="12.0" customHeight="1">
      <c r="A28" s="70" t="str">
        <f>AVANCEMENT!A27</f>
        <v/>
      </c>
      <c r="B28" s="70" t="str">
        <f>AVANCEMENT!B27</f>
        <v/>
      </c>
      <c r="C28" s="69"/>
      <c r="D28" s="69"/>
      <c r="E28" s="65" t="str">
        <f>if(sum($G28:$H28)&gt;0,AVANCEMENT!$E27*(C28/sum($C28:$D28)),"")</f>
        <v/>
      </c>
      <c r="F28" s="66" t="str">
        <f>if(sum($G28:$H28)&gt;0,AVANCEMENT!$E27*(D28/sum($C28:$D28)),"")</f>
        <v/>
      </c>
      <c r="G28" s="67" t="str">
        <f>iferror(AVANCEMENT!$H27*(C28/sum($C28:$D28)))</f>
        <v/>
      </c>
      <c r="H28" s="67" t="str">
        <f>iferror(AVANCEMENT!$H27*(D28/sum($C28:$D28)))</f>
        <v/>
      </c>
      <c r="I28" s="68"/>
      <c r="J28" s="68"/>
    </row>
    <row r="29" ht="12.0" customHeight="1">
      <c r="A29" s="70" t="str">
        <f>AVANCEMENT!A28</f>
        <v/>
      </c>
      <c r="B29" s="70" t="str">
        <f>AVANCEMENT!B28</f>
        <v/>
      </c>
      <c r="C29" s="69"/>
      <c r="D29" s="69"/>
      <c r="E29" s="65" t="str">
        <f>if(sum($G29:$H29)&gt;0,AVANCEMENT!$E28*(C29/sum($C29:$D29)),"")</f>
        <v/>
      </c>
      <c r="F29" s="66" t="str">
        <f>if(sum($G29:$H29)&gt;0,AVANCEMENT!$E28*(D29/sum($C29:$D29)),"")</f>
        <v/>
      </c>
      <c r="G29" s="67" t="str">
        <f>iferror(AVANCEMENT!$H28*(C29/sum($C29:$D29)))</f>
        <v/>
      </c>
      <c r="H29" s="67" t="str">
        <f>iferror(AVANCEMENT!$H28*(D29/sum($C29:$D29)))</f>
        <v/>
      </c>
      <c r="I29" s="68"/>
      <c r="J29" s="68"/>
    </row>
    <row r="30" ht="12.0" customHeight="1">
      <c r="A30" s="70" t="str">
        <f>AVANCEMENT!A29</f>
        <v/>
      </c>
      <c r="B30" s="70" t="str">
        <f>AVANCEMENT!B29</f>
        <v/>
      </c>
      <c r="C30" s="69"/>
      <c r="D30" s="69"/>
      <c r="E30" s="65" t="str">
        <f>if(sum($G30:$H30)&gt;0,AVANCEMENT!$E29*(C30/sum($C30:$D30)),"")</f>
        <v/>
      </c>
      <c r="F30" s="66" t="str">
        <f>if(sum($G30:$H30)&gt;0,AVANCEMENT!$E29*(D30/sum($C30:$D30)),"")</f>
        <v/>
      </c>
      <c r="G30" s="67" t="str">
        <f>iferror(AVANCEMENT!$H29*(C30/sum($C30:$D30)))</f>
        <v/>
      </c>
      <c r="H30" s="67" t="str">
        <f>iferror(AVANCEMENT!$H29*(D30/sum($C30:$D30)))</f>
        <v/>
      </c>
      <c r="I30" s="68"/>
      <c r="J30" s="68"/>
    </row>
    <row r="31" ht="12.0" customHeight="1">
      <c r="A31" s="70" t="str">
        <f>AVANCEMENT!A30</f>
        <v/>
      </c>
      <c r="B31" s="70" t="str">
        <f>AVANCEMENT!B30</f>
        <v/>
      </c>
      <c r="C31" s="69"/>
      <c r="D31" s="69"/>
      <c r="E31" s="65" t="str">
        <f>if(sum($G31:$H31)&gt;0,AVANCEMENT!$E30*(C31/sum($C31:$D31)),"")</f>
        <v/>
      </c>
      <c r="F31" s="66" t="str">
        <f>if(sum($G31:$H31)&gt;0,AVANCEMENT!$E30*(D31/sum($C31:$D31)),"")</f>
        <v/>
      </c>
      <c r="G31" s="67" t="str">
        <f>iferror(AVANCEMENT!$H30*(C31/sum($C31:$D31)))</f>
        <v/>
      </c>
      <c r="H31" s="67" t="str">
        <f>iferror(AVANCEMENT!$H30*(D31/sum($C31:$D31)))</f>
        <v/>
      </c>
      <c r="I31" s="68"/>
      <c r="J31" s="68"/>
    </row>
    <row r="32" ht="12.0" customHeight="1">
      <c r="A32" s="70" t="str">
        <f>AVANCEMENT!A31</f>
        <v/>
      </c>
      <c r="B32" s="70" t="str">
        <f>AVANCEMENT!B31</f>
        <v/>
      </c>
      <c r="C32" s="69"/>
      <c r="D32" s="69"/>
      <c r="E32" s="65" t="str">
        <f>if(sum($G32:$H32)&gt;0,AVANCEMENT!$E31*(C32/sum($C32:$D32)),"")</f>
        <v/>
      </c>
      <c r="F32" s="66" t="str">
        <f>if(sum($G32:$H32)&gt;0,AVANCEMENT!$E31*(D32/sum($C32:$D32)),"")</f>
        <v/>
      </c>
      <c r="G32" s="67" t="str">
        <f>iferror(AVANCEMENT!$H31*(C32/sum($C32:$D32)))</f>
        <v/>
      </c>
      <c r="H32" s="67" t="str">
        <f>iferror(AVANCEMENT!$H31*(D32/sum($C32:$D32)))</f>
        <v/>
      </c>
      <c r="I32" s="68"/>
      <c r="J32" s="68"/>
    </row>
    <row r="33" ht="12.0" customHeight="1">
      <c r="A33" s="70" t="str">
        <f>AVANCEMENT!A32</f>
        <v/>
      </c>
      <c r="B33" s="70" t="str">
        <f>AVANCEMENT!B32</f>
        <v/>
      </c>
      <c r="C33" s="69"/>
      <c r="D33" s="69"/>
      <c r="E33" s="65" t="str">
        <f>if(sum($G33:$H33)&gt;0,AVANCEMENT!$E32*(C33/sum($C33:$D33)),"")</f>
        <v/>
      </c>
      <c r="F33" s="66" t="str">
        <f>if(sum($G33:$H33)&gt;0,AVANCEMENT!$E32*(D33/sum($C33:$D33)),"")</f>
        <v/>
      </c>
      <c r="G33" s="67" t="str">
        <f>iferror(AVANCEMENT!$H32*(C33/sum($C33:$D33)))</f>
        <v/>
      </c>
      <c r="H33" s="67" t="str">
        <f>iferror(AVANCEMENT!$H32*(D33/sum($C33:$D33)))</f>
        <v/>
      </c>
      <c r="I33" s="68"/>
      <c r="J33" s="68"/>
    </row>
    <row r="34" ht="12.0" customHeight="1">
      <c r="A34" s="70" t="str">
        <f>AVANCEMENT!A33</f>
        <v/>
      </c>
      <c r="B34" s="70" t="str">
        <f>AVANCEMENT!B33</f>
        <v/>
      </c>
      <c r="C34" s="69"/>
      <c r="D34" s="69"/>
      <c r="E34" s="65" t="str">
        <f>if(sum($G34:$H34)&gt;0,AVANCEMENT!$E33*(C34/sum($C34:$D34)),"")</f>
        <v/>
      </c>
      <c r="F34" s="66" t="str">
        <f>if(sum($G34:$H34)&gt;0,AVANCEMENT!$E33*(D34/sum($C34:$D34)),"")</f>
        <v/>
      </c>
      <c r="G34" s="67" t="str">
        <f>iferror(AVANCEMENT!$H33*(C34/sum($C34:$D34)))</f>
        <v/>
      </c>
      <c r="H34" s="67" t="str">
        <f>iferror(AVANCEMENT!$H33*(D34/sum($C34:$D34)))</f>
        <v/>
      </c>
      <c r="I34" s="68"/>
      <c r="J34" s="68"/>
    </row>
    <row r="35" ht="12.0" customHeight="1">
      <c r="A35" s="70" t="str">
        <f>AVANCEMENT!A34</f>
        <v/>
      </c>
      <c r="B35" s="70" t="str">
        <f>AVANCEMENT!B34</f>
        <v/>
      </c>
      <c r="C35" s="69"/>
      <c r="D35" s="69"/>
      <c r="E35" s="65" t="str">
        <f>if(sum($G35:$H35)&gt;0,AVANCEMENT!$E34*(C35/sum($C35:$D35)),"")</f>
        <v/>
      </c>
      <c r="F35" s="66" t="str">
        <f>if(sum($G35:$H35)&gt;0,AVANCEMENT!$E34*(D35/sum($C35:$D35)),"")</f>
        <v/>
      </c>
      <c r="G35" s="67" t="str">
        <f>iferror(AVANCEMENT!$H34*(C35/sum($C35:$D35)))</f>
        <v/>
      </c>
      <c r="H35" s="67" t="str">
        <f>iferror(AVANCEMENT!$H34*(D35/sum($C35:$D35)))</f>
        <v/>
      </c>
      <c r="I35" s="68"/>
      <c r="J35" s="68"/>
    </row>
    <row r="36" ht="12.0" customHeight="1">
      <c r="A36" s="70" t="str">
        <f>AVANCEMENT!A35</f>
        <v/>
      </c>
      <c r="B36" s="70" t="str">
        <f>AVANCEMENT!B35</f>
        <v/>
      </c>
      <c r="C36" s="69"/>
      <c r="D36" s="69"/>
      <c r="E36" s="65" t="str">
        <f>if(sum($G36:$H36)&gt;0,AVANCEMENT!$E35*(C36/sum($C36:$D36)),"")</f>
        <v/>
      </c>
      <c r="F36" s="66" t="str">
        <f>if(sum($G36:$H36)&gt;0,AVANCEMENT!$E35*(D36/sum($C36:$D36)),"")</f>
        <v/>
      </c>
      <c r="G36" s="67" t="str">
        <f>iferror(AVANCEMENT!$H35*(C36/sum($C36:$D36)))</f>
        <v/>
      </c>
      <c r="H36" s="67" t="str">
        <f>iferror(AVANCEMENT!$H35*(D36/sum($C36:$D36)))</f>
        <v/>
      </c>
      <c r="I36" s="68"/>
      <c r="J36" s="68"/>
    </row>
    <row r="37" ht="12.0" customHeight="1">
      <c r="A37" s="70" t="str">
        <f>AVANCEMENT!A36</f>
        <v/>
      </c>
      <c r="B37" s="70" t="str">
        <f>AVANCEMENT!B36</f>
        <v/>
      </c>
      <c r="C37" s="69"/>
      <c r="D37" s="69"/>
      <c r="E37" s="65" t="str">
        <f>if(sum($G37:$H37)&gt;0,AVANCEMENT!$E36*(C37/sum($C37:$D37)),"")</f>
        <v/>
      </c>
      <c r="F37" s="66" t="str">
        <f>if(sum($G37:$H37)&gt;0,AVANCEMENT!$E36*(D37/sum($C37:$D37)),"")</f>
        <v/>
      </c>
      <c r="G37" s="67" t="str">
        <f>iferror(AVANCEMENT!$H36*(C37/sum($C37:$D37)))</f>
        <v/>
      </c>
      <c r="H37" s="67" t="str">
        <f>iferror(AVANCEMENT!$H36*(D37/sum($C37:$D37)))</f>
        <v/>
      </c>
      <c r="I37" s="68"/>
      <c r="J37" s="68"/>
    </row>
    <row r="38" ht="12.0" customHeight="1">
      <c r="A38" s="70" t="str">
        <f>AVANCEMENT!A37</f>
        <v/>
      </c>
      <c r="B38" s="70" t="str">
        <f>AVANCEMENT!B37</f>
        <v/>
      </c>
      <c r="C38" s="69"/>
      <c r="D38" s="69"/>
      <c r="E38" s="65" t="str">
        <f>if(sum($G38:$H38)&gt;0,AVANCEMENT!$E37*(C38/sum($C38:$D38)),"")</f>
        <v/>
      </c>
      <c r="F38" s="66" t="str">
        <f>if(sum($G38:$H38)&gt;0,AVANCEMENT!$E37*(D38/sum($C38:$D38)),"")</f>
        <v/>
      </c>
      <c r="G38" s="67" t="str">
        <f>iferror(AVANCEMENT!$H37*(C38/sum($C38:$D38)))</f>
        <v/>
      </c>
      <c r="H38" s="67" t="str">
        <f>iferror(AVANCEMENT!$H37*(D38/sum($C38:$D38)))</f>
        <v/>
      </c>
      <c r="I38" s="68"/>
      <c r="J38" s="68"/>
    </row>
    <row r="39" ht="12.0" customHeight="1">
      <c r="A39" s="70" t="str">
        <f>AVANCEMENT!A38</f>
        <v/>
      </c>
      <c r="B39" s="70" t="str">
        <f>AVANCEMENT!B38</f>
        <v/>
      </c>
      <c r="C39" s="69"/>
      <c r="D39" s="69"/>
      <c r="E39" s="71" t="str">
        <f>if(sum($G39:$H39)&gt;0,AVANCEMENT!$E38*(C39/sum($C39:$D39)),"")</f>
        <v/>
      </c>
      <c r="F39" s="72" t="str">
        <f>if(sum($G39:$H39)&gt;0,AVANCEMENT!$E38*(D39/sum($C39:$D39)),"")</f>
        <v/>
      </c>
      <c r="G39" s="73" t="str">
        <f>iferror(AVANCEMENT!$H38*(C39/sum($C39:$D39)))</f>
        <v/>
      </c>
      <c r="H39" s="73" t="str">
        <f>iferror(AVANCEMENT!$H38*(D39/sum($C39:$D39)))</f>
        <v/>
      </c>
      <c r="I39" s="68"/>
      <c r="J39" s="68"/>
    </row>
  </sheetData>
  <mergeCells count="8">
    <mergeCell ref="B2:B3"/>
    <mergeCell ref="A2:A3"/>
    <mergeCell ref="C2:C3"/>
    <mergeCell ref="D2:D3"/>
    <mergeCell ref="C1:D1"/>
    <mergeCell ref="I1:J1"/>
    <mergeCell ref="E1:F1"/>
    <mergeCell ref="G1:H1"/>
  </mergeCells>
  <drawing r:id="rId1"/>
</worksheet>
</file>