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vs22/Desktop/"/>
    </mc:Choice>
  </mc:AlternateContent>
  <xr:revisionPtr revIDLastSave="0" documentId="8_{41842410-26C5-7445-AF4A-390BDFC4FC35}" xr6:coauthVersionLast="45" xr6:coauthVersionMax="45" xr10:uidLastSave="{00000000-0000-0000-0000-000000000000}"/>
  <bookViews>
    <workbookView xWindow="0" yWindow="460" windowWidth="14400" windowHeight="16400" xr2:uid="{A6BFE96B-D9A6-D448-99DC-D6DDFCB8256A}"/>
  </bookViews>
  <sheets>
    <sheet name="Predi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1" i="1" l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41" i="1" l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<sst xmlns="http://schemas.openxmlformats.org/spreadsheetml/2006/main" count="4" uniqueCount="4">
  <si>
    <t>Date</t>
  </si>
  <si>
    <t>PPI</t>
  </si>
  <si>
    <t>CPI</t>
  </si>
  <si>
    <t>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</si>
</sst>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2">
    <xf numFmtId="0" fontId="0" fillId="0" borderId="0" xfId="0"/>
    <xf numFmtId="22" fontId="1" fillId="0" borderId="0" xfId="1"/>
  </cellXfs>
  <cellStyles count="2">
    <cellStyle name="blp_datetime" xfId="1" xr:uid="{63291725-8F3C-0044-B6CA-F9FE5D49316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03B39-6797-1A4C-8F7B-CF84BBAB758B}">
  <dimension ref="A1:D241"/>
  <sheetViews>
    <sheetView tabSelected="1" workbookViewId="0">
      <selection activeCell="D2" sqref="D2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32" customWidth="1"/>
    <col min="4" max="4" width="17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44104</v>
      </c>
      <c r="B2">
        <f>-3.3</f>
        <v>-3.3</v>
      </c>
      <c r="C2">
        <f>-26.3</f>
        <v>-26.3</v>
      </c>
      <c r="D2">
        <f>-26.3</f>
        <v>-26.3</v>
      </c>
    </row>
    <row r="3" spans="1:4" x14ac:dyDescent="0.2">
      <c r="A3" s="1">
        <v>44074</v>
      </c>
      <c r="B3">
        <f>-3.5</f>
        <v>-3.5</v>
      </c>
      <c r="C3">
        <f>-28.7</f>
        <v>-28.7</v>
      </c>
      <c r="D3">
        <f>-28.7</f>
        <v>-28.7</v>
      </c>
    </row>
    <row r="4" spans="1:4" x14ac:dyDescent="0.2">
      <c r="A4" s="1">
        <v>44043</v>
      </c>
      <c r="B4">
        <f>-4.9</f>
        <v>-4.9000000000000004</v>
      </c>
      <c r="C4">
        <f>-25.6</f>
        <v>-25.6</v>
      </c>
      <c r="D4">
        <f>-25.6</f>
        <v>-25.6</v>
      </c>
    </row>
    <row r="5" spans="1:4" x14ac:dyDescent="0.2">
      <c r="A5" s="1">
        <v>44012</v>
      </c>
      <c r="B5">
        <f>-5.9</f>
        <v>-5.9</v>
      </c>
      <c r="C5">
        <f>-25.6</f>
        <v>-25.6</v>
      </c>
      <c r="D5">
        <f>-25.6</f>
        <v>-25.6</v>
      </c>
    </row>
    <row r="6" spans="1:4" x14ac:dyDescent="0.2">
      <c r="A6" s="1">
        <v>43982</v>
      </c>
      <c r="B6">
        <f>-8.8</f>
        <v>-8.8000000000000007</v>
      </c>
      <c r="C6">
        <f>-28.8</f>
        <v>-28.8</v>
      </c>
      <c r="D6">
        <f>-28.8</f>
        <v>-28.8</v>
      </c>
    </row>
    <row r="7" spans="1:4" x14ac:dyDescent="0.2">
      <c r="A7" s="1">
        <v>43951</v>
      </c>
      <c r="B7">
        <f>-8.4</f>
        <v>-8.4</v>
      </c>
      <c r="C7">
        <f>-29.2</f>
        <v>-29.2</v>
      </c>
      <c r="D7">
        <f>-29.2</f>
        <v>-29.2</v>
      </c>
    </row>
    <row r="8" spans="1:4" x14ac:dyDescent="0.2">
      <c r="A8" s="1">
        <v>43921</v>
      </c>
      <c r="B8">
        <f>-4.9</f>
        <v>-4.9000000000000004</v>
      </c>
      <c r="C8">
        <f>-11.6</f>
        <v>-11.6</v>
      </c>
      <c r="D8">
        <f>-11.6</f>
        <v>-11.6</v>
      </c>
    </row>
    <row r="9" spans="1:4" x14ac:dyDescent="0.2">
      <c r="A9" s="1">
        <v>43890</v>
      </c>
      <c r="B9">
        <f>-2.2</f>
        <v>-2.2000000000000002</v>
      </c>
      <c r="C9">
        <f>-7.9</f>
        <v>-7.9</v>
      </c>
      <c r="D9">
        <f>-7.9</f>
        <v>-7.9</v>
      </c>
    </row>
    <row r="10" spans="1:4" x14ac:dyDescent="0.2">
      <c r="A10" s="1">
        <v>43861</v>
      </c>
      <c r="B10">
        <f>-1</f>
        <v>-1</v>
      </c>
      <c r="C10">
        <f>-11.5</f>
        <v>-11.5</v>
      </c>
      <c r="D10">
        <f>-11.5</f>
        <v>-11.5</v>
      </c>
    </row>
    <row r="11" spans="1:4" x14ac:dyDescent="0.2">
      <c r="A11" s="1">
        <v>43830</v>
      </c>
      <c r="B11">
        <f>-1.7</f>
        <v>-1.7</v>
      </c>
      <c r="C11">
        <f>-12.1</f>
        <v>-12.1</v>
      </c>
      <c r="D11">
        <f>-12.1</f>
        <v>-12.1</v>
      </c>
    </row>
    <row r="12" spans="1:4" x14ac:dyDescent="0.2">
      <c r="A12" s="1">
        <v>43799</v>
      </c>
      <c r="B12">
        <f>-2.4</f>
        <v>-2.4</v>
      </c>
      <c r="C12">
        <f>-10.3</f>
        <v>-10.3</v>
      </c>
      <c r="D12">
        <f>-10.3</f>
        <v>-10.3</v>
      </c>
    </row>
    <row r="13" spans="1:4" x14ac:dyDescent="0.2">
      <c r="A13" s="1">
        <v>43769</v>
      </c>
      <c r="B13">
        <f>-2.8</f>
        <v>-2.8</v>
      </c>
      <c r="C13">
        <f>-9.1</f>
        <v>-9.1</v>
      </c>
      <c r="D13">
        <f>-9.1</f>
        <v>-9.1</v>
      </c>
    </row>
    <row r="14" spans="1:4" x14ac:dyDescent="0.2">
      <c r="A14" s="1">
        <v>43738</v>
      </c>
      <c r="B14">
        <f>-3.3</f>
        <v>-3.3</v>
      </c>
      <c r="C14">
        <f>-6.2</f>
        <v>-6.2</v>
      </c>
      <c r="D14">
        <f>-6.2</f>
        <v>-6.2</v>
      </c>
    </row>
    <row r="15" spans="1:4" x14ac:dyDescent="0.2">
      <c r="A15" s="1">
        <v>43708</v>
      </c>
      <c r="B15">
        <f>-2.6</f>
        <v>-2.6</v>
      </c>
      <c r="C15">
        <f>-6.2</f>
        <v>-6.2</v>
      </c>
      <c r="D15">
        <f>-6.2</f>
        <v>-6.2</v>
      </c>
    </row>
    <row r="16" spans="1:4" x14ac:dyDescent="0.2">
      <c r="A16" s="1">
        <v>43677</v>
      </c>
      <c r="B16">
        <f>-0.7</f>
        <v>-0.7</v>
      </c>
      <c r="C16">
        <f>-4.9</f>
        <v>-4.9000000000000004</v>
      </c>
      <c r="D16">
        <f>-4.9</f>
        <v>-4.9000000000000004</v>
      </c>
    </row>
    <row r="17" spans="1:4" x14ac:dyDescent="0.2">
      <c r="A17" s="1">
        <v>43646</v>
      </c>
      <c r="B17">
        <f>-0.8</f>
        <v>-0.8</v>
      </c>
      <c r="C17">
        <f>-2.1</f>
        <v>-2.1</v>
      </c>
      <c r="D17">
        <f>-2.1</f>
        <v>-2.1</v>
      </c>
    </row>
    <row r="18" spans="1:4" x14ac:dyDescent="0.2">
      <c r="A18" s="1">
        <v>43616</v>
      </c>
      <c r="B18">
        <f>1.2</f>
        <v>1.2</v>
      </c>
      <c r="C18">
        <f>-3.7</f>
        <v>-3.7</v>
      </c>
      <c r="D18">
        <f>-3.7</f>
        <v>-3.7</v>
      </c>
    </row>
    <row r="19" spans="1:4" x14ac:dyDescent="0.2">
      <c r="A19" s="1">
        <v>43585</v>
      </c>
      <c r="B19">
        <f>2.4</f>
        <v>2.4</v>
      </c>
      <c r="C19">
        <f>-6.1</f>
        <v>-6.1</v>
      </c>
      <c r="D19">
        <f>-6.1</f>
        <v>-6.1</v>
      </c>
    </row>
    <row r="20" spans="1:4" x14ac:dyDescent="0.2">
      <c r="A20" s="1">
        <v>43555</v>
      </c>
      <c r="B20">
        <f>2.4</f>
        <v>2.4</v>
      </c>
      <c r="C20">
        <f>-2</f>
        <v>-2</v>
      </c>
      <c r="D20">
        <f>-2</f>
        <v>-2</v>
      </c>
    </row>
    <row r="21" spans="1:4" x14ac:dyDescent="0.2">
      <c r="A21" s="1">
        <v>43524</v>
      </c>
      <c r="B21">
        <f>1.7</f>
        <v>1.7</v>
      </c>
      <c r="C21">
        <f>-5.4</f>
        <v>-5.4</v>
      </c>
      <c r="D21">
        <f>-5.4</f>
        <v>-5.4</v>
      </c>
    </row>
    <row r="22" spans="1:4" x14ac:dyDescent="0.2">
      <c r="A22" s="1">
        <v>43496</v>
      </c>
      <c r="B22">
        <f>1.7</f>
        <v>1.7</v>
      </c>
      <c r="C22">
        <f>-6.9</f>
        <v>-6.9</v>
      </c>
      <c r="D22">
        <f>-6.9</f>
        <v>-6.9</v>
      </c>
    </row>
    <row r="23" spans="1:4" x14ac:dyDescent="0.2">
      <c r="A23" s="1">
        <v>43465</v>
      </c>
      <c r="B23">
        <f>1.7</f>
        <v>1.7</v>
      </c>
      <c r="C23">
        <f>-7.2</f>
        <v>-7.2</v>
      </c>
      <c r="D23">
        <f>-7.2</f>
        <v>-7.2</v>
      </c>
    </row>
    <row r="24" spans="1:4" x14ac:dyDescent="0.2">
      <c r="A24" s="1">
        <v>43434</v>
      </c>
      <c r="B24">
        <f>2.9</f>
        <v>2.9</v>
      </c>
      <c r="C24">
        <f>-4.9</f>
        <v>-4.9000000000000004</v>
      </c>
      <c r="D24">
        <f>-4.9</f>
        <v>-4.9000000000000004</v>
      </c>
    </row>
    <row r="25" spans="1:4" x14ac:dyDescent="0.2">
      <c r="A25" s="1">
        <v>43404</v>
      </c>
      <c r="B25">
        <f>4.6</f>
        <v>4.5999999999999996</v>
      </c>
      <c r="C25">
        <f>-6.5</f>
        <v>-6.5</v>
      </c>
      <c r="D25">
        <f>-6.5</f>
        <v>-6.5</v>
      </c>
    </row>
    <row r="26" spans="1:4" x14ac:dyDescent="0.2">
      <c r="A26" s="1">
        <v>43373</v>
      </c>
      <c r="B26">
        <f>5.3</f>
        <v>5.3</v>
      </c>
      <c r="C26">
        <f>-6.4</f>
        <v>-6.4</v>
      </c>
      <c r="D26">
        <f>-6.4</f>
        <v>-6.4</v>
      </c>
    </row>
    <row r="27" spans="1:4" x14ac:dyDescent="0.2">
      <c r="A27" s="1">
        <v>43343</v>
      </c>
      <c r="B27">
        <f>5.1</f>
        <v>5.0999999999999996</v>
      </c>
      <c r="C27">
        <f>-3.3</f>
        <v>-3.3</v>
      </c>
      <c r="D27">
        <f>-3.3</f>
        <v>-3.3</v>
      </c>
    </row>
    <row r="28" spans="1:4" x14ac:dyDescent="0.2">
      <c r="A28" s="1">
        <v>43312</v>
      </c>
      <c r="B28">
        <f>4.7</f>
        <v>4.7</v>
      </c>
      <c r="C28">
        <f>-1.4</f>
        <v>-1.4</v>
      </c>
      <c r="D28">
        <f>-1.4</f>
        <v>-1.4</v>
      </c>
    </row>
    <row r="29" spans="1:4" x14ac:dyDescent="0.2">
      <c r="A29" s="1">
        <v>43281</v>
      </c>
      <c r="B29">
        <f>4</f>
        <v>4</v>
      </c>
      <c r="C29">
        <f>-0.8</f>
        <v>-0.8</v>
      </c>
      <c r="D29">
        <f>-0.8</f>
        <v>-0.8</v>
      </c>
    </row>
    <row r="30" spans="1:4" x14ac:dyDescent="0.2">
      <c r="A30" s="1">
        <v>43251</v>
      </c>
      <c r="B30">
        <f>3.1</f>
        <v>3.1</v>
      </c>
      <c r="C30">
        <f>-3.2</f>
        <v>-3.2</v>
      </c>
      <c r="D30">
        <f>-3.2</f>
        <v>-3.2</v>
      </c>
    </row>
    <row r="31" spans="1:4" x14ac:dyDescent="0.2">
      <c r="A31" s="1">
        <v>43220</v>
      </c>
      <c r="B31">
        <f>1.8</f>
        <v>1.8</v>
      </c>
      <c r="C31">
        <f>-4.9</f>
        <v>-4.9000000000000004</v>
      </c>
      <c r="D31">
        <f>-4.9</f>
        <v>-4.9000000000000004</v>
      </c>
    </row>
    <row r="32" spans="1:4" x14ac:dyDescent="0.2">
      <c r="A32" s="1">
        <v>43190</v>
      </c>
      <c r="B32">
        <f>1.2</f>
        <v>1.2</v>
      </c>
      <c r="C32">
        <f>-5.9</f>
        <v>-5.9</v>
      </c>
      <c r="D32">
        <f>-5.9</f>
        <v>-5.9</v>
      </c>
    </row>
    <row r="33" spans="1:4" x14ac:dyDescent="0.2">
      <c r="A33" s="1">
        <v>43159</v>
      </c>
      <c r="B33">
        <f>1.2</f>
        <v>1.2</v>
      </c>
      <c r="C33">
        <f>-2.9</f>
        <v>-2.9</v>
      </c>
      <c r="D33">
        <f>-2.9</f>
        <v>-2.9</v>
      </c>
    </row>
    <row r="34" spans="1:4" x14ac:dyDescent="0.2">
      <c r="A34" s="1">
        <v>43131</v>
      </c>
      <c r="B34">
        <f>0</f>
        <v>0</v>
      </c>
      <c r="C34">
        <f>-2.8</f>
        <v>-2.8</v>
      </c>
      <c r="D34">
        <f>-2.8</f>
        <v>-2.8</v>
      </c>
    </row>
    <row r="35" spans="1:4" x14ac:dyDescent="0.2">
      <c r="A35" s="1">
        <v>43100</v>
      </c>
      <c r="B35">
        <f>1.7</f>
        <v>1.7</v>
      </c>
      <c r="C35">
        <f>-2.7</f>
        <v>-2.7</v>
      </c>
      <c r="D35">
        <f>-2.7</f>
        <v>-2.7</v>
      </c>
    </row>
    <row r="36" spans="1:4" x14ac:dyDescent="0.2">
      <c r="A36" s="1">
        <v>43069</v>
      </c>
      <c r="B36">
        <f>3.1</f>
        <v>3.1</v>
      </c>
      <c r="C36">
        <f>-2.4</f>
        <v>-2.4</v>
      </c>
      <c r="D36">
        <f>-2.4</f>
        <v>-2.4</v>
      </c>
    </row>
    <row r="37" spans="1:4" x14ac:dyDescent="0.2">
      <c r="A37" s="1">
        <v>43039</v>
      </c>
      <c r="B37">
        <f>2.8</f>
        <v>2.8</v>
      </c>
      <c r="C37">
        <f>-2.4</f>
        <v>-2.4</v>
      </c>
      <c r="D37">
        <f>-2.4</f>
        <v>-2.4</v>
      </c>
    </row>
    <row r="38" spans="1:4" x14ac:dyDescent="0.2">
      <c r="A38" s="1">
        <v>43008</v>
      </c>
      <c r="B38">
        <f>3.5</f>
        <v>3.5</v>
      </c>
      <c r="C38">
        <f>-2.2</f>
        <v>-2.2000000000000002</v>
      </c>
      <c r="D38">
        <f>-2.2</f>
        <v>-2.2000000000000002</v>
      </c>
    </row>
    <row r="39" spans="1:4" x14ac:dyDescent="0.2">
      <c r="A39" s="1">
        <v>42978</v>
      </c>
      <c r="B39">
        <f>3.3</f>
        <v>3.3</v>
      </c>
      <c r="C39">
        <f>-1</f>
        <v>-1</v>
      </c>
      <c r="D39">
        <f>-1</f>
        <v>-1</v>
      </c>
    </row>
    <row r="40" spans="1:4" x14ac:dyDescent="0.2">
      <c r="A40" s="1">
        <v>42947</v>
      </c>
      <c r="B40">
        <f>3</f>
        <v>3</v>
      </c>
      <c r="C40">
        <f>-1.1</f>
        <v>-1.1000000000000001</v>
      </c>
      <c r="D40">
        <f>-1.1</f>
        <v>-1.1000000000000001</v>
      </c>
    </row>
    <row r="41" spans="1:4" x14ac:dyDescent="0.2">
      <c r="A41" s="1">
        <v>42916</v>
      </c>
      <c r="B41">
        <f>3.2</f>
        <v>3.2</v>
      </c>
      <c r="C41">
        <f>-2.9</f>
        <v>-2.9</v>
      </c>
      <c r="D41">
        <f>-2.9</f>
        <v>-2.9</v>
      </c>
    </row>
    <row r="42" spans="1:4" x14ac:dyDescent="0.2">
      <c r="A42" s="1">
        <v>42886</v>
      </c>
      <c r="B42">
        <f>5.3</f>
        <v>5.3</v>
      </c>
      <c r="C42">
        <f>-2.4</f>
        <v>-2.4</v>
      </c>
      <c r="D42">
        <f>-2.4</f>
        <v>-2.4</v>
      </c>
    </row>
    <row r="43" spans="1:4" x14ac:dyDescent="0.2">
      <c r="A43" s="1">
        <v>42855</v>
      </c>
      <c r="B43">
        <f>6</f>
        <v>6</v>
      </c>
      <c r="C43">
        <f>-4.3</f>
        <v>-4.3</v>
      </c>
      <c r="D43">
        <f>-4.3</f>
        <v>-4.3</v>
      </c>
    </row>
    <row r="44" spans="1:4" x14ac:dyDescent="0.2">
      <c r="A44" s="1">
        <v>42825</v>
      </c>
      <c r="B44">
        <f>5.8</f>
        <v>5.8</v>
      </c>
      <c r="C44">
        <f>-6</f>
        <v>-6</v>
      </c>
      <c r="D44">
        <f>-6</f>
        <v>-6</v>
      </c>
    </row>
    <row r="45" spans="1:4" x14ac:dyDescent="0.2">
      <c r="A45" s="1">
        <v>42794</v>
      </c>
      <c r="B45">
        <f>7.4</f>
        <v>7.4</v>
      </c>
      <c r="C45">
        <f>-6.8</f>
        <v>-6.8</v>
      </c>
      <c r="D45">
        <f>-6.8</f>
        <v>-6.8</v>
      </c>
    </row>
    <row r="46" spans="1:4" x14ac:dyDescent="0.2">
      <c r="A46" s="1">
        <v>42766</v>
      </c>
      <c r="B46">
        <f>7.5</f>
        <v>7.5</v>
      </c>
      <c r="C46">
        <f>-6</f>
        <v>-6</v>
      </c>
      <c r="D46">
        <f>-6</f>
        <v>-6</v>
      </c>
    </row>
    <row r="47" spans="1:4" x14ac:dyDescent="0.2">
      <c r="A47" s="1">
        <v>42735</v>
      </c>
      <c r="B47">
        <f>2.9</f>
        <v>2.9</v>
      </c>
      <c r="C47">
        <f>-5.5</f>
        <v>-5.5</v>
      </c>
      <c r="D47">
        <f>-5.5</f>
        <v>-5.5</v>
      </c>
    </row>
    <row r="48" spans="1:4" x14ac:dyDescent="0.2">
      <c r="A48" s="1">
        <v>42704</v>
      </c>
      <c r="B48">
        <f>0.6</f>
        <v>0.6</v>
      </c>
      <c r="C48">
        <f>-4.9</f>
        <v>-4.9000000000000004</v>
      </c>
      <c r="D48">
        <f>-4.9</f>
        <v>-4.9000000000000004</v>
      </c>
    </row>
    <row r="49" spans="1:4" x14ac:dyDescent="0.2">
      <c r="A49" s="1">
        <v>42674</v>
      </c>
      <c r="B49">
        <f>0.3</f>
        <v>0.3</v>
      </c>
      <c r="C49">
        <f>-5.8</f>
        <v>-5.8</v>
      </c>
      <c r="D49">
        <f>-5.8</f>
        <v>-5.8</v>
      </c>
    </row>
    <row r="50" spans="1:4" x14ac:dyDescent="0.2">
      <c r="A50" s="1">
        <v>42643</v>
      </c>
      <c r="B50">
        <f>-2</f>
        <v>-2</v>
      </c>
      <c r="C50">
        <f>-8.3</f>
        <v>-8.3000000000000007</v>
      </c>
      <c r="D50">
        <f>-8.3</f>
        <v>-8.3000000000000007</v>
      </c>
    </row>
    <row r="51" spans="1:4" x14ac:dyDescent="0.2">
      <c r="A51" s="1">
        <v>42613</v>
      </c>
      <c r="B51">
        <f>-3.2</f>
        <v>-3.2</v>
      </c>
      <c r="C51">
        <f>-7.1</f>
        <v>-7.1</v>
      </c>
      <c r="D51">
        <f>-7.1</f>
        <v>-7.1</v>
      </c>
    </row>
    <row r="52" spans="1:4" x14ac:dyDescent="0.2">
      <c r="A52" s="1">
        <v>42582</v>
      </c>
      <c r="B52">
        <f>-4.6</f>
        <v>-4.5999999999999996</v>
      </c>
      <c r="C52">
        <f>-9.8</f>
        <v>-9.8000000000000007</v>
      </c>
      <c r="D52">
        <f>-9.8</f>
        <v>-9.8000000000000007</v>
      </c>
    </row>
    <row r="53" spans="1:4" x14ac:dyDescent="0.2">
      <c r="A53" s="1">
        <v>42551</v>
      </c>
      <c r="B53">
        <f>-4.5</f>
        <v>-4.5</v>
      </c>
      <c r="C53">
        <f>-7.1</f>
        <v>-7.1</v>
      </c>
      <c r="D53">
        <f>-7.1</f>
        <v>-7.1</v>
      </c>
    </row>
    <row r="54" spans="1:4" x14ac:dyDescent="0.2">
      <c r="A54" s="1">
        <v>42521</v>
      </c>
      <c r="B54">
        <f>-5.6</f>
        <v>-5.6</v>
      </c>
      <c r="C54">
        <f>-7.1</f>
        <v>-7.1</v>
      </c>
      <c r="D54">
        <f>-7.1</f>
        <v>-7.1</v>
      </c>
    </row>
    <row r="55" spans="1:4" x14ac:dyDescent="0.2">
      <c r="A55" s="1">
        <v>42490</v>
      </c>
      <c r="B55">
        <f>-6</f>
        <v>-6</v>
      </c>
      <c r="C55">
        <f>-6.3</f>
        <v>-6.3</v>
      </c>
      <c r="D55">
        <f>-6.3</f>
        <v>-6.3</v>
      </c>
    </row>
    <row r="56" spans="1:4" x14ac:dyDescent="0.2">
      <c r="A56" s="1">
        <v>42460</v>
      </c>
      <c r="B56">
        <f>-5.4</f>
        <v>-5.4</v>
      </c>
      <c r="C56">
        <f>-7</f>
        <v>-7</v>
      </c>
      <c r="D56">
        <f>-7</f>
        <v>-7</v>
      </c>
    </row>
    <row r="57" spans="1:4" x14ac:dyDescent="0.2">
      <c r="A57" s="1">
        <v>42429</v>
      </c>
      <c r="B57">
        <f>-5.5</f>
        <v>-5.5</v>
      </c>
      <c r="C57">
        <f>-3.5</f>
        <v>-3.5</v>
      </c>
      <c r="D57">
        <f>-3.5</f>
        <v>-3.5</v>
      </c>
    </row>
    <row r="58" spans="1:4" x14ac:dyDescent="0.2">
      <c r="A58" s="1">
        <v>42400</v>
      </c>
      <c r="B58">
        <f>-4.2</f>
        <v>-4.2</v>
      </c>
      <c r="C58">
        <f>-3.3</f>
        <v>-3.3</v>
      </c>
      <c r="D58">
        <f>-3.3</f>
        <v>-3.3</v>
      </c>
    </row>
    <row r="59" spans="1:4" x14ac:dyDescent="0.2">
      <c r="A59" s="1">
        <v>42369</v>
      </c>
      <c r="B59">
        <f>-2.2</f>
        <v>-2.2000000000000002</v>
      </c>
      <c r="C59">
        <f>1.6</f>
        <v>1.6</v>
      </c>
      <c r="D59">
        <f>1.6</f>
        <v>1.6</v>
      </c>
    </row>
    <row r="60" spans="1:4" x14ac:dyDescent="0.2">
      <c r="A60" s="1">
        <v>42338</v>
      </c>
      <c r="B60">
        <f>-2.6</f>
        <v>-2.6</v>
      </c>
      <c r="C60">
        <f>-2.3</f>
        <v>-2.2999999999999998</v>
      </c>
      <c r="D60">
        <f>-2.3</f>
        <v>-2.2999999999999998</v>
      </c>
    </row>
    <row r="61" spans="1:4" x14ac:dyDescent="0.2">
      <c r="A61" s="1">
        <v>42308</v>
      </c>
      <c r="B61">
        <f>-3.6</f>
        <v>-3.6</v>
      </c>
      <c r="C61">
        <f>-3.2</f>
        <v>-3.2</v>
      </c>
      <c r="D61">
        <f>-3.2</f>
        <v>-3.2</v>
      </c>
    </row>
    <row r="62" spans="1:4" x14ac:dyDescent="0.2">
      <c r="A62" s="1">
        <v>42277</v>
      </c>
      <c r="B62">
        <f>-3.6</f>
        <v>-3.6</v>
      </c>
      <c r="C62">
        <f>-5</f>
        <v>-5</v>
      </c>
      <c r="D62">
        <f>-5</f>
        <v>-5</v>
      </c>
    </row>
    <row r="63" spans="1:4" x14ac:dyDescent="0.2">
      <c r="A63" s="1">
        <v>42247</v>
      </c>
      <c r="B63">
        <f>-2.2</f>
        <v>-2.2000000000000002</v>
      </c>
      <c r="C63">
        <f>-5.1</f>
        <v>-5.0999999999999996</v>
      </c>
      <c r="D63">
        <f>-5.1</f>
        <v>-5.0999999999999996</v>
      </c>
    </row>
    <row r="64" spans="1:4" x14ac:dyDescent="0.2">
      <c r="A64" s="1">
        <v>42216</v>
      </c>
      <c r="B64">
        <f>-1.3</f>
        <v>-1.3</v>
      </c>
      <c r="C64">
        <f>-6.8</f>
        <v>-6.8</v>
      </c>
      <c r="D64">
        <f>-6.8</f>
        <v>-6.8</v>
      </c>
    </row>
    <row r="65" spans="1:4" x14ac:dyDescent="0.2">
      <c r="A65" s="1">
        <v>42185</v>
      </c>
      <c r="B65">
        <f>-1.4</f>
        <v>-1.4</v>
      </c>
      <c r="C65">
        <f>-6.7</f>
        <v>-6.7</v>
      </c>
      <c r="D65">
        <f>-6.7</f>
        <v>-6.7</v>
      </c>
    </row>
    <row r="66" spans="1:4" x14ac:dyDescent="0.2">
      <c r="A66" s="1">
        <v>42155</v>
      </c>
      <c r="B66">
        <f>-1.4</f>
        <v>-1.4</v>
      </c>
      <c r="C66">
        <f>-4.4</f>
        <v>-4.4000000000000004</v>
      </c>
      <c r="D66">
        <f>-4.4</f>
        <v>-4.4000000000000004</v>
      </c>
    </row>
    <row r="67" spans="1:4" x14ac:dyDescent="0.2">
      <c r="A67" s="1">
        <v>42124</v>
      </c>
      <c r="B67">
        <f>-0.9</f>
        <v>-0.9</v>
      </c>
      <c r="C67">
        <f>-3.1</f>
        <v>-3.1</v>
      </c>
      <c r="D67">
        <f>-3.1</f>
        <v>-3.1</v>
      </c>
    </row>
    <row r="68" spans="1:4" x14ac:dyDescent="0.2">
      <c r="A68" s="1">
        <v>42094</v>
      </c>
      <c r="B68">
        <f>-1.3</f>
        <v>-1.3</v>
      </c>
      <c r="C68">
        <f>-5.9</f>
        <v>-5.9</v>
      </c>
      <c r="D68">
        <f>-5.9</f>
        <v>-5.9</v>
      </c>
    </row>
    <row r="69" spans="1:4" x14ac:dyDescent="0.2">
      <c r="A69" s="1">
        <v>42063</v>
      </c>
      <c r="B69">
        <f>-1.6</f>
        <v>-1.6</v>
      </c>
      <c r="C69">
        <f>-7.3</f>
        <v>-7.3</v>
      </c>
      <c r="D69">
        <f>-7.3</f>
        <v>-7.3</v>
      </c>
    </row>
    <row r="70" spans="1:4" x14ac:dyDescent="0.2">
      <c r="A70" s="1">
        <v>42035</v>
      </c>
      <c r="B70">
        <f>-2.8</f>
        <v>-2.8</v>
      </c>
      <c r="C70">
        <f>-7.9</f>
        <v>-7.9</v>
      </c>
      <c r="D70">
        <f>-7.9</f>
        <v>-7.9</v>
      </c>
    </row>
    <row r="71" spans="1:4" x14ac:dyDescent="0.2">
      <c r="A71" s="1">
        <v>42004</v>
      </c>
      <c r="B71">
        <f>-3.6</f>
        <v>-3.6</v>
      </c>
      <c r="C71">
        <f>-11.7</f>
        <v>-11.7</v>
      </c>
      <c r="D71">
        <f>-11.7</f>
        <v>-11.7</v>
      </c>
    </row>
    <row r="72" spans="1:4" x14ac:dyDescent="0.2">
      <c r="A72" s="1">
        <v>41973</v>
      </c>
      <c r="B72">
        <f>-1.5</f>
        <v>-1.5</v>
      </c>
      <c r="C72">
        <f>-15.8</f>
        <v>-15.8</v>
      </c>
      <c r="D72">
        <f>-15.8</f>
        <v>-15.8</v>
      </c>
    </row>
    <row r="73" spans="1:4" x14ac:dyDescent="0.2">
      <c r="A73" s="1">
        <v>41943</v>
      </c>
      <c r="B73">
        <f>-1.2</f>
        <v>-1.2</v>
      </c>
      <c r="C73">
        <f>-12.6</f>
        <v>-12.6</v>
      </c>
      <c r="D73">
        <f>-12.6</f>
        <v>-12.6</v>
      </c>
    </row>
    <row r="74" spans="1:4" x14ac:dyDescent="0.2">
      <c r="A74" s="1">
        <v>41912</v>
      </c>
      <c r="B74">
        <f>-0.9</f>
        <v>-0.9</v>
      </c>
      <c r="C74">
        <f>-12.7</f>
        <v>-12.7</v>
      </c>
      <c r="D74">
        <f>-12.7</f>
        <v>-12.7</v>
      </c>
    </row>
    <row r="75" spans="1:4" x14ac:dyDescent="0.2">
      <c r="A75" s="1">
        <v>41882</v>
      </c>
      <c r="B75">
        <f>-1.3</f>
        <v>-1.3</v>
      </c>
      <c r="C75">
        <f>-11.8</f>
        <v>-11.8</v>
      </c>
      <c r="D75">
        <f>-11.8</f>
        <v>-11.8</v>
      </c>
    </row>
    <row r="76" spans="1:4" x14ac:dyDescent="0.2">
      <c r="A76" s="1">
        <v>41851</v>
      </c>
      <c r="B76">
        <f>-0.5</f>
        <v>-0.5</v>
      </c>
      <c r="C76">
        <f>-14</f>
        <v>-14</v>
      </c>
      <c r="D76">
        <f>-14</f>
        <v>-14</v>
      </c>
    </row>
    <row r="77" spans="1:4" x14ac:dyDescent="0.2">
      <c r="A77" s="1">
        <v>41820</v>
      </c>
      <c r="B77">
        <f>0.3</f>
        <v>0.3</v>
      </c>
      <c r="C77">
        <f>-12.2</f>
        <v>-12.2</v>
      </c>
      <c r="D77">
        <f>-12.2</f>
        <v>-12.2</v>
      </c>
    </row>
    <row r="78" spans="1:4" x14ac:dyDescent="0.2">
      <c r="A78" s="1">
        <v>41790</v>
      </c>
      <c r="B78">
        <f>-0.5</f>
        <v>-0.5</v>
      </c>
      <c r="C78">
        <f>-14.9</f>
        <v>-14.9</v>
      </c>
      <c r="D78">
        <f>-14.9</f>
        <v>-14.9</v>
      </c>
    </row>
    <row r="79" spans="1:4" x14ac:dyDescent="0.2">
      <c r="A79" s="1">
        <v>41759</v>
      </c>
      <c r="B79">
        <f>-0.2</f>
        <v>-0.2</v>
      </c>
      <c r="C79">
        <f>-15.3</f>
        <v>-15.3</v>
      </c>
      <c r="D79">
        <f>-15.3</f>
        <v>-15.3</v>
      </c>
    </row>
    <row r="80" spans="1:4" x14ac:dyDescent="0.2">
      <c r="A80" s="1">
        <v>41729</v>
      </c>
      <c r="B80">
        <f>-1.5</f>
        <v>-1.5</v>
      </c>
      <c r="C80">
        <f>-15.8</f>
        <v>-15.8</v>
      </c>
      <c r="D80">
        <f>-15.8</f>
        <v>-15.8</v>
      </c>
    </row>
    <row r="81" spans="1:4" x14ac:dyDescent="0.2">
      <c r="A81" s="1">
        <v>41698</v>
      </c>
      <c r="B81">
        <f>-3.1</f>
        <v>-3.1</v>
      </c>
      <c r="C81">
        <f>-18.3</f>
        <v>-18.3</v>
      </c>
      <c r="D81">
        <f>-18.3</f>
        <v>-18.3</v>
      </c>
    </row>
    <row r="82" spans="1:4" x14ac:dyDescent="0.2">
      <c r="A82" s="1">
        <v>41670</v>
      </c>
      <c r="B82">
        <f>-1.9</f>
        <v>-1.9</v>
      </c>
      <c r="C82">
        <f>-18.7</f>
        <v>-18.7</v>
      </c>
      <c r="D82">
        <f>-18.7</f>
        <v>-18.7</v>
      </c>
    </row>
    <row r="83" spans="1:4" x14ac:dyDescent="0.2">
      <c r="A83" s="1">
        <v>41639</v>
      </c>
      <c r="B83">
        <f>0.6</f>
        <v>0.6</v>
      </c>
      <c r="C83">
        <f>-22</f>
        <v>-22</v>
      </c>
      <c r="D83">
        <f>-22</f>
        <v>-22</v>
      </c>
    </row>
    <row r="84" spans="1:4" x14ac:dyDescent="0.2">
      <c r="A84" s="1">
        <v>41608</v>
      </c>
      <c r="B84">
        <f>-0.5</f>
        <v>-0.5</v>
      </c>
      <c r="C84">
        <f>-23.1</f>
        <v>-23.1</v>
      </c>
      <c r="D84">
        <f>-23.1</f>
        <v>-23.1</v>
      </c>
    </row>
    <row r="85" spans="1:4" x14ac:dyDescent="0.2">
      <c r="A85" s="1">
        <v>41578</v>
      </c>
      <c r="B85">
        <f>-0.2</f>
        <v>-0.2</v>
      </c>
      <c r="C85">
        <f>-23.6</f>
        <v>-23.6</v>
      </c>
      <c r="D85">
        <f>-23.6</f>
        <v>-23.6</v>
      </c>
    </row>
    <row r="86" spans="1:4" x14ac:dyDescent="0.2">
      <c r="A86" s="1">
        <v>41547</v>
      </c>
      <c r="B86">
        <f>0.1</f>
        <v>0.1</v>
      </c>
      <c r="C86">
        <f>-21.3</f>
        <v>-21.3</v>
      </c>
      <c r="D86">
        <f>-21.3</f>
        <v>-21.3</v>
      </c>
    </row>
    <row r="87" spans="1:4" x14ac:dyDescent="0.2">
      <c r="A87" s="1">
        <v>41517</v>
      </c>
      <c r="B87">
        <f>-0.1</f>
        <v>-0.1</v>
      </c>
      <c r="C87">
        <f>-24.7</f>
        <v>-24.7</v>
      </c>
      <c r="D87">
        <f>-24.7</f>
        <v>-24.7</v>
      </c>
    </row>
    <row r="88" spans="1:4" x14ac:dyDescent="0.2">
      <c r="A88" s="1">
        <v>41486</v>
      </c>
      <c r="B88">
        <f>1.2</f>
        <v>1.2</v>
      </c>
      <c r="C88">
        <f>-26.6</f>
        <v>-26.6</v>
      </c>
      <c r="D88">
        <f>-26.6</f>
        <v>-26.6</v>
      </c>
    </row>
    <row r="89" spans="1:4" x14ac:dyDescent="0.2">
      <c r="A89" s="1">
        <v>41455</v>
      </c>
      <c r="B89">
        <f>1.3</f>
        <v>1.3</v>
      </c>
      <c r="C89">
        <f>-30</f>
        <v>-30</v>
      </c>
      <c r="D89">
        <f>-30</f>
        <v>-30</v>
      </c>
    </row>
    <row r="90" spans="1:4" x14ac:dyDescent="0.2">
      <c r="A90" s="1">
        <v>41425</v>
      </c>
      <c r="B90">
        <f>0.7</f>
        <v>0.7</v>
      </c>
      <c r="C90">
        <f>-32.8</f>
        <v>-32.799999999999997</v>
      </c>
      <c r="D90">
        <f>-32.8</f>
        <v>-32.799999999999997</v>
      </c>
    </row>
    <row r="91" spans="1:4" x14ac:dyDescent="0.2">
      <c r="A91" s="1">
        <v>41394</v>
      </c>
      <c r="B91">
        <f>-0.6</f>
        <v>-0.6</v>
      </c>
      <c r="C91">
        <f>-32.2</f>
        <v>-32.200000000000003</v>
      </c>
      <c r="D91">
        <f>-32.2</f>
        <v>-32.200000000000003</v>
      </c>
    </row>
    <row r="92" spans="1:4" x14ac:dyDescent="0.2">
      <c r="A92" s="1">
        <v>41364</v>
      </c>
      <c r="B92">
        <f>-0.1</f>
        <v>-0.1</v>
      </c>
      <c r="C92">
        <f>-32.4</f>
        <v>-32.4</v>
      </c>
      <c r="D92">
        <f>-32.4</f>
        <v>-32.4</v>
      </c>
    </row>
    <row r="93" spans="1:4" x14ac:dyDescent="0.2">
      <c r="A93" s="1">
        <v>41333</v>
      </c>
      <c r="B93">
        <f>2.2</f>
        <v>2.2000000000000002</v>
      </c>
      <c r="C93">
        <f>-34</f>
        <v>-34</v>
      </c>
      <c r="D93">
        <f>-34</f>
        <v>-34</v>
      </c>
    </row>
    <row r="94" spans="1:4" x14ac:dyDescent="0.2">
      <c r="A94" s="1">
        <v>41305</v>
      </c>
      <c r="B94">
        <f>2.7</f>
        <v>2.7</v>
      </c>
      <c r="C94">
        <f>-34.3</f>
        <v>-34.299999999999997</v>
      </c>
      <c r="D94">
        <f>-34.3</f>
        <v>-34.299999999999997</v>
      </c>
    </row>
    <row r="95" spans="1:4" x14ac:dyDescent="0.2">
      <c r="A95" s="1">
        <v>41274</v>
      </c>
      <c r="B95">
        <f>3.3</f>
        <v>3.3</v>
      </c>
      <c r="C95">
        <f>-39.9</f>
        <v>-39.9</v>
      </c>
      <c r="D95">
        <f>-39.9</f>
        <v>-39.9</v>
      </c>
    </row>
    <row r="96" spans="1:4" x14ac:dyDescent="0.2">
      <c r="A96" s="1">
        <v>41243</v>
      </c>
      <c r="B96">
        <f>3.3</f>
        <v>3.3</v>
      </c>
      <c r="C96">
        <f>-37.4</f>
        <v>-37.4</v>
      </c>
      <c r="D96">
        <f>-37.4</f>
        <v>-37.4</v>
      </c>
    </row>
    <row r="97" spans="1:4" x14ac:dyDescent="0.2">
      <c r="A97" s="1">
        <v>41213</v>
      </c>
      <c r="B97">
        <f>3.9</f>
        <v>3.9</v>
      </c>
      <c r="C97">
        <f>-36.3</f>
        <v>-36.299999999999997</v>
      </c>
      <c r="D97">
        <f>-36.3</f>
        <v>-36.299999999999997</v>
      </c>
    </row>
    <row r="98" spans="1:4" x14ac:dyDescent="0.2">
      <c r="A98" s="1">
        <v>41182</v>
      </c>
      <c r="B98">
        <f>4.3</f>
        <v>4.3</v>
      </c>
      <c r="C98">
        <f>-39.7</f>
        <v>-39.700000000000003</v>
      </c>
      <c r="D98">
        <f>-39.7</f>
        <v>-39.700000000000003</v>
      </c>
    </row>
    <row r="99" spans="1:4" x14ac:dyDescent="0.2">
      <c r="A99" s="1">
        <v>41152</v>
      </c>
      <c r="B99">
        <f>4.6</f>
        <v>4.5999999999999996</v>
      </c>
      <c r="C99">
        <f>-41.7</f>
        <v>-41.7</v>
      </c>
      <c r="D99">
        <f>-41.7</f>
        <v>-41.7</v>
      </c>
    </row>
    <row r="100" spans="1:4" x14ac:dyDescent="0.2">
      <c r="A100" s="1">
        <v>41121</v>
      </c>
      <c r="B100">
        <f>2.9</f>
        <v>2.9</v>
      </c>
      <c r="C100">
        <f>-33.9</f>
        <v>-33.9</v>
      </c>
      <c r="D100">
        <f>-33.9</f>
        <v>-33.9</v>
      </c>
    </row>
    <row r="101" spans="1:4" x14ac:dyDescent="0.2">
      <c r="A101" s="1">
        <v>41090</v>
      </c>
      <c r="B101">
        <f>2.7</f>
        <v>2.7</v>
      </c>
      <c r="C101">
        <f>-30</f>
        <v>-30</v>
      </c>
      <c r="D101">
        <f>-30</f>
        <v>-30</v>
      </c>
    </row>
    <row r="102" spans="1:4" x14ac:dyDescent="0.2">
      <c r="A102" s="1">
        <v>41060</v>
      </c>
      <c r="B102">
        <f>3.4</f>
        <v>3.4</v>
      </c>
      <c r="C102">
        <f>-33.5</f>
        <v>-33.5</v>
      </c>
      <c r="D102">
        <f>-33.5</f>
        <v>-33.5</v>
      </c>
    </row>
    <row r="103" spans="1:4" x14ac:dyDescent="0.2">
      <c r="A103" s="1">
        <v>41029</v>
      </c>
      <c r="B103">
        <f>3.2</f>
        <v>3.2</v>
      </c>
      <c r="C103">
        <f>-31.8</f>
        <v>-31.8</v>
      </c>
      <c r="D103">
        <f>-31.8</f>
        <v>-31.8</v>
      </c>
    </row>
    <row r="104" spans="1:4" x14ac:dyDescent="0.2">
      <c r="A104" s="1">
        <v>40999</v>
      </c>
      <c r="B104">
        <f>4.5</f>
        <v>4.5</v>
      </c>
      <c r="C104">
        <f>-28.8</f>
        <v>-28.8</v>
      </c>
      <c r="D104">
        <f>-28.8</f>
        <v>-28.8</v>
      </c>
    </row>
    <row r="105" spans="1:4" x14ac:dyDescent="0.2">
      <c r="A105" s="1">
        <v>40968</v>
      </c>
      <c r="B105">
        <f>4.6</f>
        <v>4.5999999999999996</v>
      </c>
      <c r="C105">
        <f>-25.5</f>
        <v>-25.5</v>
      </c>
      <c r="D105">
        <f>-25.5</f>
        <v>-25.5</v>
      </c>
    </row>
    <row r="106" spans="1:4" x14ac:dyDescent="0.2">
      <c r="A106" s="1">
        <v>40939</v>
      </c>
      <c r="B106">
        <f>4.8</f>
        <v>4.8</v>
      </c>
      <c r="C106">
        <f>-25.9</f>
        <v>-25.9</v>
      </c>
      <c r="D106">
        <f>-25.9</f>
        <v>-25.9</v>
      </c>
    </row>
    <row r="107" spans="1:4" x14ac:dyDescent="0.2">
      <c r="A107" s="1">
        <v>40908</v>
      </c>
      <c r="B107">
        <f>5</f>
        <v>5</v>
      </c>
      <c r="C107">
        <f>-22.3</f>
        <v>-22.3</v>
      </c>
      <c r="D107">
        <f>-22.3</f>
        <v>-22.3</v>
      </c>
    </row>
    <row r="108" spans="1:4" x14ac:dyDescent="0.2">
      <c r="A108" s="1">
        <v>40877</v>
      </c>
      <c r="B108">
        <f>6.2</f>
        <v>6.2</v>
      </c>
      <c r="C108">
        <f>-22.1</f>
        <v>-22.1</v>
      </c>
      <c r="D108">
        <f>-22.1</f>
        <v>-22.1</v>
      </c>
    </row>
    <row r="109" spans="1:4" x14ac:dyDescent="0.2">
      <c r="A109" s="1">
        <v>40847</v>
      </c>
      <c r="B109">
        <f>6.6</f>
        <v>6.6</v>
      </c>
      <c r="C109">
        <f>-26</f>
        <v>-26</v>
      </c>
      <c r="D109">
        <f>-26</f>
        <v>-26</v>
      </c>
    </row>
    <row r="110" spans="1:4" x14ac:dyDescent="0.2">
      <c r="A110" s="1">
        <v>40816</v>
      </c>
      <c r="B110">
        <f>6.9</f>
        <v>6.9</v>
      </c>
      <c r="C110">
        <f>-25.8</f>
        <v>-25.8</v>
      </c>
      <c r="D110">
        <f>-25.8</f>
        <v>-25.8</v>
      </c>
    </row>
    <row r="111" spans="1:4" x14ac:dyDescent="0.2">
      <c r="A111" s="1">
        <v>40786</v>
      </c>
      <c r="B111">
        <f>6.9</f>
        <v>6.9</v>
      </c>
      <c r="C111">
        <f>-25.4</f>
        <v>-25.4</v>
      </c>
      <c r="D111">
        <f>-25.4</f>
        <v>-25.4</v>
      </c>
    </row>
    <row r="112" spans="1:4" x14ac:dyDescent="0.2">
      <c r="A112" s="1">
        <v>40755</v>
      </c>
      <c r="B112">
        <f>7.6</f>
        <v>7.6</v>
      </c>
      <c r="C112">
        <f>-20.4</f>
        <v>-20.399999999999999</v>
      </c>
      <c r="D112">
        <f>-20.4</f>
        <v>-20.399999999999999</v>
      </c>
    </row>
    <row r="113" spans="1:4" x14ac:dyDescent="0.2">
      <c r="A113" s="1">
        <v>40724</v>
      </c>
      <c r="B113">
        <f>6.7</f>
        <v>6.7</v>
      </c>
      <c r="C113">
        <f>-20.4</f>
        <v>-20.399999999999999</v>
      </c>
      <c r="D113">
        <f>-20.4</f>
        <v>-20.399999999999999</v>
      </c>
    </row>
    <row r="114" spans="1:4" x14ac:dyDescent="0.2">
      <c r="A114" s="1">
        <v>40694</v>
      </c>
      <c r="B114">
        <f>6.7</f>
        <v>6.7</v>
      </c>
      <c r="C114">
        <f>-22.8</f>
        <v>-22.8</v>
      </c>
      <c r="D114">
        <f>-22.8</f>
        <v>-22.8</v>
      </c>
    </row>
    <row r="115" spans="1:4" x14ac:dyDescent="0.2">
      <c r="A115" s="1">
        <v>40663</v>
      </c>
      <c r="B115">
        <f>7.3</f>
        <v>7.3</v>
      </c>
      <c r="C115">
        <f>-25.3</f>
        <v>-25.3</v>
      </c>
      <c r="D115">
        <f>-25.3</f>
        <v>-25.3</v>
      </c>
    </row>
    <row r="116" spans="1:4" x14ac:dyDescent="0.2">
      <c r="A116" s="1">
        <v>40633</v>
      </c>
      <c r="B116">
        <f>8.1</f>
        <v>8.1</v>
      </c>
      <c r="C116">
        <f>-23.7</f>
        <v>-23.7</v>
      </c>
      <c r="D116">
        <f>-23.7</f>
        <v>-23.7</v>
      </c>
    </row>
    <row r="117" spans="1:4" x14ac:dyDescent="0.2">
      <c r="A117" s="1">
        <v>40602</v>
      </c>
      <c r="B117">
        <f>8.1</f>
        <v>8.1</v>
      </c>
      <c r="C117">
        <f>-22.2</f>
        <v>-22.2</v>
      </c>
      <c r="D117">
        <f>-22.2</f>
        <v>-22.2</v>
      </c>
    </row>
    <row r="118" spans="1:4" x14ac:dyDescent="0.2">
      <c r="A118" s="1">
        <v>40574</v>
      </c>
      <c r="B118">
        <f>7.3</f>
        <v>7.3</v>
      </c>
      <c r="C118">
        <f>-25</f>
        <v>-25</v>
      </c>
      <c r="D118">
        <f>-25</f>
        <v>-25</v>
      </c>
    </row>
    <row r="119" spans="1:4" x14ac:dyDescent="0.2">
      <c r="A119" s="1">
        <v>40543</v>
      </c>
      <c r="B119">
        <f>6.3</f>
        <v>6.3</v>
      </c>
      <c r="C119">
        <f>-25</f>
        <v>-25</v>
      </c>
      <c r="D119">
        <f>-25</f>
        <v>-25</v>
      </c>
    </row>
    <row r="120" spans="1:4" x14ac:dyDescent="0.2">
      <c r="A120" s="1">
        <v>40512</v>
      </c>
      <c r="B120">
        <f>5.2</f>
        <v>5.2</v>
      </c>
      <c r="C120">
        <f>-22.8</f>
        <v>-22.8</v>
      </c>
      <c r="D120">
        <f>-22.8</f>
        <v>-22.8</v>
      </c>
    </row>
    <row r="121" spans="1:4" x14ac:dyDescent="0.2">
      <c r="A121" s="1">
        <v>40482</v>
      </c>
      <c r="B121">
        <f>4.6</f>
        <v>4.5999999999999996</v>
      </c>
      <c r="C121">
        <f>-22.8</f>
        <v>-22.8</v>
      </c>
      <c r="D121">
        <f>-22.8</f>
        <v>-22.8</v>
      </c>
    </row>
    <row r="122" spans="1:4" x14ac:dyDescent="0.2">
      <c r="A122" s="1">
        <v>40451</v>
      </c>
      <c r="B122">
        <f>4.1</f>
        <v>4.0999999999999996</v>
      </c>
      <c r="C122">
        <f>-22.4</f>
        <v>-22.4</v>
      </c>
      <c r="D122">
        <f>-22.4</f>
        <v>-22.4</v>
      </c>
    </row>
    <row r="123" spans="1:4" x14ac:dyDescent="0.2">
      <c r="A123" s="1">
        <v>40421</v>
      </c>
      <c r="B123">
        <f>3.5</f>
        <v>3.5</v>
      </c>
      <c r="C123">
        <f>-24.2</f>
        <v>-24.2</v>
      </c>
      <c r="D123">
        <f>-24.2</f>
        <v>-24.2</v>
      </c>
    </row>
    <row r="124" spans="1:4" x14ac:dyDescent="0.2">
      <c r="A124" s="1">
        <v>40390</v>
      </c>
      <c r="B124">
        <f>3.8</f>
        <v>3.8</v>
      </c>
      <c r="C124">
        <f>-26.9</f>
        <v>-26.9</v>
      </c>
      <c r="D124">
        <f>-26.9</f>
        <v>-26.9</v>
      </c>
    </row>
    <row r="125" spans="1:4" x14ac:dyDescent="0.2">
      <c r="A125" s="1">
        <v>40359</v>
      </c>
      <c r="B125">
        <f>3.7</f>
        <v>3.7</v>
      </c>
      <c r="C125">
        <f>-26.1</f>
        <v>-26.1</v>
      </c>
      <c r="D125">
        <f>-26.1</f>
        <v>-26.1</v>
      </c>
    </row>
    <row r="126" spans="1:4" x14ac:dyDescent="0.2">
      <c r="A126" s="1">
        <v>40329</v>
      </c>
      <c r="B126">
        <f>4.3</f>
        <v>4.3</v>
      </c>
      <c r="C126">
        <f>-23.7</f>
        <v>-23.7</v>
      </c>
      <c r="D126">
        <f>-23.7</f>
        <v>-23.7</v>
      </c>
    </row>
    <row r="127" spans="1:4" x14ac:dyDescent="0.2">
      <c r="A127" s="1">
        <v>40298</v>
      </c>
      <c r="B127">
        <f>4.1</f>
        <v>4.0999999999999996</v>
      </c>
      <c r="C127">
        <f>-21.4</f>
        <v>-21.4</v>
      </c>
      <c r="D127">
        <f>-21.4</f>
        <v>-21.4</v>
      </c>
    </row>
    <row r="128" spans="1:4" x14ac:dyDescent="0.2">
      <c r="A128" s="1">
        <v>40268</v>
      </c>
      <c r="B128">
        <f>2.5</f>
        <v>2.5</v>
      </c>
      <c r="C128">
        <f>-22.8</f>
        <v>-22.8</v>
      </c>
      <c r="D128">
        <f>-22.8</f>
        <v>-22.8</v>
      </c>
    </row>
    <row r="129" spans="1:4" x14ac:dyDescent="0.2">
      <c r="A129" s="1">
        <v>40237</v>
      </c>
      <c r="B129">
        <f>1.1</f>
        <v>1.1000000000000001</v>
      </c>
      <c r="C129">
        <f>-19.6</f>
        <v>-19.600000000000001</v>
      </c>
      <c r="D129">
        <f>-19.6</f>
        <v>-19.600000000000001</v>
      </c>
    </row>
    <row r="130" spans="1:4" x14ac:dyDescent="0.2">
      <c r="A130" s="1">
        <v>40209</v>
      </c>
      <c r="B130">
        <f>0.9</f>
        <v>0.9</v>
      </c>
      <c r="C130">
        <f>-17.2</f>
        <v>-17.2</v>
      </c>
      <c r="D130">
        <f>-17.2</f>
        <v>-17.2</v>
      </c>
    </row>
    <row r="131" spans="1:4" x14ac:dyDescent="0.2">
      <c r="A131" s="1">
        <v>40178</v>
      </c>
      <c r="B131">
        <f>0.4</f>
        <v>0.4</v>
      </c>
      <c r="C131">
        <f>-19</f>
        <v>-19</v>
      </c>
      <c r="D131">
        <f>-19</f>
        <v>-19</v>
      </c>
    </row>
    <row r="132" spans="1:4" x14ac:dyDescent="0.2">
      <c r="A132" s="1">
        <v>40147</v>
      </c>
      <c r="B132">
        <f>-1.8</f>
        <v>-1.8</v>
      </c>
      <c r="C132">
        <f>-22.5</f>
        <v>-22.5</v>
      </c>
      <c r="D132">
        <f>-22.5</f>
        <v>-22.5</v>
      </c>
    </row>
    <row r="133" spans="1:4" x14ac:dyDescent="0.2">
      <c r="A133" s="1">
        <v>40117</v>
      </c>
      <c r="B133">
        <f>-4.3</f>
        <v>-4.3</v>
      </c>
      <c r="C133">
        <f>-21.7</f>
        <v>-21.7</v>
      </c>
      <c r="D133">
        <f>-21.7</f>
        <v>-21.7</v>
      </c>
    </row>
    <row r="134" spans="1:4" x14ac:dyDescent="0.2">
      <c r="A134" s="1">
        <v>40086</v>
      </c>
      <c r="B134">
        <f>-5.4</f>
        <v>-5.4</v>
      </c>
      <c r="C134">
        <f>-22.4</f>
        <v>-22.4</v>
      </c>
      <c r="D134">
        <f>-22.4</f>
        <v>-22.4</v>
      </c>
    </row>
    <row r="135" spans="1:4" x14ac:dyDescent="0.2">
      <c r="A135" s="1">
        <v>40056</v>
      </c>
      <c r="B135">
        <f>-5.5</f>
        <v>-5.5</v>
      </c>
      <c r="C135">
        <f>-23.4</f>
        <v>-23.4</v>
      </c>
      <c r="D135">
        <f>-23.4</f>
        <v>-23.4</v>
      </c>
    </row>
    <row r="136" spans="1:4" x14ac:dyDescent="0.2">
      <c r="A136" s="1">
        <v>40025</v>
      </c>
      <c r="B136">
        <f>-6.7</f>
        <v>-6.7</v>
      </c>
      <c r="C136">
        <f>-23.3</f>
        <v>-23.3</v>
      </c>
      <c r="D136">
        <f>-23.3</f>
        <v>-23.3</v>
      </c>
    </row>
    <row r="137" spans="1:4" x14ac:dyDescent="0.2">
      <c r="A137" s="1">
        <v>39994</v>
      </c>
      <c r="B137">
        <f>-4.9</f>
        <v>-4.9000000000000004</v>
      </c>
      <c r="C137">
        <f>-25.4</f>
        <v>-25.4</v>
      </c>
      <c r="D137">
        <f>-25.4</f>
        <v>-25.4</v>
      </c>
    </row>
    <row r="138" spans="1:4" x14ac:dyDescent="0.2">
      <c r="A138" s="1">
        <v>39964</v>
      </c>
      <c r="B138">
        <f>-4.4</f>
        <v>-4.4000000000000004</v>
      </c>
      <c r="C138">
        <f>-28.5</f>
        <v>-28.5</v>
      </c>
      <c r="D138">
        <f>-28.5</f>
        <v>-28.5</v>
      </c>
    </row>
    <row r="139" spans="1:4" x14ac:dyDescent="0.2">
      <c r="A139" s="1">
        <v>39933</v>
      </c>
      <c r="B139">
        <f>-3.4</f>
        <v>-3.4</v>
      </c>
      <c r="C139">
        <f>-33.4</f>
        <v>-33.4</v>
      </c>
      <c r="D139">
        <f>-33.4</f>
        <v>-33.4</v>
      </c>
    </row>
    <row r="140" spans="1:4" x14ac:dyDescent="0.2">
      <c r="A140" s="1">
        <v>39903</v>
      </c>
      <c r="B140">
        <f>-2.5</f>
        <v>-2.5</v>
      </c>
      <c r="C140">
        <f>-36.3</f>
        <v>-36.299999999999997</v>
      </c>
      <c r="D140">
        <f>-36.3</f>
        <v>-36.299999999999997</v>
      </c>
    </row>
    <row r="141" spans="1:4" x14ac:dyDescent="0.2">
      <c r="A141" s="1">
        <v>39872</v>
      </c>
      <c r="B141">
        <f>-1.1</f>
        <v>-1.1000000000000001</v>
      </c>
      <c r="C141">
        <f>-41.4</f>
        <v>-41.4</v>
      </c>
      <c r="D141">
        <f>-41.4</f>
        <v>-41.4</v>
      </c>
    </row>
    <row r="142" spans="1:4" x14ac:dyDescent="0.2">
      <c r="A142" s="1">
        <v>39844</v>
      </c>
      <c r="B142">
        <f>-0.5</f>
        <v>-0.5</v>
      </c>
      <c r="C142">
        <f>-37.2</f>
        <v>-37.200000000000003</v>
      </c>
      <c r="D142">
        <f>-37.2</f>
        <v>-37.200000000000003</v>
      </c>
    </row>
    <row r="143" spans="1:4" x14ac:dyDescent="0.2">
      <c r="A143" s="1">
        <v>39813</v>
      </c>
      <c r="B143">
        <f>0.4</f>
        <v>0.4</v>
      </c>
      <c r="C143">
        <f>-38.1</f>
        <v>-38.1</v>
      </c>
      <c r="D143">
        <f>-38.1</f>
        <v>-38.1</v>
      </c>
    </row>
    <row r="144" spans="1:4" x14ac:dyDescent="0.2">
      <c r="A144" s="1">
        <v>39782</v>
      </c>
      <c r="B144">
        <f>2.9</f>
        <v>2.9</v>
      </c>
      <c r="C144">
        <f>-37.5</f>
        <v>-37.5</v>
      </c>
      <c r="D144">
        <f>-37.5</f>
        <v>-37.5</v>
      </c>
    </row>
    <row r="145" spans="1:4" x14ac:dyDescent="0.2">
      <c r="A145" s="1">
        <v>39752</v>
      </c>
      <c r="B145">
        <f>6.1</f>
        <v>6.1</v>
      </c>
      <c r="C145">
        <f>-38.1</f>
        <v>-38.1</v>
      </c>
      <c r="D145">
        <f>-38.1</f>
        <v>-38.1</v>
      </c>
    </row>
    <row r="146" spans="1:4" x14ac:dyDescent="0.2">
      <c r="A146" s="1">
        <v>39721</v>
      </c>
      <c r="B146">
        <f>8.3</f>
        <v>8.3000000000000007</v>
      </c>
      <c r="C146">
        <f>-33.2</f>
        <v>-33.200000000000003</v>
      </c>
      <c r="D146">
        <f>-33.2</f>
        <v>-33.200000000000003</v>
      </c>
    </row>
    <row r="147" spans="1:4" x14ac:dyDescent="0.2">
      <c r="A147" s="1">
        <v>39691</v>
      </c>
      <c r="B147">
        <f>9.2</f>
        <v>9.1999999999999993</v>
      </c>
      <c r="C147">
        <f>-32.5</f>
        <v>-32.5</v>
      </c>
      <c r="D147">
        <f>-32.5</f>
        <v>-32.5</v>
      </c>
    </row>
    <row r="148" spans="1:4" x14ac:dyDescent="0.2">
      <c r="A148" s="1">
        <v>39660</v>
      </c>
      <c r="B148">
        <f>10.2</f>
        <v>10.199999999999999</v>
      </c>
      <c r="C148">
        <f>-35.5</f>
        <v>-35.5</v>
      </c>
      <c r="D148">
        <f>-35.5</f>
        <v>-35.5</v>
      </c>
    </row>
    <row r="149" spans="1:4" x14ac:dyDescent="0.2">
      <c r="A149" s="1">
        <v>39629</v>
      </c>
      <c r="B149">
        <f>8.4</f>
        <v>8.4</v>
      </c>
      <c r="C149">
        <f>-33.3</f>
        <v>-33.299999999999997</v>
      </c>
      <c r="D149">
        <f>-33.3</f>
        <v>-33.299999999999997</v>
      </c>
    </row>
    <row r="150" spans="1:4" x14ac:dyDescent="0.2">
      <c r="A150" s="1">
        <v>39599</v>
      </c>
      <c r="B150">
        <f>7.4</f>
        <v>7.4</v>
      </c>
      <c r="C150">
        <f>-26.9</f>
        <v>-26.9</v>
      </c>
      <c r="D150">
        <f>-26.9</f>
        <v>-26.9</v>
      </c>
    </row>
    <row r="151" spans="1:4" x14ac:dyDescent="0.2">
      <c r="A151" s="1">
        <v>39568</v>
      </c>
      <c r="B151">
        <f>6.6</f>
        <v>6.6</v>
      </c>
      <c r="C151">
        <f>-23.2</f>
        <v>-23.2</v>
      </c>
      <c r="D151">
        <f>-23.2</f>
        <v>-23.2</v>
      </c>
    </row>
    <row r="152" spans="1:4" x14ac:dyDescent="0.2">
      <c r="A152" s="1">
        <v>39538</v>
      </c>
      <c r="B152">
        <f>6.6</f>
        <v>6.6</v>
      </c>
      <c r="C152">
        <f>-20</f>
        <v>-20</v>
      </c>
      <c r="D152">
        <f>-20</f>
        <v>-20</v>
      </c>
    </row>
    <row r="153" spans="1:4" x14ac:dyDescent="0.2">
      <c r="A153" s="1">
        <v>39507</v>
      </c>
      <c r="B153">
        <f>6.3</f>
        <v>6.3</v>
      </c>
      <c r="C153">
        <f>-20.1</f>
        <v>-20.100000000000001</v>
      </c>
      <c r="D153">
        <f>-20.1</f>
        <v>-20.100000000000001</v>
      </c>
    </row>
    <row r="154" spans="1:4" x14ac:dyDescent="0.2">
      <c r="A154" s="1">
        <v>39478</v>
      </c>
      <c r="B154">
        <f>6.3</f>
        <v>6.3</v>
      </c>
      <c r="C154">
        <f>-20</f>
        <v>-20</v>
      </c>
      <c r="D154">
        <f>-20</f>
        <v>-20</v>
      </c>
    </row>
    <row r="155" spans="1:4" x14ac:dyDescent="0.2">
      <c r="A155" s="1">
        <v>39447</v>
      </c>
      <c r="B155">
        <f>5.7</f>
        <v>5.7</v>
      </c>
      <c r="C155">
        <f>-19.7</f>
        <v>-19.7</v>
      </c>
      <c r="D155">
        <f>-19.7</f>
        <v>-19.7</v>
      </c>
    </row>
    <row r="156" spans="1:4" x14ac:dyDescent="0.2">
      <c r="A156" s="1">
        <v>39416</v>
      </c>
      <c r="B156">
        <f>5.4</f>
        <v>5.4</v>
      </c>
      <c r="C156">
        <f>-16.4</f>
        <v>-16.399999999999999</v>
      </c>
      <c r="D156">
        <f>-16.4</f>
        <v>-16.399999999999999</v>
      </c>
    </row>
    <row r="157" spans="1:4" x14ac:dyDescent="0.2">
      <c r="A157" s="1">
        <v>39386</v>
      </c>
      <c r="B157">
        <f>4.6</f>
        <v>4.5999999999999996</v>
      </c>
      <c r="C157">
        <f>-15</f>
        <v>-15</v>
      </c>
      <c r="D157">
        <f>-15</f>
        <v>-15</v>
      </c>
    </row>
    <row r="158" spans="1:4" x14ac:dyDescent="0.2">
      <c r="A158" s="1">
        <v>39355</v>
      </c>
      <c r="B158">
        <f>3.6</f>
        <v>3.6</v>
      </c>
      <c r="C158">
        <f>-13</f>
        <v>-13</v>
      </c>
      <c r="D158">
        <f>-13</f>
        <v>-13</v>
      </c>
    </row>
    <row r="159" spans="1:4" x14ac:dyDescent="0.2">
      <c r="A159" s="1">
        <v>39325</v>
      </c>
      <c r="B159">
        <f>2.7</f>
        <v>2.7</v>
      </c>
      <c r="C159">
        <f>-11.8</f>
        <v>-11.8</v>
      </c>
      <c r="D159">
        <f>-11.8</f>
        <v>-11.8</v>
      </c>
    </row>
    <row r="160" spans="1:4" x14ac:dyDescent="0.2">
      <c r="A160" s="1">
        <v>39294</v>
      </c>
      <c r="B160">
        <f>2.6</f>
        <v>2.6</v>
      </c>
      <c r="C160">
        <f>-10.1</f>
        <v>-10.1</v>
      </c>
      <c r="D160">
        <f>-10.1</f>
        <v>-10.1</v>
      </c>
    </row>
    <row r="161" spans="1:4" x14ac:dyDescent="0.2">
      <c r="A161" s="1">
        <v>39263</v>
      </c>
      <c r="B161">
        <f>3</f>
        <v>3</v>
      </c>
      <c r="C161">
        <f>-11.6</f>
        <v>-11.6</v>
      </c>
      <c r="D161">
        <f>-11.6</f>
        <v>-11.6</v>
      </c>
    </row>
    <row r="162" spans="1:4" x14ac:dyDescent="0.2">
      <c r="A162" s="1">
        <v>39233</v>
      </c>
      <c r="B162">
        <f>3</f>
        <v>3</v>
      </c>
      <c r="C162">
        <f>-12.9</f>
        <v>-12.9</v>
      </c>
      <c r="D162">
        <f>-12.9</f>
        <v>-12.9</v>
      </c>
    </row>
    <row r="163" spans="1:4" x14ac:dyDescent="0.2">
      <c r="A163" s="1">
        <v>39202</v>
      </c>
      <c r="B163">
        <f>3.2</f>
        <v>3.2</v>
      </c>
      <c r="C163">
        <f>-12.1</f>
        <v>-12.1</v>
      </c>
      <c r="D163">
        <f>-12.1</f>
        <v>-12.1</v>
      </c>
    </row>
    <row r="164" spans="1:4" x14ac:dyDescent="0.2">
      <c r="A164" s="1">
        <v>39172</v>
      </c>
      <c r="B164">
        <f>3.3</f>
        <v>3.3</v>
      </c>
      <c r="C164">
        <f>-10.6</f>
        <v>-10.6</v>
      </c>
      <c r="D164">
        <f>-10.6</f>
        <v>-10.6</v>
      </c>
    </row>
    <row r="165" spans="1:4" x14ac:dyDescent="0.2">
      <c r="A165" s="1">
        <v>39141</v>
      </c>
      <c r="B165">
        <f>2.9</f>
        <v>2.9</v>
      </c>
      <c r="C165">
        <f>-11.7</f>
        <v>-11.7</v>
      </c>
      <c r="D165">
        <f>-11.7</f>
        <v>-11.7</v>
      </c>
    </row>
    <row r="166" spans="1:4" x14ac:dyDescent="0.2">
      <c r="A166" s="1">
        <v>39113</v>
      </c>
      <c r="B166">
        <f>3.1</f>
        <v>3.1</v>
      </c>
      <c r="C166">
        <f>-11.8</f>
        <v>-11.8</v>
      </c>
      <c r="D166">
        <f>-11.8</f>
        <v>-11.8</v>
      </c>
    </row>
    <row r="167" spans="1:4" x14ac:dyDescent="0.2">
      <c r="A167" s="1">
        <v>39082</v>
      </c>
      <c r="B167">
        <f>3.8</f>
        <v>3.8</v>
      </c>
      <c r="C167">
        <f>-10.3</f>
        <v>-10.3</v>
      </c>
      <c r="D167">
        <f>-10.3</f>
        <v>-10.3</v>
      </c>
    </row>
    <row r="168" spans="1:4" x14ac:dyDescent="0.2">
      <c r="A168" s="1">
        <v>39051</v>
      </c>
      <c r="B168">
        <f>3.7</f>
        <v>3.7</v>
      </c>
      <c r="C168">
        <f>-9.4</f>
        <v>-9.4</v>
      </c>
      <c r="D168">
        <f>-9.4</f>
        <v>-9.4</v>
      </c>
    </row>
    <row r="169" spans="1:4" x14ac:dyDescent="0.2">
      <c r="A169" s="1">
        <v>39021</v>
      </c>
      <c r="B169">
        <f>3.7</f>
        <v>3.7</v>
      </c>
      <c r="C169">
        <f>-11</f>
        <v>-11</v>
      </c>
      <c r="D169">
        <f>-11</f>
        <v>-11</v>
      </c>
    </row>
    <row r="170" spans="1:4" x14ac:dyDescent="0.2">
      <c r="A170" s="1">
        <v>38990</v>
      </c>
      <c r="B170">
        <f>4.4</f>
        <v>4.4000000000000004</v>
      </c>
      <c r="C170">
        <f>-13.2</f>
        <v>-13.2</v>
      </c>
      <c r="D170">
        <f>-13.2</f>
        <v>-13.2</v>
      </c>
    </row>
    <row r="171" spans="1:4" x14ac:dyDescent="0.2">
      <c r="A171" s="1">
        <v>38960</v>
      </c>
      <c r="B171">
        <f>5.9</f>
        <v>5.9</v>
      </c>
      <c r="C171">
        <f>-11</f>
        <v>-11</v>
      </c>
      <c r="D171">
        <f>-11</f>
        <v>-11</v>
      </c>
    </row>
    <row r="172" spans="1:4" x14ac:dyDescent="0.2">
      <c r="A172" s="1">
        <v>38929</v>
      </c>
      <c r="B172">
        <f>6.5</f>
        <v>6.5</v>
      </c>
      <c r="C172">
        <f>-13</f>
        <v>-13</v>
      </c>
      <c r="D172">
        <f>-13</f>
        <v>-13</v>
      </c>
    </row>
    <row r="173" spans="1:4" x14ac:dyDescent="0.2">
      <c r="A173" s="1">
        <v>38898</v>
      </c>
      <c r="B173">
        <f>6.4</f>
        <v>6.4</v>
      </c>
      <c r="C173">
        <f>-13.8</f>
        <v>-13.8</v>
      </c>
      <c r="D173">
        <f>-13.8</f>
        <v>-13.8</v>
      </c>
    </row>
    <row r="174" spans="1:4" x14ac:dyDescent="0.2">
      <c r="A174" s="1">
        <v>38868</v>
      </c>
      <c r="B174">
        <f>6.6</f>
        <v>6.6</v>
      </c>
      <c r="C174">
        <f>-13.7</f>
        <v>-13.7</v>
      </c>
      <c r="D174">
        <f>-13.7</f>
        <v>-13.7</v>
      </c>
    </row>
    <row r="175" spans="1:4" x14ac:dyDescent="0.2">
      <c r="A175" s="1">
        <v>38837</v>
      </c>
      <c r="B175">
        <f>5.7</f>
        <v>5.7</v>
      </c>
      <c r="C175">
        <f>-12</f>
        <v>-12</v>
      </c>
      <c r="D175">
        <f>-12</f>
        <v>-12</v>
      </c>
    </row>
    <row r="176" spans="1:4" x14ac:dyDescent="0.2">
      <c r="A176" s="1">
        <v>38807</v>
      </c>
      <c r="B176">
        <f>5.8</f>
        <v>5.8</v>
      </c>
      <c r="C176">
        <f>-11.9</f>
        <v>-11.9</v>
      </c>
      <c r="D176">
        <f>-11.9</f>
        <v>-11.9</v>
      </c>
    </row>
    <row r="177" spans="1:4" x14ac:dyDescent="0.2">
      <c r="A177" s="1">
        <v>38776</v>
      </c>
      <c r="B177">
        <f>6.2</f>
        <v>6.2</v>
      </c>
      <c r="C177">
        <f>-12.8</f>
        <v>-12.8</v>
      </c>
      <c r="D177">
        <f>-12.8</f>
        <v>-12.8</v>
      </c>
    </row>
    <row r="178" spans="1:4" x14ac:dyDescent="0.2">
      <c r="A178" s="1">
        <v>38748</v>
      </c>
      <c r="B178">
        <f>6.1</f>
        <v>6.1</v>
      </c>
      <c r="C178">
        <f>-11.4</f>
        <v>-11.4</v>
      </c>
      <c r="D178">
        <f>-11.4</f>
        <v>-11.4</v>
      </c>
    </row>
    <row r="179" spans="1:4" x14ac:dyDescent="0.2">
      <c r="A179" s="1">
        <v>38717</v>
      </c>
      <c r="B179">
        <f>5.2</f>
        <v>5.2</v>
      </c>
      <c r="C179">
        <f>-9.5</f>
        <v>-9.5</v>
      </c>
      <c r="D179">
        <f>-9.5</f>
        <v>-9.5</v>
      </c>
    </row>
    <row r="180" spans="1:4" x14ac:dyDescent="0.2">
      <c r="A180" s="1">
        <v>38686</v>
      </c>
      <c r="B180">
        <f>4.8</f>
        <v>4.8</v>
      </c>
      <c r="C180">
        <f>-13</f>
        <v>-13</v>
      </c>
      <c r="D180">
        <f>-13</f>
        <v>-13</v>
      </c>
    </row>
    <row r="181" spans="1:4" x14ac:dyDescent="0.2">
      <c r="A181" s="1">
        <v>38656</v>
      </c>
      <c r="B181">
        <f>4.8</f>
        <v>4.8</v>
      </c>
      <c r="C181">
        <f>-10.2</f>
        <v>-10.199999999999999</v>
      </c>
      <c r="D181">
        <f>-10.2</f>
        <v>-10.199999999999999</v>
      </c>
    </row>
    <row r="182" spans="1:4" x14ac:dyDescent="0.2">
      <c r="A182" s="1">
        <v>38625</v>
      </c>
      <c r="B182">
        <f>5.1</f>
        <v>5.0999999999999996</v>
      </c>
      <c r="C182">
        <f>-10.5</f>
        <v>-10.5</v>
      </c>
      <c r="D182">
        <f>-10.5</f>
        <v>-10.5</v>
      </c>
    </row>
    <row r="183" spans="1:4" x14ac:dyDescent="0.2">
      <c r="A183" s="1">
        <v>38595</v>
      </c>
      <c r="B183">
        <f>4.7</f>
        <v>4.7</v>
      </c>
      <c r="C183">
        <f>-8.4</f>
        <v>-8.4</v>
      </c>
      <c r="D183">
        <f>-8.4</f>
        <v>-8.4</v>
      </c>
    </row>
    <row r="184" spans="1:4" x14ac:dyDescent="0.2">
      <c r="A184" s="1">
        <v>38564</v>
      </c>
      <c r="B184">
        <f>4.4</f>
        <v>4.4000000000000004</v>
      </c>
      <c r="C184">
        <f>-9.4</f>
        <v>-9.4</v>
      </c>
      <c r="D184">
        <f>-9.4</f>
        <v>-9.4</v>
      </c>
    </row>
    <row r="185" spans="1:4" x14ac:dyDescent="0.2">
      <c r="A185" s="1">
        <v>38533</v>
      </c>
      <c r="B185">
        <f>4.3</f>
        <v>4.3</v>
      </c>
      <c r="C185">
        <f>-10</f>
        <v>-10</v>
      </c>
      <c r="D185">
        <f>-10</f>
        <v>-10</v>
      </c>
    </row>
    <row r="186" spans="1:4" x14ac:dyDescent="0.2">
      <c r="A186" s="1">
        <v>38503</v>
      </c>
      <c r="B186">
        <f>4</f>
        <v>4</v>
      </c>
      <c r="C186">
        <f>-10.8</f>
        <v>-10.8</v>
      </c>
      <c r="D186">
        <f>-10.8</f>
        <v>-10.8</v>
      </c>
    </row>
    <row r="187" spans="1:4" x14ac:dyDescent="0.2">
      <c r="A187" s="1">
        <v>38472</v>
      </c>
      <c r="B187">
        <f>4.7</f>
        <v>4.7</v>
      </c>
      <c r="C187">
        <f>-9.7</f>
        <v>-9.6999999999999993</v>
      </c>
      <c r="D187">
        <f>-9.7</f>
        <v>-9.6999999999999993</v>
      </c>
    </row>
    <row r="188" spans="1:4" x14ac:dyDescent="0.2">
      <c r="A188" s="1">
        <v>38442</v>
      </c>
      <c r="B188">
        <f>4.9</f>
        <v>4.9000000000000004</v>
      </c>
      <c r="C188">
        <f>-10.1</f>
        <v>-10.1</v>
      </c>
      <c r="D188">
        <f>-10.1</f>
        <v>-10.1</v>
      </c>
    </row>
    <row r="189" spans="1:4" x14ac:dyDescent="0.2">
      <c r="A189" s="1">
        <v>38411</v>
      </c>
      <c r="B189">
        <f>4.9</f>
        <v>4.9000000000000004</v>
      </c>
      <c r="C189">
        <f>-9.8</f>
        <v>-9.8000000000000007</v>
      </c>
      <c r="D189">
        <f>-9.8</f>
        <v>-9.8000000000000007</v>
      </c>
    </row>
    <row r="190" spans="1:4" x14ac:dyDescent="0.2">
      <c r="A190" s="1">
        <v>38383</v>
      </c>
      <c r="B190">
        <f>4.8</f>
        <v>4.8</v>
      </c>
      <c r="C190">
        <f>-8.2</f>
        <v>-8.1999999999999993</v>
      </c>
      <c r="D190">
        <f>-8.2</f>
        <v>-8.1999999999999993</v>
      </c>
    </row>
    <row r="191" spans="1:4" x14ac:dyDescent="0.2">
      <c r="A191" s="1">
        <v>38352</v>
      </c>
      <c r="B191">
        <f>4.9</f>
        <v>4.9000000000000004</v>
      </c>
      <c r="C191">
        <f>-7.9</f>
        <v>-7.9</v>
      </c>
      <c r="D191">
        <f>-7.9</f>
        <v>-7.9</v>
      </c>
    </row>
    <row r="192" spans="1:4" x14ac:dyDescent="0.2">
      <c r="A192" s="1">
        <v>38321</v>
      </c>
      <c r="B192">
        <f>5.1</f>
        <v>5.0999999999999996</v>
      </c>
      <c r="C192">
        <f>-10</f>
        <v>-10</v>
      </c>
      <c r="D192">
        <f>-10</f>
        <v>-10</v>
      </c>
    </row>
    <row r="193" spans="1:4" x14ac:dyDescent="0.2">
      <c r="A193" s="1">
        <v>38291</v>
      </c>
      <c r="B193">
        <f>5.3</f>
        <v>5.3</v>
      </c>
      <c r="C193">
        <f>-8.2</f>
        <v>-8.1999999999999993</v>
      </c>
      <c r="D193">
        <f>-8.2</f>
        <v>-8.1999999999999993</v>
      </c>
    </row>
    <row r="194" spans="1:4" x14ac:dyDescent="0.2">
      <c r="A194" s="1">
        <v>38260</v>
      </c>
      <c r="B194">
        <f>4.7</f>
        <v>4.7</v>
      </c>
      <c r="C194">
        <f>-10.8</f>
        <v>-10.8</v>
      </c>
      <c r="D194">
        <f>-10.8</f>
        <v>-10.8</v>
      </c>
    </row>
    <row r="195" spans="1:4" x14ac:dyDescent="0.2">
      <c r="A195" s="1">
        <v>38230</v>
      </c>
      <c r="B195">
        <f>4.3</f>
        <v>4.3</v>
      </c>
      <c r="C195">
        <f>-9.5</f>
        <v>-9.5</v>
      </c>
      <c r="D195">
        <f>-9.5</f>
        <v>-9.5</v>
      </c>
    </row>
    <row r="196" spans="1:4" x14ac:dyDescent="0.2">
      <c r="A196" s="1">
        <v>38199</v>
      </c>
      <c r="B196">
        <f>4.1</f>
        <v>4.0999999999999996</v>
      </c>
      <c r="C196">
        <f>-8</f>
        <v>-8</v>
      </c>
      <c r="D196">
        <f>-8</f>
        <v>-8</v>
      </c>
    </row>
    <row r="197" spans="1:4" x14ac:dyDescent="0.2">
      <c r="A197" s="1">
        <v>38168</v>
      </c>
      <c r="B197">
        <f>3.9</f>
        <v>3.9</v>
      </c>
      <c r="C197">
        <f>-10.4</f>
        <v>-10.4</v>
      </c>
      <c r="D197">
        <f>-10.4</f>
        <v>-10.4</v>
      </c>
    </row>
    <row r="198" spans="1:4" x14ac:dyDescent="0.2">
      <c r="A198" s="1">
        <v>38138</v>
      </c>
      <c r="B198">
        <f>3.8</f>
        <v>3.8</v>
      </c>
      <c r="C198">
        <f>-8</f>
        <v>-8</v>
      </c>
      <c r="D198">
        <f>-8</f>
        <v>-8</v>
      </c>
    </row>
    <row r="199" spans="1:4" x14ac:dyDescent="0.2">
      <c r="A199" s="1">
        <v>38107</v>
      </c>
      <c r="B199">
        <f>2.6</f>
        <v>2.6</v>
      </c>
      <c r="C199">
        <f>-7.3</f>
        <v>-7.3</v>
      </c>
      <c r="D199">
        <f>-7.3</f>
        <v>-7.3</v>
      </c>
    </row>
    <row r="200" spans="1:4" x14ac:dyDescent="0.2">
      <c r="A200" s="1">
        <v>38077</v>
      </c>
      <c r="B200">
        <f>1</f>
        <v>1</v>
      </c>
      <c r="C200">
        <f>-8.8</f>
        <v>-8.8000000000000007</v>
      </c>
      <c r="D200">
        <f>-8.8</f>
        <v>-8.8000000000000007</v>
      </c>
    </row>
    <row r="201" spans="1:4" x14ac:dyDescent="0.2">
      <c r="A201" s="1">
        <v>38046</v>
      </c>
      <c r="B201">
        <f>0.8</f>
        <v>0.8</v>
      </c>
      <c r="C201">
        <f>-8.5</f>
        <v>-8.5</v>
      </c>
      <c r="D201">
        <f>-8.5</f>
        <v>-8.5</v>
      </c>
    </row>
    <row r="202" spans="1:4" x14ac:dyDescent="0.2">
      <c r="A202" s="1">
        <v>38017</v>
      </c>
      <c r="B202">
        <f>0.7</f>
        <v>0.7</v>
      </c>
      <c r="C202">
        <f>-8.5</f>
        <v>-8.5</v>
      </c>
      <c r="D202">
        <f>-8.5</f>
        <v>-8.5</v>
      </c>
    </row>
    <row r="203" spans="1:4" x14ac:dyDescent="0.2">
      <c r="A203" s="1">
        <v>37986</v>
      </c>
      <c r="B203">
        <f>1.1</f>
        <v>1.1000000000000001</v>
      </c>
      <c r="C203">
        <f>-7.8</f>
        <v>-7.8</v>
      </c>
      <c r="D203">
        <f>-7.8</f>
        <v>-7.8</v>
      </c>
    </row>
    <row r="204" spans="1:4" x14ac:dyDescent="0.2">
      <c r="A204" s="1">
        <v>37955</v>
      </c>
      <c r="B204">
        <f>1.3</f>
        <v>1.3</v>
      </c>
      <c r="C204">
        <f>-9.5</f>
        <v>-9.5</v>
      </c>
      <c r="D204">
        <f>-9.5</f>
        <v>-9.5</v>
      </c>
    </row>
    <row r="205" spans="1:4" x14ac:dyDescent="0.2">
      <c r="A205" s="1">
        <v>37925</v>
      </c>
      <c r="B205">
        <f>0.7</f>
        <v>0.7</v>
      </c>
      <c r="C205">
        <f>-10.2</f>
        <v>-10.199999999999999</v>
      </c>
      <c r="D205">
        <f>-10.2</f>
        <v>-10.199999999999999</v>
      </c>
    </row>
    <row r="206" spans="1:4" x14ac:dyDescent="0.2">
      <c r="A206" s="1">
        <v>37894</v>
      </c>
      <c r="B206">
        <f>0.9</f>
        <v>0.9</v>
      </c>
      <c r="C206">
        <f>-8.2</f>
        <v>-8.1999999999999993</v>
      </c>
      <c r="D206">
        <f>-8.2</f>
        <v>-8.1999999999999993</v>
      </c>
    </row>
    <row r="207" spans="1:4" x14ac:dyDescent="0.2">
      <c r="A207" s="1">
        <v>37864</v>
      </c>
      <c r="B207">
        <f>1.1</f>
        <v>1.1000000000000001</v>
      </c>
      <c r="C207">
        <f>-8.9</f>
        <v>-8.9</v>
      </c>
      <c r="D207">
        <f>-8.9</f>
        <v>-8.9</v>
      </c>
    </row>
    <row r="208" spans="1:4" x14ac:dyDescent="0.2">
      <c r="A208" s="1">
        <v>37833</v>
      </c>
      <c r="B208">
        <f>1.1</f>
        <v>1.1000000000000001</v>
      </c>
      <c r="C208">
        <f>-8.9</f>
        <v>-8.9</v>
      </c>
      <c r="D208">
        <f>-8.9</f>
        <v>-8.9</v>
      </c>
    </row>
    <row r="209" spans="1:4" x14ac:dyDescent="0.2">
      <c r="A209" s="1">
        <v>37802</v>
      </c>
      <c r="B209">
        <f>0.9</f>
        <v>0.9</v>
      </c>
      <c r="C209">
        <f>-8.9</f>
        <v>-8.9</v>
      </c>
      <c r="D209">
        <f>-8.9</f>
        <v>-8.9</v>
      </c>
    </row>
    <row r="210" spans="1:4" x14ac:dyDescent="0.2">
      <c r="A210" s="1">
        <v>37772</v>
      </c>
      <c r="B210">
        <f>0.7</f>
        <v>0.7</v>
      </c>
      <c r="C210">
        <f>-10.2</f>
        <v>-10.199999999999999</v>
      </c>
      <c r="D210">
        <f>-10.2</f>
        <v>-10.199999999999999</v>
      </c>
    </row>
    <row r="211" spans="1:4" x14ac:dyDescent="0.2">
      <c r="A211" s="1">
        <v>37741</v>
      </c>
      <c r="B211">
        <f>1.4</f>
        <v>1.4</v>
      </c>
      <c r="C211">
        <f>-11.4</f>
        <v>-11.4</v>
      </c>
      <c r="D211">
        <f>-11.4</f>
        <v>-11.4</v>
      </c>
    </row>
    <row r="212" spans="1:4" x14ac:dyDescent="0.2">
      <c r="A212" s="1">
        <v>37711</v>
      </c>
      <c r="B212">
        <f>2.8</f>
        <v>2.8</v>
      </c>
      <c r="C212">
        <f>-13.9</f>
        <v>-13.9</v>
      </c>
      <c r="D212">
        <f>-13.9</f>
        <v>-13.9</v>
      </c>
    </row>
    <row r="213" spans="1:4" x14ac:dyDescent="0.2">
      <c r="A213" s="1">
        <v>37680</v>
      </c>
      <c r="B213">
        <f>2.8</f>
        <v>2.8</v>
      </c>
      <c r="C213">
        <f>-13</f>
        <v>-13</v>
      </c>
      <c r="D213">
        <f>-13</f>
        <v>-13</v>
      </c>
    </row>
    <row r="214" spans="1:4" x14ac:dyDescent="0.2">
      <c r="A214" s="1">
        <v>37652</v>
      </c>
      <c r="B214">
        <f>2.4</f>
        <v>2.4</v>
      </c>
      <c r="C214">
        <f>-13.4</f>
        <v>-13.4</v>
      </c>
      <c r="D214">
        <f>-13.4</f>
        <v>-13.4</v>
      </c>
    </row>
    <row r="215" spans="1:4" x14ac:dyDescent="0.2">
      <c r="A215" s="1">
        <v>37621</v>
      </c>
      <c r="B215">
        <f>1.9</f>
        <v>1.9</v>
      </c>
      <c r="C215">
        <f>-13.3</f>
        <v>-13.3</v>
      </c>
      <c r="D215">
        <f>-13.3</f>
        <v>-13.3</v>
      </c>
    </row>
    <row r="216" spans="1:4" x14ac:dyDescent="0.2">
      <c r="A216" s="1">
        <v>37590</v>
      </c>
      <c r="B216">
        <f>1.6</f>
        <v>1.6</v>
      </c>
      <c r="C216">
        <f>-9.4</f>
        <v>-9.4</v>
      </c>
      <c r="D216">
        <f>-9.4</f>
        <v>-9.4</v>
      </c>
    </row>
    <row r="217" spans="1:4" x14ac:dyDescent="0.2">
      <c r="A217" s="1">
        <v>37560</v>
      </c>
      <c r="B217">
        <f>1.6</f>
        <v>1.6</v>
      </c>
      <c r="C217">
        <f>-9.2</f>
        <v>-9.1999999999999993</v>
      </c>
      <c r="D217">
        <f>-9.2</f>
        <v>-9.1999999999999993</v>
      </c>
    </row>
    <row r="218" spans="1:4" x14ac:dyDescent="0.2">
      <c r="A218" s="1">
        <v>37529</v>
      </c>
      <c r="B218">
        <f>0.9</f>
        <v>0.9</v>
      </c>
      <c r="C218">
        <f>-5.9</f>
        <v>-5.9</v>
      </c>
      <c r="D218">
        <f>-5.9</f>
        <v>-5.9</v>
      </c>
    </row>
    <row r="219" spans="1:4" x14ac:dyDescent="0.2">
      <c r="A219" s="1">
        <v>37499</v>
      </c>
      <c r="B219">
        <f>0.7</f>
        <v>0.7</v>
      </c>
      <c r="C219">
        <f>-10.7</f>
        <v>-10.7</v>
      </c>
      <c r="D219">
        <f>-10.7</f>
        <v>-10.7</v>
      </c>
    </row>
    <row r="220" spans="1:4" x14ac:dyDescent="0.2">
      <c r="A220" s="1">
        <v>37468</v>
      </c>
      <c r="B220">
        <f>0.2</f>
        <v>0.2</v>
      </c>
      <c r="C220">
        <f>-8.9</f>
        <v>-8.9</v>
      </c>
      <c r="D220">
        <f>-8.9</f>
        <v>-8.9</v>
      </c>
    </row>
    <row r="221" spans="1:4" x14ac:dyDescent="0.2">
      <c r="A221" s="1">
        <v>37437</v>
      </c>
      <c r="B221">
        <f>0.1</f>
        <v>0.1</v>
      </c>
      <c r="C221">
        <f>-7.6</f>
        <v>-7.6</v>
      </c>
      <c r="D221">
        <f>-7.6</f>
        <v>-7.6</v>
      </c>
    </row>
    <row r="222" spans="1:4" x14ac:dyDescent="0.2">
      <c r="A222" s="1">
        <v>37407</v>
      </c>
      <c r="B222">
        <f>0.4</f>
        <v>0.4</v>
      </c>
      <c r="C222">
        <f>-6</f>
        <v>-6</v>
      </c>
      <c r="D222">
        <f>-6</f>
        <v>-6</v>
      </c>
    </row>
    <row r="223" spans="1:4" x14ac:dyDescent="0.2">
      <c r="A223" s="1">
        <v>37376</v>
      </c>
      <c r="B223">
        <f>0.4</f>
        <v>0.4</v>
      </c>
      <c r="C223">
        <f>-6.7</f>
        <v>-6.7</v>
      </c>
      <c r="D223">
        <f>-6.7</f>
        <v>-6.7</v>
      </c>
    </row>
    <row r="224" spans="1:4" x14ac:dyDescent="0.2">
      <c r="A224" s="1">
        <v>37346</v>
      </c>
      <c r="B224">
        <f>0</f>
        <v>0</v>
      </c>
      <c r="C224">
        <f>-7.5</f>
        <v>-7.5</v>
      </c>
      <c r="D224">
        <f>-7.5</f>
        <v>-7.5</v>
      </c>
    </row>
    <row r="225" spans="1:4" x14ac:dyDescent="0.2">
      <c r="A225" s="1">
        <v>37315</v>
      </c>
      <c r="B225">
        <f>-0.3</f>
        <v>-0.3</v>
      </c>
      <c r="C225">
        <f>-6.3</f>
        <v>-6.3</v>
      </c>
      <c r="D225">
        <f>-6.3</f>
        <v>-6.3</v>
      </c>
    </row>
    <row r="226" spans="1:4" x14ac:dyDescent="0.2">
      <c r="A226" s="1">
        <v>37287</v>
      </c>
      <c r="B226">
        <f>0</f>
        <v>0</v>
      </c>
      <c r="C226">
        <f>-7</f>
        <v>-7</v>
      </c>
      <c r="D226">
        <f>-7</f>
        <v>-7</v>
      </c>
    </row>
    <row r="227" spans="1:4" x14ac:dyDescent="0.2">
      <c r="A227" s="1">
        <v>37256</v>
      </c>
      <c r="B227">
        <f>-0.8</f>
        <v>-0.8</v>
      </c>
      <c r="C227">
        <f>-5.2</f>
        <v>-5.2</v>
      </c>
      <c r="D227">
        <f>-5.2</f>
        <v>-5.2</v>
      </c>
    </row>
    <row r="228" spans="1:4" x14ac:dyDescent="0.2">
      <c r="A228" s="1">
        <v>37225</v>
      </c>
      <c r="B228">
        <f>-0.9</f>
        <v>-0.9</v>
      </c>
      <c r="C228">
        <f>-5.5</f>
        <v>-5.5</v>
      </c>
      <c r="D228">
        <f>-5.5</f>
        <v>-5.5</v>
      </c>
    </row>
    <row r="229" spans="1:4" x14ac:dyDescent="0.2">
      <c r="A229" s="1">
        <v>37195</v>
      </c>
      <c r="B229">
        <f>-0.3</f>
        <v>-0.3</v>
      </c>
      <c r="C229">
        <f>-3.7</f>
        <v>-3.7</v>
      </c>
      <c r="D229">
        <f>-3.7</f>
        <v>-3.7</v>
      </c>
    </row>
    <row r="230" spans="1:4" x14ac:dyDescent="0.2">
      <c r="A230" s="1">
        <v>37164</v>
      </c>
      <c r="B230">
        <f>0.7</f>
        <v>0.7</v>
      </c>
      <c r="C230">
        <f>-4</f>
        <v>-4</v>
      </c>
      <c r="D230">
        <f>-4</f>
        <v>-4</v>
      </c>
    </row>
    <row r="231" spans="1:4" x14ac:dyDescent="0.2">
      <c r="A231" s="1">
        <v>37134</v>
      </c>
      <c r="B231">
        <f>1.6</f>
        <v>1.6</v>
      </c>
      <c r="C231">
        <f>-4.9</f>
        <v>-4.9000000000000004</v>
      </c>
      <c r="D231">
        <f>-4.9</f>
        <v>-4.9000000000000004</v>
      </c>
    </row>
    <row r="232" spans="1:4" x14ac:dyDescent="0.2">
      <c r="A232" s="1">
        <v>37103</v>
      </c>
      <c r="B232">
        <f>2</f>
        <v>2</v>
      </c>
      <c r="C232">
        <f>-5.2</f>
        <v>-5.2</v>
      </c>
      <c r="D232">
        <f>-5.2</f>
        <v>-5.2</v>
      </c>
    </row>
    <row r="233" spans="1:4" x14ac:dyDescent="0.2">
      <c r="A233" s="1">
        <v>37072</v>
      </c>
      <c r="B233">
        <f>2.4</f>
        <v>2.4</v>
      </c>
      <c r="C233">
        <f>-4.2</f>
        <v>-4.2</v>
      </c>
      <c r="D233">
        <f>-4.2</f>
        <v>-4.2</v>
      </c>
    </row>
    <row r="234" spans="1:4" x14ac:dyDescent="0.2">
      <c r="A234" s="1">
        <v>37042</v>
      </c>
      <c r="B234">
        <f>2.7</f>
        <v>2.7</v>
      </c>
      <c r="C234">
        <f>-3.1</f>
        <v>-3.1</v>
      </c>
      <c r="D234">
        <f>-3.1</f>
        <v>-3.1</v>
      </c>
    </row>
    <row r="235" spans="1:4" x14ac:dyDescent="0.2">
      <c r="A235" s="1">
        <v>37011</v>
      </c>
      <c r="B235">
        <f>3</f>
        <v>3</v>
      </c>
      <c r="C235">
        <f>-3.8</f>
        <v>-3.8</v>
      </c>
      <c r="D235">
        <f>-3.8</f>
        <v>-3.8</v>
      </c>
    </row>
    <row r="236" spans="1:4" x14ac:dyDescent="0.2">
      <c r="A236" s="1">
        <v>36981</v>
      </c>
      <c r="B236">
        <f>3.2</f>
        <v>3.2</v>
      </c>
      <c r="C236">
        <f>-1.7</f>
        <v>-1.7</v>
      </c>
      <c r="D236">
        <f>-1.7</f>
        <v>-1.7</v>
      </c>
    </row>
    <row r="237" spans="1:4" x14ac:dyDescent="0.2">
      <c r="A237" s="1">
        <v>36950</v>
      </c>
      <c r="B237">
        <f>3.7</f>
        <v>3.7</v>
      </c>
      <c r="C237">
        <f>-2.2</f>
        <v>-2.2000000000000002</v>
      </c>
      <c r="D237">
        <f>-2.2</f>
        <v>-2.2000000000000002</v>
      </c>
    </row>
    <row r="238" spans="1:4" x14ac:dyDescent="0.2">
      <c r="A238" s="1">
        <v>36922</v>
      </c>
      <c r="B238">
        <f>4</f>
        <v>4</v>
      </c>
      <c r="C238">
        <f>-2.4</f>
        <v>-2.4</v>
      </c>
      <c r="D238">
        <f>-2.4</f>
        <v>-2.4</v>
      </c>
    </row>
    <row r="239" spans="1:4" x14ac:dyDescent="0.2">
      <c r="A239" s="1">
        <v>36891</v>
      </c>
      <c r="B239">
        <f>5</f>
        <v>5</v>
      </c>
      <c r="C239">
        <f>-2</f>
        <v>-2</v>
      </c>
      <c r="D239">
        <f>-2</f>
        <v>-2</v>
      </c>
    </row>
    <row r="240" spans="1:4" x14ac:dyDescent="0.2">
      <c r="A240" s="1">
        <v>36860</v>
      </c>
      <c r="B240">
        <f>5.7</f>
        <v>5.7</v>
      </c>
      <c r="C240">
        <f>-0.9</f>
        <v>-0.9</v>
      </c>
      <c r="D240">
        <f>-0.9</f>
        <v>-0.9</v>
      </c>
    </row>
    <row r="241" spans="1:4" x14ac:dyDescent="0.2">
      <c r="A241" s="1">
        <v>36830</v>
      </c>
      <c r="B241">
        <f>6</f>
        <v>6</v>
      </c>
      <c r="C241">
        <f>-3.2</f>
        <v>-3.2</v>
      </c>
      <c r="D241">
        <f>-3.2</f>
        <v>-3.2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2020-10-28T17:26:53Z</dcterms:created>
  <dcterms:modified xsi:type="dcterms:W3CDTF">2020-10-28T18:16:43Z</dcterms:modified>
</cp:coreProperties>
</file>