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filterPrivacy="1" codeName="ThisWorkbook"/>
  <xr:revisionPtr revIDLastSave="0" documentId="13_ncr:1_{F70A37AF-267C-4508-84CF-D35972E14744}" xr6:coauthVersionLast="47" xr6:coauthVersionMax="47" xr10:uidLastSave="{00000000-0000-0000-0000-000000000000}"/>
  <bookViews>
    <workbookView xWindow="37680" yWindow="5340" windowWidth="29040" windowHeight="15720" xr2:uid="{00000000-000D-0000-FFFF-FFFF00000000}"/>
  </bookViews>
  <sheets>
    <sheet name="ProjectSchedule" sheetId="11" r:id="rId1"/>
    <sheet name="About"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ProjectSchedule!$C1</definedName>
    <definedName name="task_start" localSheetId="0">ProjectSchedule!$D1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 i="11" l="1"/>
  <c r="G15" i="11" s="1"/>
  <c r="D15" i="11"/>
  <c r="E14" i="11"/>
  <c r="D14" i="11"/>
  <c r="D13" i="11"/>
  <c r="G7" i="11"/>
  <c r="G8" i="11"/>
  <c r="D9" i="11"/>
  <c r="E9" i="11" s="1"/>
  <c r="G16" i="11"/>
  <c r="D17" i="11"/>
  <c r="E17" i="11"/>
  <c r="G18" i="11"/>
  <c r="G19" i="11"/>
  <c r="G20" i="11"/>
  <c r="G21" i="11"/>
  <c r="G22" i="11"/>
  <c r="G23" i="11"/>
  <c r="G24" i="11"/>
  <c r="G9" i="11" l="1"/>
  <c r="D10" i="11"/>
  <c r="E10" i="11" s="1"/>
  <c r="D11" i="11" s="1"/>
  <c r="D12" i="11"/>
  <c r="E12" i="11" s="1"/>
  <c r="E11" i="11"/>
  <c r="G11" i="11"/>
  <c r="G10" i="11"/>
  <c r="H5" i="11"/>
  <c r="H6" i="11" s="1"/>
  <c r="G34" i="11"/>
  <c r="G33" i="11"/>
  <c r="G32" i="11"/>
  <c r="G31" i="11"/>
  <c r="G30" i="11"/>
  <c r="G29" i="11"/>
  <c r="G27" i="11"/>
  <c r="E13" i="11" l="1"/>
  <c r="G13" i="11"/>
  <c r="G28" i="11"/>
  <c r="G26" i="11"/>
  <c r="I5" i="11"/>
  <c r="J5" i="11" l="1"/>
  <c r="I6" i="11"/>
  <c r="G14" i="11"/>
  <c r="K5" i="11" l="1"/>
  <c r="J6" i="11"/>
  <c r="L5" i="11" l="1"/>
  <c r="K6" i="11"/>
  <c r="M5" i="11" l="1"/>
  <c r="L6" i="11"/>
  <c r="N5" i="11" l="1"/>
  <c r="M6" i="11"/>
  <c r="O5" i="11" l="1"/>
  <c r="N6" i="11"/>
  <c r="O6" i="11" l="1"/>
  <c r="O4" i="11"/>
  <c r="P5" i="11"/>
  <c r="Q5" i="11" l="1"/>
  <c r="P6" i="11"/>
  <c r="R5" i="11" l="1"/>
  <c r="Q6" i="11"/>
  <c r="S5" i="11" l="1"/>
  <c r="R6" i="11"/>
  <c r="T5" i="11" l="1"/>
  <c r="S6" i="11"/>
  <c r="U5" i="11" l="1"/>
  <c r="T6" i="11"/>
  <c r="V5" i="11" l="1"/>
  <c r="U6" i="11"/>
  <c r="V6" i="11" l="1"/>
  <c r="V4" i="11"/>
  <c r="W5" i="11"/>
  <c r="X5" i="11" l="1"/>
  <c r="W6" i="11"/>
  <c r="Y5" i="11" l="1"/>
  <c r="X6" i="11"/>
  <c r="Z5" i="11" l="1"/>
  <c r="Y6" i="11"/>
  <c r="AA5" i="11" l="1"/>
  <c r="Z6" i="11"/>
  <c r="AB5" i="11" l="1"/>
  <c r="AA6" i="11"/>
  <c r="AC5" i="11" l="1"/>
  <c r="AB6" i="11"/>
  <c r="AC6" i="11" l="1"/>
  <c r="AD5" i="11"/>
  <c r="AC4" i="11"/>
  <c r="AE5" i="11" l="1"/>
  <c r="AD6" i="11"/>
  <c r="AF5" i="11" l="1"/>
  <c r="AE6" i="11"/>
  <c r="AG5" i="11" l="1"/>
  <c r="AF6" i="11"/>
  <c r="AH5" i="11" l="1"/>
  <c r="AG6" i="11"/>
  <c r="AI5" i="11" l="1"/>
  <c r="AH6" i="11"/>
  <c r="AI6" i="11" l="1"/>
  <c r="AJ5" i="11"/>
  <c r="AK5" i="11" l="1"/>
  <c r="AJ6" i="11"/>
  <c r="AJ4" i="11"/>
  <c r="AL5" i="11" l="1"/>
  <c r="AK6" i="11"/>
  <c r="AM5" i="11" l="1"/>
  <c r="AL6" i="11"/>
  <c r="AN5" i="11" l="1"/>
  <c r="AM6" i="11"/>
  <c r="AO5" i="11" l="1"/>
  <c r="AN6" i="11"/>
  <c r="AP5" i="11" l="1"/>
  <c r="AO6" i="11"/>
  <c r="AP6" i="11" l="1"/>
  <c r="AQ5" i="11"/>
  <c r="AR5" i="11" l="1"/>
  <c r="AQ6" i="11"/>
  <c r="AQ4" i="11"/>
  <c r="AR6" i="11" l="1"/>
  <c r="AS5" i="11"/>
  <c r="AS6" i="11" l="1"/>
  <c r="AT5" i="11"/>
  <c r="AT6" i="11" l="1"/>
  <c r="AU5" i="11"/>
  <c r="AU6" i="11" l="1"/>
  <c r="AV5" i="11"/>
  <c r="AV6" i="11" l="1"/>
  <c r="AW5" i="11"/>
  <c r="AW6" i="11" s="1"/>
</calcChain>
</file>

<file path=xl/sharedStrings.xml><?xml version="1.0" encoding="utf-8"?>
<sst xmlns="http://schemas.openxmlformats.org/spreadsheetml/2006/main" count="51" uniqueCount="48">
  <si>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</si>
  <si>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</si>
  <si>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</si>
  <si>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</si>
  <si>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</si>
  <si>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</si>
  <si>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</si>
  <si>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</si>
  <si>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</si>
  <si>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</si>
  <si>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</si>
  <si>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</si>
  <si>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</si>
  <si>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</si>
  <si>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</si>
  <si>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Display Week:</t>
  </si>
  <si>
    <t>PROGRESS</t>
  </si>
  <si>
    <t>START</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</si>
  <si>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</si>
  <si>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</si>
  <si>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</si>
  <si>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</si>
  <si>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</si>
  <si>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</si>
  <si>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</si>
  <si>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</si>
  <si>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</si>
  <si>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</si>
  <si>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</si>
  <si>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</si>
  <si>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</si>
  <si>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</si>
  <si>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</si>
  <si>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</si>
  <si>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</si>
  <si>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KVM Airlines- Design &amp; Configuration</t>
  </si>
  <si>
    <t xml:space="preserve">Project Members: </t>
  </si>
  <si>
    <t>Krishna, Victor, Masroor</t>
  </si>
  <si>
    <t>Project Plan</t>
  </si>
  <si>
    <t>Five Forces Analyis</t>
  </si>
  <si>
    <t>ER-Diagram</t>
  </si>
  <si>
    <t>Use Cases &amp; YAML</t>
  </si>
  <si>
    <t>Star UML</t>
  </si>
  <si>
    <t>Sequence Diagrams</t>
  </si>
  <si>
    <t>Class Diagrams</t>
  </si>
  <si>
    <t>(QUIZ 1)</t>
  </si>
  <si>
    <t>M</t>
  </si>
  <si>
    <r>
      <rPr>
        <sz val="11"/>
        <color rgb="FF00B050"/>
        <rFont val="Calibri"/>
        <family val="2"/>
        <scheme val="minor"/>
      </rPr>
      <t>Green</t>
    </r>
    <r>
      <rPr>
        <sz val="11"/>
        <color theme="1"/>
        <rFont val="Calibri"/>
        <family val="2"/>
        <scheme val="minor"/>
      </rPr>
      <t xml:space="preserve"> = Deadline / </t>
    </r>
    <r>
      <rPr>
        <sz val="11"/>
        <color theme="1" tint="0.249977111117893"/>
        <rFont val="Calibri"/>
        <family val="2"/>
        <scheme val="minor"/>
      </rPr>
      <t>Grey</t>
    </r>
    <r>
      <rPr>
        <sz val="11"/>
        <color theme="1"/>
        <rFont val="Calibri"/>
        <family val="2"/>
        <scheme val="minor"/>
      </rPr>
      <t xml:space="preserve"> is when we completed it.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</si>
</sst>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quot;* #,##0_-;\-&quot;£&quot;* #,##0_-;_-&quot;£&quot;* &quot;-&quot;_-;_-@_-"/>
    <numFmt numFmtId="44" formatCode="_-&quot;£&quot;* #,##0.00_-;\-&quot;£&quot;* #,##0.00_-;_-&quot;£&quot;* &quot;-&quot;??_-;_-@_-"/>
    <numFmt numFmtId="164" formatCode="_(* #,##0_);_(* \(#,##0\);_(* &quot;-&quot;_);_(@_)"/>
    <numFmt numFmtId="165" formatCode="_(* #,##0.00_);_(* \(#,##0.00\);_(* &quot;-&quot;??_);_(@_)"/>
    <numFmt numFmtId="166" formatCode="ddd\,\ dd/mm/yyyy"/>
    <numFmt numFmtId="167" formatCode="d/m/yy;@"/>
    <numFmt numFmtId="168" formatCode="d"/>
    <numFmt numFmtId="169" formatCode="d\ mmm\ yyyy"/>
  </numFmts>
  <fonts count="34"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rgb="FF00B050"/>
      <name val="Calibri"/>
      <family val="2"/>
      <scheme val="minor"/>
    </font>
    <font>
      <sz val="11"/>
      <color theme="1" tint="0.249977111117893"/>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rgb="FF7C5E9C"/>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7" fillId="0" borderId="0"/>
    <xf numFmtId="165"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6"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20" fillId="0" borderId="0" applyNumberFormat="0" applyFill="0" applyBorder="0" applyAlignment="0" applyProtection="0"/>
    <xf numFmtId="164" fontId="6" fillId="0" borderId="0" applyFont="0" applyFill="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1" fillId="0" borderId="0" applyNumberFormat="0" applyFill="0" applyBorder="0" applyAlignment="0" applyProtection="0"/>
    <xf numFmtId="0" fontId="22" fillId="8" borderId="0" applyNumberFormat="0" applyBorder="0" applyAlignment="0" applyProtection="0"/>
    <xf numFmtId="0" fontId="23" fillId="9" borderId="0" applyNumberFormat="0" applyBorder="0" applyAlignment="0" applyProtection="0"/>
    <xf numFmtId="0" fontId="24" fillId="10" borderId="0" applyNumberFormat="0" applyBorder="0" applyAlignment="0" applyProtection="0"/>
    <xf numFmtId="0" fontId="25" fillId="11" borderId="11" applyNumberFormat="0" applyAlignment="0" applyProtection="0"/>
    <xf numFmtId="0" fontId="26" fillId="12" borderId="12" applyNumberFormat="0" applyAlignment="0" applyProtection="0"/>
    <xf numFmtId="0" fontId="27" fillId="12" borderId="11" applyNumberFormat="0" applyAlignment="0" applyProtection="0"/>
    <xf numFmtId="0" fontId="28" fillId="0" borderId="13" applyNumberFormat="0" applyFill="0" applyAlignment="0" applyProtection="0"/>
    <xf numFmtId="0" fontId="29" fillId="13" borderId="14" applyNumberFormat="0" applyAlignment="0" applyProtection="0"/>
    <xf numFmtId="0" fontId="30" fillId="0" borderId="0" applyNumberFormat="0" applyFill="0" applyBorder="0" applyAlignment="0" applyProtection="0"/>
    <xf numFmtId="0" fontId="6" fillId="14" borderId="15" applyNumberFormat="0" applyFont="0" applyAlignment="0" applyProtection="0"/>
    <xf numFmtId="0" fontId="31" fillId="0" borderId="0" applyNumberFormat="0" applyFill="0" applyBorder="0" applyAlignment="0" applyProtection="0"/>
    <xf numFmtId="0" fontId="4" fillId="0" borderId="16" applyNumberFormat="0" applyFill="0" applyAlignment="0" applyProtection="0"/>
    <xf numFmtId="0" fontId="17"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7"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7"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7"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7"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17" fillId="35"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cellStyleXfs>
  <cellXfs count="60">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5" fillId="7" borderId="1" xfId="0" applyFont="1" applyFill="1" applyBorder="1" applyAlignment="1">
      <alignment horizontal="left" vertical="center" indent="1"/>
    </xf>
    <xf numFmtId="0" fontId="5" fillId="7" borderId="1" xfId="0" applyFont="1" applyFill="1" applyBorder="1" applyAlignment="1">
      <alignment horizontal="center" vertical="center" wrapText="1"/>
    </xf>
    <xf numFmtId="0" fontId="9" fillId="6" borderId="8" xfId="0" applyFont="1" applyFill="1" applyBorder="1" applyAlignment="1">
      <alignment horizontal="center" vertical="center" shrinkToFit="1"/>
    </xf>
    <xf numFmtId="0" fontId="3" fillId="0" borderId="2" xfId="0" applyFont="1" applyBorder="1" applyAlignment="1">
      <alignment horizontal="center" vertical="center"/>
    </xf>
    <xf numFmtId="0" fontId="4" fillId="5" borderId="2" xfId="0" applyFont="1" applyFill="1" applyBorder="1" applyAlignment="1">
      <alignment horizontal="left" vertical="center" indent="1"/>
    </xf>
    <xf numFmtId="9" fontId="3" fillId="5" borderId="2" xfId="2" applyFont="1" applyFill="1" applyBorder="1" applyAlignment="1">
      <alignment horizontal="center" vertical="center"/>
    </xf>
    <xf numFmtId="9" fontId="3" fillId="3" borderId="2" xfId="2" applyFont="1" applyFill="1" applyBorder="1" applyAlignment="1">
      <alignment horizontal="center" vertical="center"/>
    </xf>
    <xf numFmtId="0" fontId="3"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1" fillId="0" borderId="0" xfId="0" applyFont="1" applyAlignment="1">
      <alignment horizontal="left" vertical="center"/>
    </xf>
    <xf numFmtId="0" fontId="12" fillId="0" borderId="0" xfId="0" applyFont="1" applyAlignment="1">
      <alignment horizontal="left" vertical="center"/>
    </xf>
    <xf numFmtId="0" fontId="14" fillId="0" borderId="0" xfId="0" applyFont="1"/>
    <xf numFmtId="0" fontId="16" fillId="0" borderId="0" xfId="0" applyFont="1" applyAlignment="1">
      <alignment vertical="center"/>
    </xf>
    <xf numFmtId="0" fontId="15" fillId="0" borderId="0" xfId="0" applyFont="1" applyAlignment="1">
      <alignment horizontal="left" vertical="top" wrapText="1" indent="1"/>
    </xf>
    <xf numFmtId="0" fontId="1" fillId="0" borderId="0" xfId="0" applyFont="1" applyAlignment="1">
      <alignment horizontal="left" vertical="top"/>
    </xf>
    <xf numFmtId="0" fontId="13"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7" fillId="0" borderId="0" xfId="3"/>
    <xf numFmtId="0" fontId="17" fillId="0" borderId="0" xfId="3" applyAlignment="1">
      <alignment wrapText="1"/>
    </xf>
    <xf numFmtId="0" fontId="17" fillId="0" borderId="0" xfId="0" applyFont="1" applyAlignment="1">
      <alignment horizontal="center"/>
    </xf>
    <xf numFmtId="0" fontId="10" fillId="0" borderId="0" xfId="5" applyAlignment="1">
      <alignment horizontal="left"/>
    </xf>
    <xf numFmtId="0" fontId="7" fillId="0" borderId="0" xfId="6"/>
    <xf numFmtId="0" fontId="6" fillId="3" borderId="2" xfId="12" applyFill="1">
      <alignment horizontal="left" vertical="center" indent="2"/>
    </xf>
    <xf numFmtId="0" fontId="0" fillId="0" borderId="10" xfId="0" applyBorder="1"/>
    <xf numFmtId="0" fontId="18" fillId="0" borderId="0" xfId="0" applyFont="1"/>
    <xf numFmtId="0" fontId="19" fillId="0" borderId="0" xfId="1" applyFont="1" applyProtection="1">
      <alignment vertical="top"/>
    </xf>
    <xf numFmtId="0" fontId="3" fillId="0" borderId="0" xfId="0" applyFont="1" applyAlignment="1">
      <alignment vertical="top"/>
    </xf>
    <xf numFmtId="167" fontId="0" fillId="5" borderId="2" xfId="0" applyNumberFormat="1" applyFill="1" applyBorder="1" applyAlignment="1">
      <alignment horizontal="center" vertical="center"/>
    </xf>
    <xf numFmtId="167" fontId="3" fillId="5" borderId="2" xfId="0" applyNumberFormat="1" applyFont="1" applyFill="1" applyBorder="1" applyAlignment="1">
      <alignment horizontal="center" vertical="center"/>
    </xf>
    <xf numFmtId="167" fontId="6" fillId="3" borderId="2" xfId="10" applyFill="1">
      <alignment horizontal="center" vertical="center"/>
    </xf>
    <xf numFmtId="168" fontId="8" fillId="4" borderId="6" xfId="0" applyNumberFormat="1" applyFont="1" applyFill="1" applyBorder="1" applyAlignment="1">
      <alignment horizontal="center" vertical="center"/>
    </xf>
    <xf numFmtId="168" fontId="8" fillId="4" borderId="0" xfId="0" applyNumberFormat="1" applyFont="1" applyFill="1" applyAlignment="1">
      <alignment horizontal="center" vertical="center"/>
    </xf>
    <xf numFmtId="168" fontId="8" fillId="4" borderId="7" xfId="0" applyNumberFormat="1" applyFont="1" applyFill="1" applyBorder="1" applyAlignment="1">
      <alignment horizontal="center" vertical="center"/>
    </xf>
    <xf numFmtId="0" fontId="6" fillId="0" borderId="7" xfId="8" applyBorder="1">
      <alignment horizontal="right" indent="1"/>
    </xf>
    <xf numFmtId="0" fontId="6" fillId="0" borderId="7" xfId="8" applyBorder="1" applyAlignment="1">
      <alignment horizontal="center" vertical="center"/>
    </xf>
    <xf numFmtId="0" fontId="0" fillId="39" borderId="9" xfId="0" applyFill="1" applyBorder="1" applyAlignment="1">
      <alignment vertical="center"/>
    </xf>
    <xf numFmtId="0" fontId="3" fillId="39" borderId="9" xfId="0" applyFont="1" applyFill="1" applyBorder="1" applyAlignment="1">
      <alignment vertical="center"/>
    </xf>
    <xf numFmtId="0" fontId="3" fillId="0" borderId="9" xfId="0" applyFont="1" applyBorder="1" applyAlignment="1">
      <alignment vertical="center"/>
    </xf>
    <xf numFmtId="0" fontId="0" fillId="39" borderId="9" xfId="0" applyFill="1" applyBorder="1" applyAlignment="1">
      <alignment horizontal="right" vertical="center"/>
    </xf>
    <xf numFmtId="0" fontId="0" fillId="40" borderId="9" xfId="0" applyFill="1" applyBorder="1" applyAlignment="1">
      <alignment vertical="center"/>
    </xf>
    <xf numFmtId="0" fontId="7" fillId="0" borderId="0" xfId="7" applyAlignment="1"/>
    <xf numFmtId="0" fontId="7" fillId="0" borderId="0" xfId="7" applyAlignment="1">
      <alignment horizontal="left" vertical="top"/>
    </xf>
    <xf numFmtId="0" fontId="0" fillId="0" borderId="10" xfId="0" applyBorder="1" applyAlignment="1">
      <alignment horizontal="center"/>
    </xf>
    <xf numFmtId="169" fontId="0" fillId="4" borderId="4" xfId="0" applyNumberFormat="1" applyFill="1" applyBorder="1" applyAlignment="1">
      <alignment horizontal="left" vertical="center" wrapText="1" indent="1"/>
    </xf>
    <xf numFmtId="169" fontId="0" fillId="4" borderId="1" xfId="0" applyNumberFormat="1" applyFill="1" applyBorder="1" applyAlignment="1">
      <alignment horizontal="left" vertical="center" wrapText="1" indent="1"/>
    </xf>
    <xf numFmtId="169" fontId="0" fillId="4" borderId="5" xfId="0" applyNumberFormat="1" applyFill="1" applyBorder="1" applyAlignment="1">
      <alignment horizontal="left" vertical="center" wrapText="1" indent="1"/>
    </xf>
    <xf numFmtId="166" fontId="6" fillId="0" borderId="3" xfId="9">
      <alignment horizontal="center" vertical="center"/>
    </xf>
    <xf numFmtId="0" fontId="32" fillId="39" borderId="9" xfId="0" applyFont="1" applyFill="1" applyBorder="1" applyAlignment="1">
      <alignment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 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7C5E9C"/>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47"/>
  <sheetViews>
    <sheetView showGridLines="0" tabSelected="1" showRuler="0" zoomScale="115" zoomScaleNormal="115" zoomScalePageLayoutView="70" workbookViewId="0">
      <pane ySplit="6" topLeftCell="A11" activePane="bottomLeft" state="frozen"/>
      <selection pane="bottomLeft" activeCell="AG17" sqref="AG17"/>
    </sheetView>
  </sheetViews>
  <sheetFormatPr defaultRowHeight="30" customHeight="1" x14ac:dyDescent="0.3"/>
  <cols>
    <col min="1" max="1" width="2.6640625" style="29" customWidth="1"/>
    <col min="2" max="2" width="27" customWidth="1"/>
    <col min="3" max="3" width="13.6640625" customWidth="1"/>
    <col min="4" max="4" width="10.44140625" style="4" customWidth="1"/>
    <col min="5" max="5" width="10.44140625" customWidth="1"/>
    <col min="6" max="6" width="2.6640625" customWidth="1"/>
    <col min="7" max="7" width="6.109375" hidden="1" customWidth="1"/>
    <col min="8" max="63" width="2.5546875" customWidth="1"/>
    <col min="68" max="69" width="10.33203125"/>
  </cols>
  <sheetData>
    <row r="1" spans="1:63" ht="30" customHeight="1" x14ac:dyDescent="0.55000000000000004">
      <c r="A1" s="30" t="s">
        <v>0</v>
      </c>
      <c r="B1" s="32" t="s">
        <v>35</v>
      </c>
      <c r="C1" s="1"/>
      <c r="D1" s="3"/>
      <c r="E1" s="18"/>
      <c r="G1" s="1"/>
      <c r="H1" s="36"/>
    </row>
    <row r="2" spans="1:63" ht="30" customHeight="1" x14ac:dyDescent="0.35">
      <c r="A2" s="29" t="s">
        <v>1</v>
      </c>
      <c r="B2" s="33" t="s">
        <v>35</v>
      </c>
      <c r="H2" s="37"/>
    </row>
    <row r="3" spans="1:63" ht="30" customHeight="1" x14ac:dyDescent="0.35">
      <c r="A3" s="29" t="s">
        <v>2</v>
      </c>
      <c r="B3" s="52" t="s">
        <v>36</v>
      </c>
      <c r="C3" s="45"/>
      <c r="D3" s="58">
        <v>45705</v>
      </c>
      <c r="E3" s="58"/>
    </row>
    <row r="4" spans="1:63" ht="30" customHeight="1" x14ac:dyDescent="0.3">
      <c r="A4" s="30" t="s">
        <v>3</v>
      </c>
      <c r="B4" s="53" t="s">
        <v>37</v>
      </c>
      <c r="C4" s="46" t="s">
        <v>15</v>
      </c>
      <c r="D4" s="6">
        <v>1</v>
      </c>
      <c r="H4" s="55">
        <v>45705</v>
      </c>
      <c r="I4" s="56"/>
      <c r="J4" s="56"/>
      <c r="K4" s="56"/>
      <c r="L4" s="56"/>
      <c r="M4" s="56"/>
      <c r="N4" s="57"/>
      <c r="O4" s="55">
        <f>O5</f>
        <v>45712</v>
      </c>
      <c r="P4" s="56"/>
      <c r="Q4" s="56"/>
      <c r="R4" s="56"/>
      <c r="S4" s="56"/>
      <c r="T4" s="56"/>
      <c r="U4" s="57"/>
      <c r="V4" s="55">
        <f>V5</f>
        <v>45719</v>
      </c>
      <c r="W4" s="56"/>
      <c r="X4" s="56"/>
      <c r="Y4" s="56"/>
      <c r="Z4" s="56"/>
      <c r="AA4" s="56"/>
      <c r="AB4" s="57"/>
      <c r="AC4" s="55">
        <f>AC5</f>
        <v>45726</v>
      </c>
      <c r="AD4" s="56"/>
      <c r="AE4" s="56"/>
      <c r="AF4" s="56"/>
      <c r="AG4" s="56"/>
      <c r="AH4" s="56"/>
      <c r="AI4" s="57"/>
      <c r="AJ4" s="55">
        <f>AJ5</f>
        <v>45733</v>
      </c>
      <c r="AK4" s="56"/>
      <c r="AL4" s="56"/>
      <c r="AM4" s="56"/>
      <c r="AN4" s="56"/>
      <c r="AO4" s="56"/>
      <c r="AP4" s="57"/>
      <c r="AQ4" s="55">
        <f>AQ5</f>
        <v>45740</v>
      </c>
      <c r="AR4" s="56"/>
      <c r="AS4" s="56"/>
      <c r="AT4" s="56"/>
      <c r="AU4" s="56"/>
      <c r="AV4" s="56"/>
      <c r="AW4" s="57"/>
      <c r="AX4" s="55">
        <v>45747</v>
      </c>
      <c r="AY4" s="56"/>
      <c r="AZ4" s="56"/>
      <c r="BA4" s="56"/>
      <c r="BB4" s="56"/>
      <c r="BC4" s="56"/>
      <c r="BD4" s="57"/>
      <c r="BE4" s="55"/>
      <c r="BF4" s="56"/>
      <c r="BG4" s="56"/>
      <c r="BH4" s="56"/>
      <c r="BI4" s="56"/>
      <c r="BJ4" s="56"/>
      <c r="BK4" s="57"/>
    </row>
    <row r="5" spans="1:63" ht="15" customHeight="1" x14ac:dyDescent="0.3">
      <c r="A5" s="30" t="s">
        <v>4</v>
      </c>
      <c r="B5" s="54" t="s">
        <v>47</v>
      </c>
      <c r="C5" s="54"/>
      <c r="D5" s="54"/>
      <c r="E5" s="35"/>
      <c r="F5" s="35"/>
      <c r="H5" s="42">
        <f>Project_Start-WEEKDAY(Project_Start,1)+2+7*(Display_Week-1)</f>
        <v>45705</v>
      </c>
      <c r="I5" s="43">
        <f>H5+1</f>
        <v>45706</v>
      </c>
      <c r="J5" s="43">
        <f t="shared" ref="J5:AW5" si="0">I5+1</f>
        <v>45707</v>
      </c>
      <c r="K5" s="43">
        <f t="shared" si="0"/>
        <v>45708</v>
      </c>
      <c r="L5" s="43">
        <f t="shared" si="0"/>
        <v>45709</v>
      </c>
      <c r="M5" s="43">
        <f t="shared" si="0"/>
        <v>45710</v>
      </c>
      <c r="N5" s="44">
        <f t="shared" si="0"/>
        <v>45711</v>
      </c>
      <c r="O5" s="42">
        <f>N5+1</f>
        <v>45712</v>
      </c>
      <c r="P5" s="43">
        <f>O5+1</f>
        <v>45713</v>
      </c>
      <c r="Q5" s="43">
        <f t="shared" si="0"/>
        <v>45714</v>
      </c>
      <c r="R5" s="43">
        <f t="shared" si="0"/>
        <v>45715</v>
      </c>
      <c r="S5" s="43">
        <f t="shared" si="0"/>
        <v>45716</v>
      </c>
      <c r="T5" s="43">
        <f t="shared" si="0"/>
        <v>45717</v>
      </c>
      <c r="U5" s="44">
        <f t="shared" si="0"/>
        <v>45718</v>
      </c>
      <c r="V5" s="42">
        <f>U5+1</f>
        <v>45719</v>
      </c>
      <c r="W5" s="43">
        <f>V5+1</f>
        <v>45720</v>
      </c>
      <c r="X5" s="43">
        <f t="shared" si="0"/>
        <v>45721</v>
      </c>
      <c r="Y5" s="43">
        <f t="shared" si="0"/>
        <v>45722</v>
      </c>
      <c r="Z5" s="43">
        <f t="shared" si="0"/>
        <v>45723</v>
      </c>
      <c r="AA5" s="43">
        <f t="shared" si="0"/>
        <v>45724</v>
      </c>
      <c r="AB5" s="44">
        <f t="shared" si="0"/>
        <v>45725</v>
      </c>
      <c r="AC5" s="42">
        <f>AB5+1</f>
        <v>45726</v>
      </c>
      <c r="AD5" s="43">
        <f>AC5+1</f>
        <v>45727</v>
      </c>
      <c r="AE5" s="43">
        <f t="shared" si="0"/>
        <v>45728</v>
      </c>
      <c r="AF5" s="43">
        <f t="shared" si="0"/>
        <v>45729</v>
      </c>
      <c r="AG5" s="43">
        <f t="shared" si="0"/>
        <v>45730</v>
      </c>
      <c r="AH5" s="43">
        <f t="shared" si="0"/>
        <v>45731</v>
      </c>
      <c r="AI5" s="44">
        <f t="shared" si="0"/>
        <v>45732</v>
      </c>
      <c r="AJ5" s="42">
        <f>AI5+1</f>
        <v>45733</v>
      </c>
      <c r="AK5" s="43">
        <f>AJ5+1</f>
        <v>45734</v>
      </c>
      <c r="AL5" s="43">
        <f t="shared" si="0"/>
        <v>45735</v>
      </c>
      <c r="AM5" s="43">
        <f t="shared" si="0"/>
        <v>45736</v>
      </c>
      <c r="AN5" s="43">
        <f t="shared" si="0"/>
        <v>45737</v>
      </c>
      <c r="AO5" s="43">
        <f t="shared" si="0"/>
        <v>45738</v>
      </c>
      <c r="AP5" s="44">
        <f t="shared" si="0"/>
        <v>45739</v>
      </c>
      <c r="AQ5" s="42">
        <f>AP5+1</f>
        <v>45740</v>
      </c>
      <c r="AR5" s="43">
        <f>AQ5+1</f>
        <v>45741</v>
      </c>
      <c r="AS5" s="43">
        <f t="shared" si="0"/>
        <v>45742</v>
      </c>
      <c r="AT5" s="43">
        <f t="shared" si="0"/>
        <v>45743</v>
      </c>
      <c r="AU5" s="43">
        <f t="shared" si="0"/>
        <v>45744</v>
      </c>
      <c r="AV5" s="43">
        <f t="shared" si="0"/>
        <v>45745</v>
      </c>
      <c r="AW5" s="44">
        <f t="shared" si="0"/>
        <v>45746</v>
      </c>
      <c r="AX5" s="42">
        <v>31</v>
      </c>
      <c r="AY5" s="43"/>
      <c r="AZ5" s="43"/>
      <c r="BA5" s="43"/>
      <c r="BB5" s="43"/>
      <c r="BC5" s="43"/>
      <c r="BD5" s="44"/>
      <c r="BE5" s="42"/>
      <c r="BF5" s="43"/>
      <c r="BG5" s="43"/>
      <c r="BH5" s="43"/>
      <c r="BI5" s="43"/>
      <c r="BJ5" s="43"/>
      <c r="BK5" s="44"/>
    </row>
    <row r="6" spans="1:63" ht="30" customHeight="1" thickBot="1" x14ac:dyDescent="0.35">
      <c r="A6" s="30" t="s">
        <v>5</v>
      </c>
      <c r="B6" s="7" t="s">
        <v>14</v>
      </c>
      <c r="C6" s="8" t="s">
        <v>16</v>
      </c>
      <c r="D6" s="8" t="s">
        <v>17</v>
      </c>
      <c r="E6" s="8" t="s">
        <v>18</v>
      </c>
      <c r="F6" s="8"/>
      <c r="G6" s="8" t="s">
        <v>19</v>
      </c>
      <c r="H6" s="9" t="str">
        <f t="shared" ref="H6" si="1">LEFT(TEXT(H5,"ddd"),1)</f>
        <v>M</v>
      </c>
      <c r="I6" s="9" t="str">
        <f t="shared" ref="I6:AQ6" si="2">LEFT(TEXT(I5,"ddd"),1)</f>
        <v>T</v>
      </c>
      <c r="J6" s="9" t="str">
        <f t="shared" si="2"/>
        <v>W</v>
      </c>
      <c r="K6" s="9" t="str">
        <f t="shared" si="2"/>
        <v>T</v>
      </c>
      <c r="L6" s="9" t="str">
        <f t="shared" si="2"/>
        <v>F</v>
      </c>
      <c r="M6" s="9" t="str">
        <f t="shared" si="2"/>
        <v>S</v>
      </c>
      <c r="N6" s="9" t="str">
        <f t="shared" si="2"/>
        <v>S</v>
      </c>
      <c r="O6" s="9" t="str">
        <f t="shared" si="2"/>
        <v>M</v>
      </c>
      <c r="P6" s="9" t="str">
        <f t="shared" si="2"/>
        <v>T</v>
      </c>
      <c r="Q6" s="9" t="str">
        <f t="shared" si="2"/>
        <v>W</v>
      </c>
      <c r="R6" s="9" t="str">
        <f t="shared" si="2"/>
        <v>T</v>
      </c>
      <c r="S6" s="9" t="str">
        <f t="shared" si="2"/>
        <v>F</v>
      </c>
      <c r="T6" s="9" t="str">
        <f t="shared" si="2"/>
        <v>S</v>
      </c>
      <c r="U6" s="9" t="str">
        <f t="shared" si="2"/>
        <v>S</v>
      </c>
      <c r="V6" s="9" t="str">
        <f t="shared" si="2"/>
        <v>M</v>
      </c>
      <c r="W6" s="9" t="str">
        <f t="shared" si="2"/>
        <v>T</v>
      </c>
      <c r="X6" s="9" t="str">
        <f t="shared" si="2"/>
        <v>W</v>
      </c>
      <c r="Y6" s="9" t="str">
        <f t="shared" si="2"/>
        <v>T</v>
      </c>
      <c r="Z6" s="9" t="str">
        <f t="shared" si="2"/>
        <v>F</v>
      </c>
      <c r="AA6" s="9" t="str">
        <f t="shared" si="2"/>
        <v>S</v>
      </c>
      <c r="AB6" s="9" t="str">
        <f t="shared" si="2"/>
        <v>S</v>
      </c>
      <c r="AC6" s="9" t="str">
        <f t="shared" si="2"/>
        <v>M</v>
      </c>
      <c r="AD6" s="9" t="str">
        <f t="shared" si="2"/>
        <v>T</v>
      </c>
      <c r="AE6" s="9" t="str">
        <f t="shared" si="2"/>
        <v>W</v>
      </c>
      <c r="AF6" s="9" t="str">
        <f t="shared" si="2"/>
        <v>T</v>
      </c>
      <c r="AG6" s="9" t="str">
        <f t="shared" si="2"/>
        <v>F</v>
      </c>
      <c r="AH6" s="9" t="str">
        <f t="shared" si="2"/>
        <v>S</v>
      </c>
      <c r="AI6" s="9" t="str">
        <f t="shared" si="2"/>
        <v>S</v>
      </c>
      <c r="AJ6" s="9" t="str">
        <f t="shared" si="2"/>
        <v>M</v>
      </c>
      <c r="AK6" s="9" t="str">
        <f t="shared" si="2"/>
        <v>T</v>
      </c>
      <c r="AL6" s="9" t="str">
        <f t="shared" si="2"/>
        <v>W</v>
      </c>
      <c r="AM6" s="9" t="str">
        <f t="shared" si="2"/>
        <v>T</v>
      </c>
      <c r="AN6" s="9" t="str">
        <f t="shared" si="2"/>
        <v>F</v>
      </c>
      <c r="AO6" s="9" t="str">
        <f t="shared" si="2"/>
        <v>S</v>
      </c>
      <c r="AP6" s="9" t="str">
        <f t="shared" si="2"/>
        <v>S</v>
      </c>
      <c r="AQ6" s="9" t="str">
        <f t="shared" si="2"/>
        <v>M</v>
      </c>
      <c r="AR6" s="9" t="str">
        <f t="shared" ref="AR6:AW6" si="3">LEFT(TEXT(AR5,"ddd"),1)</f>
        <v>T</v>
      </c>
      <c r="AS6" s="9" t="str">
        <f t="shared" si="3"/>
        <v>W</v>
      </c>
      <c r="AT6" s="9" t="str">
        <f t="shared" si="3"/>
        <v>T</v>
      </c>
      <c r="AU6" s="9" t="str">
        <f t="shared" si="3"/>
        <v>F</v>
      </c>
      <c r="AV6" s="9" t="str">
        <f t="shared" si="3"/>
        <v>S</v>
      </c>
      <c r="AW6" s="9" t="str">
        <f t="shared" si="3"/>
        <v>S</v>
      </c>
      <c r="AX6" s="9" t="s">
        <v>46</v>
      </c>
      <c r="AY6" s="9"/>
      <c r="AZ6" s="9"/>
      <c r="BA6" s="9"/>
      <c r="BB6" s="9"/>
      <c r="BC6" s="9"/>
      <c r="BD6" s="9"/>
      <c r="BE6" s="9"/>
      <c r="BF6" s="9"/>
      <c r="BG6" s="9"/>
      <c r="BH6" s="9"/>
      <c r="BI6" s="9"/>
      <c r="BJ6" s="9"/>
      <c r="BK6" s="9"/>
    </row>
    <row r="7" spans="1:63" ht="30" hidden="1" customHeight="1" thickBot="1" x14ac:dyDescent="0.35">
      <c r="A7" s="29" t="s">
        <v>6</v>
      </c>
      <c r="D7"/>
      <c r="G7" t="str">
        <f>IF(OR(ISBLANK(task_start),ISBLANK(task_end)),"",task_end-task_start+1)</f>
        <v/>
      </c>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row>
    <row r="8" spans="1:63" s="2" customFormat="1" ht="30" customHeight="1" thickBot="1" x14ac:dyDescent="0.35">
      <c r="A8" s="30" t="s">
        <v>7</v>
      </c>
      <c r="B8" s="11"/>
      <c r="C8" s="12"/>
      <c r="D8" s="39"/>
      <c r="E8" s="40"/>
      <c r="F8" s="10"/>
      <c r="G8" s="10" t="str">
        <f t="shared" ref="G8:G34" si="4">IF(OR(ISBLANK(task_start),ISBLANK(task_end)),"",task_end-task_start+1)</f>
        <v/>
      </c>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row>
    <row r="9" spans="1:63" s="2" customFormat="1" ht="30" customHeight="1" thickBot="1" x14ac:dyDescent="0.35">
      <c r="A9" s="30" t="s">
        <v>8</v>
      </c>
      <c r="B9" s="34" t="s">
        <v>38</v>
      </c>
      <c r="C9" s="13">
        <v>1</v>
      </c>
      <c r="D9" s="41">
        <f>Project_Start</f>
        <v>45705</v>
      </c>
      <c r="E9" s="41">
        <f>D9+2</f>
        <v>45707</v>
      </c>
      <c r="F9" s="10"/>
      <c r="G9" s="10">
        <f t="shared" si="4"/>
        <v>3</v>
      </c>
      <c r="H9" s="48"/>
      <c r="I9" s="48"/>
      <c r="J9" s="48"/>
      <c r="K9" s="48"/>
      <c r="L9" s="48"/>
      <c r="M9" s="49"/>
      <c r="N9" s="49"/>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row>
    <row r="10" spans="1:63" s="2" customFormat="1" ht="30" customHeight="1" thickBot="1" x14ac:dyDescent="0.35">
      <c r="A10" s="30" t="s">
        <v>9</v>
      </c>
      <c r="B10" s="34" t="s">
        <v>39</v>
      </c>
      <c r="C10" s="13">
        <v>1</v>
      </c>
      <c r="D10" s="41">
        <f>E9+5</f>
        <v>45712</v>
      </c>
      <c r="E10" s="41">
        <f>D10+2</f>
        <v>45714</v>
      </c>
      <c r="F10" s="10"/>
      <c r="G10" s="10">
        <f t="shared" si="4"/>
        <v>3</v>
      </c>
      <c r="H10" s="15"/>
      <c r="I10" s="15"/>
      <c r="J10" s="15"/>
      <c r="K10" s="15"/>
      <c r="L10" s="15"/>
      <c r="M10" s="15"/>
      <c r="N10" s="15"/>
      <c r="O10" s="47"/>
      <c r="P10" s="47"/>
      <c r="Q10" s="47"/>
      <c r="R10" s="47"/>
      <c r="S10" s="47"/>
      <c r="T10" s="16"/>
      <c r="U10" s="16"/>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row>
    <row r="11" spans="1:63" s="2" customFormat="1" ht="30" customHeight="1" thickBot="1" x14ac:dyDescent="0.35">
      <c r="A11" s="29"/>
      <c r="B11" s="34" t="s">
        <v>40</v>
      </c>
      <c r="C11" s="13">
        <v>1</v>
      </c>
      <c r="D11" s="41">
        <f>E10+3</f>
        <v>45717</v>
      </c>
      <c r="E11" s="41">
        <f>D11+2</f>
        <v>45719</v>
      </c>
      <c r="F11" s="10"/>
      <c r="G11" s="10">
        <f t="shared" si="4"/>
        <v>3</v>
      </c>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row>
    <row r="12" spans="1:63" s="2" customFormat="1" ht="30" customHeight="1" thickBot="1" x14ac:dyDescent="0.35">
      <c r="A12" s="29"/>
      <c r="B12" s="34" t="s">
        <v>45</v>
      </c>
      <c r="C12" s="13"/>
      <c r="D12" s="41">
        <f>D11+2</f>
        <v>45719</v>
      </c>
      <c r="E12" s="41">
        <f>D12</f>
        <v>45719</v>
      </c>
      <c r="F12" s="10"/>
      <c r="G12" s="10"/>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row>
    <row r="13" spans="1:63" s="2" customFormat="1" ht="30" customHeight="1" thickBot="1" x14ac:dyDescent="0.35">
      <c r="A13" s="29"/>
      <c r="B13" s="34" t="s">
        <v>41</v>
      </c>
      <c r="C13" s="13">
        <v>1</v>
      </c>
      <c r="D13" s="41">
        <f>D11+3</f>
        <v>45720</v>
      </c>
      <c r="E13" s="41">
        <f>D13+2</f>
        <v>45722</v>
      </c>
      <c r="F13" s="10"/>
      <c r="G13" s="10">
        <f t="shared" si="4"/>
        <v>3</v>
      </c>
      <c r="H13" s="15"/>
      <c r="I13" s="15"/>
      <c r="J13" s="15"/>
      <c r="K13" s="15"/>
      <c r="L13" s="15"/>
      <c r="M13" s="15"/>
      <c r="N13" s="15"/>
      <c r="O13" s="15"/>
      <c r="P13" s="15"/>
      <c r="Q13" s="15"/>
      <c r="R13" s="15"/>
      <c r="S13" s="15"/>
      <c r="T13" s="15"/>
      <c r="U13" s="15"/>
      <c r="V13" s="47"/>
      <c r="W13" s="47"/>
      <c r="X13" s="50"/>
      <c r="Y13" s="47"/>
      <c r="Z13" s="47"/>
      <c r="AA13" s="47"/>
      <c r="AB13" s="47"/>
      <c r="AC13" s="47"/>
      <c r="AD13" s="47"/>
      <c r="AE13" s="47"/>
      <c r="AF13" s="47"/>
      <c r="AG13" s="47"/>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row>
    <row r="14" spans="1:63" s="2" customFormat="1" ht="30" customHeight="1" thickBot="1" x14ac:dyDescent="0.35">
      <c r="A14" s="29"/>
      <c r="B14" s="34" t="s">
        <v>42</v>
      </c>
      <c r="C14" s="13">
        <v>1</v>
      </c>
      <c r="D14" s="41">
        <f>D13+2</f>
        <v>45722</v>
      </c>
      <c r="E14" s="41">
        <f>D14+1</f>
        <v>45723</v>
      </c>
      <c r="F14" s="10"/>
      <c r="G14" s="10">
        <f t="shared" si="4"/>
        <v>2</v>
      </c>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row>
    <row r="15" spans="1:63" s="2" customFormat="1" ht="30" customHeight="1" thickBot="1" x14ac:dyDescent="0.35">
      <c r="A15" s="30" t="s">
        <v>10</v>
      </c>
      <c r="B15" s="34" t="s">
        <v>43</v>
      </c>
      <c r="C15" s="13">
        <v>1</v>
      </c>
      <c r="D15" s="41">
        <f>D14+5</f>
        <v>45727</v>
      </c>
      <c r="E15" s="41">
        <f>D14+10</f>
        <v>45732</v>
      </c>
      <c r="F15" s="10"/>
      <c r="G15" s="10">
        <f t="shared" si="4"/>
        <v>6</v>
      </c>
      <c r="H15" s="15"/>
      <c r="I15" s="15"/>
      <c r="J15" s="15"/>
      <c r="K15" s="15"/>
      <c r="L15" s="15"/>
      <c r="M15" s="15"/>
      <c r="N15" s="15"/>
      <c r="O15" s="15"/>
      <c r="P15" s="15"/>
      <c r="Q15" s="15"/>
      <c r="R15" s="15"/>
      <c r="S15" s="15"/>
      <c r="T15" s="15"/>
      <c r="U15" s="15"/>
      <c r="V15" s="15"/>
      <c r="W15" s="15"/>
      <c r="X15" s="15"/>
      <c r="Y15" s="15"/>
      <c r="Z15" s="15"/>
      <c r="AA15" s="15"/>
      <c r="AB15" s="15"/>
      <c r="AC15" s="15"/>
      <c r="AD15" s="59"/>
      <c r="AE15" s="59"/>
      <c r="AF15" s="59"/>
      <c r="AG15" s="59"/>
      <c r="AH15" s="59"/>
      <c r="AI15" s="59"/>
      <c r="AJ15" s="47"/>
      <c r="AK15" s="47"/>
      <c r="AL15" s="47"/>
      <c r="AM15" s="47"/>
      <c r="AN15" s="47"/>
      <c r="AO15" s="15"/>
      <c r="AP15" s="15"/>
      <c r="AQ15" s="15"/>
      <c r="AR15" s="15"/>
      <c r="AS15" s="15"/>
      <c r="AT15" s="15"/>
      <c r="AU15" s="15"/>
      <c r="AV15" s="15"/>
      <c r="AW15" s="15"/>
      <c r="AX15" s="15"/>
      <c r="AY15" s="15"/>
      <c r="AZ15" s="15"/>
      <c r="BA15" s="15"/>
      <c r="BB15" s="15"/>
      <c r="BC15" s="15"/>
      <c r="BD15" s="15"/>
      <c r="BE15" s="15"/>
      <c r="BF15" s="15"/>
      <c r="BG15" s="15"/>
      <c r="BH15" s="15"/>
      <c r="BI15" s="15"/>
      <c r="BJ15" s="15"/>
      <c r="BK15" s="15"/>
    </row>
    <row r="16" spans="1:63" s="2" customFormat="1" ht="30" customHeight="1" thickBot="1" x14ac:dyDescent="0.35">
      <c r="A16" s="30"/>
      <c r="B16" s="34" t="s">
        <v>44</v>
      </c>
      <c r="C16" s="13">
        <v>0.05</v>
      </c>
      <c r="D16" s="41"/>
      <c r="E16" s="41"/>
      <c r="F16" s="10"/>
      <c r="G16" s="10" t="str">
        <f t="shared" si="4"/>
        <v/>
      </c>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47"/>
      <c r="AR16" s="47"/>
      <c r="AS16" s="47"/>
      <c r="AT16" s="47"/>
      <c r="AU16" s="47"/>
      <c r="AV16" s="15"/>
      <c r="AW16" s="15"/>
      <c r="AX16" s="15"/>
      <c r="AY16" s="15"/>
      <c r="AZ16" s="15"/>
      <c r="BA16" s="15"/>
      <c r="BB16" s="15"/>
      <c r="BC16" s="15"/>
      <c r="BD16" s="15"/>
      <c r="BE16" s="15"/>
      <c r="BF16" s="15"/>
      <c r="BG16" s="15"/>
      <c r="BH16" s="15"/>
      <c r="BI16" s="15"/>
      <c r="BJ16" s="15"/>
      <c r="BK16" s="15"/>
    </row>
    <row r="17" spans="1:63" s="2" customFormat="1" ht="30" customHeight="1" thickBot="1" x14ac:dyDescent="0.35">
      <c r="A17" s="29"/>
      <c r="B17" s="34" t="s">
        <v>45</v>
      </c>
      <c r="C17" s="13"/>
      <c r="D17" s="41">
        <f>AX17+1</f>
        <v>1</v>
      </c>
      <c r="E17" s="41">
        <f>AX17+2</f>
        <v>2</v>
      </c>
      <c r="F17" s="10"/>
      <c r="G17" s="10"/>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51"/>
      <c r="AZ17" s="15"/>
      <c r="BA17" s="15"/>
      <c r="BB17" s="15"/>
      <c r="BC17" s="15"/>
      <c r="BD17" s="15"/>
      <c r="BE17" s="15"/>
      <c r="BF17" s="15"/>
      <c r="BG17" s="15"/>
      <c r="BH17" s="15"/>
      <c r="BI17" s="15"/>
      <c r="BJ17" s="15"/>
      <c r="BK17" s="15"/>
    </row>
    <row r="18" spans="1:63" s="2" customFormat="1" ht="30" customHeight="1" thickBot="1" x14ac:dyDescent="0.35">
      <c r="A18" s="29"/>
      <c r="B18" s="34"/>
      <c r="C18" s="13"/>
      <c r="D18" s="41"/>
      <c r="E18" s="41"/>
      <c r="F18" s="10"/>
      <c r="G18" s="10" t="str">
        <f t="shared" si="4"/>
        <v/>
      </c>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row>
    <row r="19" spans="1:63" s="2" customFormat="1" ht="30" customHeight="1" thickBot="1" x14ac:dyDescent="0.35">
      <c r="A19" s="29"/>
      <c r="B19" s="34"/>
      <c r="C19" s="13"/>
      <c r="D19" s="41"/>
      <c r="E19" s="41"/>
      <c r="F19" s="10"/>
      <c r="G19" s="10" t="str">
        <f t="shared" si="4"/>
        <v/>
      </c>
      <c r="H19" s="15"/>
      <c r="I19" s="15"/>
      <c r="J19" s="15"/>
      <c r="K19" s="15"/>
      <c r="L19" s="15"/>
      <c r="M19" s="15"/>
      <c r="N19" s="15"/>
      <c r="O19" s="15"/>
      <c r="P19" s="15"/>
      <c r="Q19" s="15"/>
      <c r="R19" s="15"/>
      <c r="S19" s="15"/>
      <c r="T19" s="15"/>
      <c r="U19" s="15"/>
      <c r="V19" s="15"/>
      <c r="W19" s="15"/>
      <c r="X19" s="16"/>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row>
    <row r="20" spans="1:63" s="2" customFormat="1" ht="30" customHeight="1" thickBot="1" x14ac:dyDescent="0.35">
      <c r="A20" s="29"/>
      <c r="B20" s="34"/>
      <c r="C20" s="13"/>
      <c r="D20" s="41"/>
      <c r="E20" s="41"/>
      <c r="F20" s="10"/>
      <c r="G20" s="10" t="str">
        <f t="shared" si="4"/>
        <v/>
      </c>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row>
    <row r="21" spans="1:63" s="2" customFormat="1" ht="30" customHeight="1" thickBot="1" x14ac:dyDescent="0.35">
      <c r="A21" s="29" t="s">
        <v>11</v>
      </c>
      <c r="B21" s="34"/>
      <c r="C21" s="13"/>
      <c r="D21" s="41"/>
      <c r="E21" s="41"/>
      <c r="F21" s="10"/>
      <c r="G21" s="10" t="str">
        <f t="shared" si="4"/>
        <v/>
      </c>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row>
    <row r="22" spans="1:63" s="2" customFormat="1" ht="30" customHeight="1" thickBot="1" x14ac:dyDescent="0.35">
      <c r="A22" s="29"/>
      <c r="B22" s="34"/>
      <c r="C22" s="13"/>
      <c r="D22" s="41"/>
      <c r="E22" s="41"/>
      <c r="F22" s="10"/>
      <c r="G22" s="10" t="str">
        <f t="shared" si="4"/>
        <v/>
      </c>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row>
    <row r="23" spans="1:63" s="2" customFormat="1" ht="30" customHeight="1" thickBot="1" x14ac:dyDescent="0.35">
      <c r="A23" s="29"/>
      <c r="B23" s="34"/>
      <c r="C23" s="13"/>
      <c r="D23" s="41"/>
      <c r="E23" s="41"/>
      <c r="F23" s="10"/>
      <c r="G23" s="10" t="str">
        <f t="shared" si="4"/>
        <v/>
      </c>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row>
    <row r="24" spans="1:63" s="2" customFormat="1" ht="30" customHeight="1" thickBot="1" x14ac:dyDescent="0.35">
      <c r="A24" s="29"/>
      <c r="B24" s="34"/>
      <c r="C24" s="13"/>
      <c r="D24" s="41"/>
      <c r="E24" s="41"/>
      <c r="F24" s="10"/>
      <c r="G24" s="10" t="str">
        <f t="shared" si="4"/>
        <v/>
      </c>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row>
    <row r="25" spans="1:63" s="2" customFormat="1" ht="30" customHeight="1" thickBot="1" x14ac:dyDescent="0.35">
      <c r="A25" s="29"/>
      <c r="B25" s="34"/>
      <c r="C25" s="13"/>
      <c r="D25" s="41"/>
      <c r="E25" s="41"/>
      <c r="F25" s="10"/>
      <c r="G25" s="10"/>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row>
    <row r="26" spans="1:63" s="2" customFormat="1" ht="30" customHeight="1" thickBot="1" x14ac:dyDescent="0.35">
      <c r="A26" s="29"/>
      <c r="B26"/>
      <c r="C26"/>
      <c r="D26"/>
      <c r="E26"/>
      <c r="F26" s="10"/>
      <c r="G26" s="10" t="str">
        <f t="shared" si="4"/>
        <v/>
      </c>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row>
    <row r="27" spans="1:63" s="2" customFormat="1" ht="30" customHeight="1" thickBot="1" x14ac:dyDescent="0.35">
      <c r="A27" s="29" t="s">
        <v>11</v>
      </c>
      <c r="B27"/>
      <c r="C27"/>
      <c r="D27"/>
      <c r="E27"/>
      <c r="F27" s="10"/>
      <c r="G27" s="10" t="str">
        <f t="shared" si="4"/>
        <v/>
      </c>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row>
    <row r="28" spans="1:63" s="2" customFormat="1" ht="30" customHeight="1" thickBot="1" x14ac:dyDescent="0.35">
      <c r="A28" s="29"/>
      <c r="B28"/>
      <c r="C28"/>
      <c r="D28"/>
      <c r="E28"/>
      <c r="F28" s="10"/>
      <c r="G28" s="10" t="str">
        <f t="shared" si="4"/>
        <v/>
      </c>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row>
    <row r="29" spans="1:63" s="2" customFormat="1" ht="30" customHeight="1" thickBot="1" x14ac:dyDescent="0.35">
      <c r="A29" s="29"/>
      <c r="B29"/>
      <c r="C29"/>
      <c r="D29"/>
      <c r="E29"/>
      <c r="F29" s="10"/>
      <c r="G29" s="10" t="str">
        <f t="shared" si="4"/>
        <v/>
      </c>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row>
    <row r="30" spans="1:63" s="2" customFormat="1" ht="30" customHeight="1" thickBot="1" x14ac:dyDescent="0.35">
      <c r="A30" s="29"/>
      <c r="B30"/>
      <c r="C30"/>
      <c r="D30"/>
      <c r="E30"/>
      <c r="F30" s="10"/>
      <c r="G30" s="10" t="str">
        <f t="shared" si="4"/>
        <v/>
      </c>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row>
    <row r="31" spans="1:63" s="2" customFormat="1" ht="30" customHeight="1" thickBot="1" x14ac:dyDescent="0.35">
      <c r="A31" s="29"/>
      <c r="B31"/>
      <c r="C31"/>
      <c r="D31"/>
      <c r="E31"/>
      <c r="F31" s="10"/>
      <c r="G31" s="10" t="str">
        <f t="shared" si="4"/>
        <v/>
      </c>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row>
    <row r="32" spans="1:63" s="2" customFormat="1" ht="30" customHeight="1" thickBot="1" x14ac:dyDescent="0.35">
      <c r="A32" s="29"/>
      <c r="B32"/>
      <c r="C32"/>
      <c r="D32"/>
      <c r="E32"/>
      <c r="F32" s="10"/>
      <c r="G32" s="10" t="str">
        <f t="shared" si="4"/>
        <v/>
      </c>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row>
    <row r="33" spans="1:63" s="2" customFormat="1" ht="30" customHeight="1" thickBot="1" x14ac:dyDescent="0.35">
      <c r="A33" s="29" t="s">
        <v>12</v>
      </c>
      <c r="B33"/>
      <c r="C33"/>
      <c r="D33"/>
      <c r="E33"/>
      <c r="F33" s="10"/>
      <c r="G33" s="10" t="str">
        <f t="shared" si="4"/>
        <v/>
      </c>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row>
    <row r="34" spans="1:63" s="2" customFormat="1" ht="30" customHeight="1" thickBot="1" x14ac:dyDescent="0.35">
      <c r="A34" s="30" t="s">
        <v>13</v>
      </c>
      <c r="B34"/>
      <c r="C34"/>
      <c r="D34"/>
      <c r="E34"/>
      <c r="F34" s="14"/>
      <c r="G34" s="14" t="str">
        <f t="shared" si="4"/>
        <v/>
      </c>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row>
    <row r="35" spans="1:63" ht="30" customHeight="1" x14ac:dyDescent="0.3">
      <c r="D35"/>
      <c r="F35" s="5"/>
    </row>
    <row r="36" spans="1:63" ht="30" customHeight="1" x14ac:dyDescent="0.3">
      <c r="D36"/>
    </row>
    <row r="37" spans="1:63" ht="30" customHeight="1" x14ac:dyDescent="0.3">
      <c r="D37"/>
    </row>
    <row r="38" spans="1:63" ht="30" customHeight="1" x14ac:dyDescent="0.3">
      <c r="D38"/>
    </row>
    <row r="39" spans="1:63" ht="30" customHeight="1" x14ac:dyDescent="0.3">
      <c r="D39"/>
    </row>
    <row r="40" spans="1:63" ht="30" customHeight="1" x14ac:dyDescent="0.3">
      <c r="D40"/>
    </row>
    <row r="41" spans="1:63" ht="30" customHeight="1" x14ac:dyDescent="0.3">
      <c r="D41"/>
    </row>
    <row r="42" spans="1:63" ht="30" customHeight="1" x14ac:dyDescent="0.3">
      <c r="D42"/>
    </row>
    <row r="43" spans="1:63" ht="30" customHeight="1" x14ac:dyDescent="0.3">
      <c r="D43"/>
    </row>
    <row r="44" spans="1:63" ht="30" customHeight="1" x14ac:dyDescent="0.3">
      <c r="D44"/>
    </row>
    <row r="45" spans="1:63" ht="30" customHeight="1" x14ac:dyDescent="0.3">
      <c r="D45"/>
    </row>
    <row r="47" spans="1:63" ht="30" customHeight="1" x14ac:dyDescent="0.3">
      <c r="E47" s="31"/>
    </row>
  </sheetData>
  <mergeCells count="10">
    <mergeCell ref="D3:E3"/>
    <mergeCell ref="H4:N4"/>
    <mergeCell ref="O4:U4"/>
    <mergeCell ref="V4:AB4"/>
    <mergeCell ref="AC4:AI4"/>
    <mergeCell ref="B5:D5"/>
    <mergeCell ref="AJ4:AP4"/>
    <mergeCell ref="AQ4:AW4"/>
    <mergeCell ref="AX4:BD4"/>
    <mergeCell ref="BE4:BK4"/>
  </mergeCells>
  <conditionalFormatting sqref="C7:C25">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34">
    <cfRule type="expression" dxfId="2" priority="33">
      <formula>AND(TODAY()&gt;=H$5,TODAY()&lt;I$5)</formula>
    </cfRule>
  </conditionalFormatting>
  <conditionalFormatting sqref="H7:BK34">
    <cfRule type="expression" dxfId="1" priority="27">
      <formula>AND(task_start&lt;=H$5,ROUNDDOWN((task_end-task_start+1)*task_progress,0)+task_start-1&gt;=H$5)</formula>
    </cfRule>
    <cfRule type="expression" dxfId="0" priority="28" stopIfTrue="1">
      <formula>AND(task_end&gt;=H$5,task_start&lt;I$5)</formula>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ignoredErrors>
    <ignoredError sqref="E1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19" customWidth="1"/>
    <col min="2" max="16384" width="9.109375" style="1"/>
  </cols>
  <sheetData>
    <row r="1" spans="1:2" ht="46.5" customHeight="1" x14ac:dyDescent="0.3"/>
    <row r="2" spans="1:2" s="21" customFormat="1" ht="15.6" x14ac:dyDescent="0.3">
      <c r="A2" s="20" t="s">
        <v>20</v>
      </c>
      <c r="B2" s="20"/>
    </row>
    <row r="3" spans="1:2" s="25" customFormat="1" ht="27" customHeight="1" x14ac:dyDescent="0.3">
      <c r="A3" s="38" t="s">
        <v>21</v>
      </c>
      <c r="B3" s="26"/>
    </row>
    <row r="4" spans="1:2" s="22" customFormat="1" ht="25.8" x14ac:dyDescent="0.5">
      <c r="A4" s="23" t="s">
        <v>22</v>
      </c>
    </row>
    <row r="5" spans="1:2" ht="74.099999999999994" customHeight="1" x14ac:dyDescent="0.3">
      <c r="A5" s="24" t="s">
        <v>23</v>
      </c>
    </row>
    <row r="6" spans="1:2" ht="26.25" customHeight="1" x14ac:dyDescent="0.3">
      <c r="A6" s="23" t="s">
        <v>24</v>
      </c>
    </row>
    <row r="7" spans="1:2" s="19" customFormat="1" ht="204.9" customHeight="1" x14ac:dyDescent="0.3">
      <c r="A7" s="28" t="s">
        <v>25</v>
      </c>
    </row>
    <row r="8" spans="1:2" s="22" customFormat="1" ht="25.8" x14ac:dyDescent="0.5">
      <c r="A8" s="23" t="s">
        <v>26</v>
      </c>
    </row>
    <row r="9" spans="1:2" ht="57.6" x14ac:dyDescent="0.3">
      <c r="A9" s="24" t="s">
        <v>27</v>
      </c>
    </row>
    <row r="10" spans="1:2" s="19" customFormat="1" ht="27.9" customHeight="1" x14ac:dyDescent="0.3">
      <c r="A10" s="27" t="s">
        <v>28</v>
      </c>
    </row>
    <row r="11" spans="1:2" s="22" customFormat="1" ht="25.8" x14ac:dyDescent="0.5">
      <c r="A11" s="23" t="s">
        <v>29</v>
      </c>
    </row>
    <row r="12" spans="1:2" ht="28.8" x14ac:dyDescent="0.3">
      <c r="A12" s="24" t="s">
        <v>30</v>
      </c>
    </row>
    <row r="13" spans="1:2" s="19" customFormat="1" ht="27.9" customHeight="1" x14ac:dyDescent="0.3">
      <c r="A13" s="27" t="s">
        <v>31</v>
      </c>
    </row>
    <row r="14" spans="1:2" s="22" customFormat="1" ht="25.8" x14ac:dyDescent="0.5">
      <c r="A14" s="23" t="s">
        <v>32</v>
      </c>
    </row>
    <row r="15" spans="1:2" ht="75" customHeight="1" x14ac:dyDescent="0.3">
      <c r="A15" s="24" t="s">
        <v>33</v>
      </c>
    </row>
    <row r="16" spans="1:2" ht="72" x14ac:dyDescent="0.3">
      <c r="A16" s="24" t="s">
        <v>34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2025-03-15T00:25:24Z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