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Excel\"/>
    </mc:Choice>
  </mc:AlternateContent>
  <xr:revisionPtr revIDLastSave="0" documentId="13_ncr:1_{138483FC-1A18-481F-964F-CB4169AB1CE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6" r:id="rId2"/>
    <sheet name="cities" sheetId="4" r:id="rId3"/>
    <sheet name="population" sheetId="5" r:id="rId4"/>
    <sheet name="IPL Cities" sheetId="2" r:id="rId5"/>
    <sheet name="IPL Teams" sheetId="3" r:id="rId6"/>
    <sheet name="index matching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3" l="1"/>
  <c r="H25" i="3"/>
  <c r="H24" i="3" l="1"/>
  <c r="H19" i="3"/>
  <c r="H20" i="3" s="1"/>
  <c r="H15" i="3"/>
  <c r="H14" i="3"/>
  <c r="G12" i="3"/>
  <c r="G11" i="3"/>
  <c r="G9" i="3"/>
  <c r="C4" i="6"/>
  <c r="C3" i="5"/>
  <c r="D3" i="5"/>
  <c r="E3" i="5"/>
  <c r="F3" i="5"/>
  <c r="G3" i="5"/>
  <c r="H3" i="5"/>
  <c r="I3" i="5"/>
  <c r="B3" i="5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10" i="3"/>
  <c r="E9" i="3"/>
  <c r="A24" i="1" l="1"/>
  <c r="A22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H4" i="1" l="1"/>
  <c r="G4" i="1"/>
  <c r="O5" i="1"/>
  <c r="O4" i="1"/>
  <c r="N5" i="1"/>
  <c r="N4" i="1"/>
  <c r="M4" i="1"/>
  <c r="L4" i="1"/>
  <c r="K4" i="1"/>
  <c r="J4" i="1"/>
  <c r="I4" i="1"/>
  <c r="F4" i="1"/>
  <c r="E4" i="1"/>
  <c r="D4" i="1"/>
  <c r="C4" i="1"/>
</calcChain>
</file>

<file path=xl/sharedStrings.xml><?xml version="1.0" encoding="utf-8"?>
<sst xmlns="http://schemas.openxmlformats.org/spreadsheetml/2006/main" count="232" uniqueCount="117">
  <si>
    <t>Date</t>
  </si>
  <si>
    <t>Numbers</t>
  </si>
  <si>
    <t>Year</t>
  </si>
  <si>
    <t>Month</t>
  </si>
  <si>
    <t>Extracting in different ways using TEXT</t>
  </si>
  <si>
    <t>Year (Short)</t>
  </si>
  <si>
    <t>Month Name (short)</t>
  </si>
  <si>
    <t>Month Name (full)</t>
  </si>
  <si>
    <t>Day (Short)</t>
  </si>
  <si>
    <t>Day (Full)</t>
  </si>
  <si>
    <t>Month (short)</t>
  </si>
  <si>
    <t>Mon</t>
  </si>
  <si>
    <t>Thu</t>
  </si>
  <si>
    <t>OR</t>
  </si>
  <si>
    <t>AND</t>
  </si>
  <si>
    <t>id</t>
  </si>
  <si>
    <t>date</t>
  </si>
  <si>
    <t>player_of_match</t>
  </si>
  <si>
    <t>venue</t>
  </si>
  <si>
    <t>city</t>
  </si>
  <si>
    <t>neutral_venue</t>
  </si>
  <si>
    <t>BB McCullum</t>
  </si>
  <si>
    <t>M Chinnaswamy Stadium</t>
  </si>
  <si>
    <t>Bangalore</t>
  </si>
  <si>
    <t>MEK Hussey</t>
  </si>
  <si>
    <t>Punjab Cricket Association Stadium, Mohali</t>
  </si>
  <si>
    <t>Chandigarh</t>
  </si>
  <si>
    <t>MF Maharoof</t>
  </si>
  <si>
    <t>Feroz Shah Kotla</t>
  </si>
  <si>
    <t>Delhi</t>
  </si>
  <si>
    <t>MV Boucher</t>
  </si>
  <si>
    <t>Wankhede Stadium</t>
  </si>
  <si>
    <t>Mumbai</t>
  </si>
  <si>
    <t>DJ Hussey</t>
  </si>
  <si>
    <t>Eden Gardens</t>
  </si>
  <si>
    <t>Kolkata</t>
  </si>
  <si>
    <t>SR Watson</t>
  </si>
  <si>
    <t>Sawai Mansingh Stadium</t>
  </si>
  <si>
    <t>Jaipur</t>
  </si>
  <si>
    <t>V Sehwag</t>
  </si>
  <si>
    <t>Rajiv Gandhi International Stadium, Uppal</t>
  </si>
  <si>
    <t>Hyderabad</t>
  </si>
  <si>
    <t>ML Hayden</t>
  </si>
  <si>
    <t>MA Chidambaram Stadium, Chepauk</t>
  </si>
  <si>
    <t>Chennai</t>
  </si>
  <si>
    <t>YK Pathan</t>
  </si>
  <si>
    <t>KC Sangakkara</t>
  </si>
  <si>
    <t>JDP Oram</t>
  </si>
  <si>
    <t>AC Gilchrist</t>
  </si>
  <si>
    <t>Dr DY Patil Sports Academy</t>
  </si>
  <si>
    <t>SM Katich</t>
  </si>
  <si>
    <t>MS Dhoni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</si>
  <si>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</si>
  <si>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</si>
  <si>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</si>
  <si>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</si>
  <si>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</si>
  <si>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</si>
  <si>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</si>
  <si>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</si>
  <si>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</si>
  <si>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team1</t>
  </si>
  <si>
    <t>team2</t>
  </si>
  <si>
    <t>toss_winner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</si>
  <si>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</si>
  <si>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</si>
  <si>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</si>
  <si>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</si>
  <si>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</si>
  <si>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</si>
  <si>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</si>
  <si>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</si>
  <si>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V lookup Cities</t>
  </si>
  <si>
    <t>Alphabet</t>
  </si>
  <si>
    <t>A</t>
  </si>
  <si>
    <t>C</t>
  </si>
  <si>
    <t>H</t>
  </si>
  <si>
    <t>E</t>
  </si>
  <si>
    <t>R</t>
  </si>
  <si>
    <t>B</t>
  </si>
  <si>
    <t>D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</si>
  <si>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</si>
  <si>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</si>
  <si>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</si>
  <si>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</si>
  <si>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</si>
  <si>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</si>
  <si>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</si>
  <si>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</si>
  <si>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</si>
  <si>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</si>
  <si>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</si>
  <si>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</si>
  <si>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</si>
  <si>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</si>
  <si>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</si>
  <si>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</si>
  <si>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</si>
  <si>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</si>
  <si>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ID</t>
  </si>
  <si>
    <t>City</t>
  </si>
  <si>
    <t>Ahmedabad</t>
  </si>
  <si>
    <t>Surat</t>
  </si>
  <si>
    <t>Rajkot</t>
  </si>
  <si>
    <t>Vadodara</t>
  </si>
  <si>
    <t>Bhuj</t>
  </si>
  <si>
    <t>Gorakhpur</t>
  </si>
  <si>
    <t>Mehsana</t>
  </si>
  <si>
    <t>H-Lookup Cities</t>
  </si>
  <si>
    <t>Population</t>
  </si>
  <si>
    <t>Match ID:</t>
  </si>
  <si>
    <t>Winning Team:</t>
  </si>
  <si>
    <t>Match id:</t>
  </si>
  <si>
    <t>Toss winner:</t>
  </si>
  <si>
    <t>Enter row no:</t>
  </si>
  <si>
    <t>Row no:</t>
  </si>
  <si>
    <t>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</si>
</sst>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"/>
  <sheetViews>
    <sheetView zoomScale="115" zoomScaleNormal="115" workbookViewId="0">
      <selection activeCell="B8" sqref="B8"/>
    </sheetView>
  </sheetViews>
  <sheetFormatPr defaultRowHeight="14.4" x14ac:dyDescent="0.3"/>
  <cols>
    <col min="1" max="1" width="9.88671875" bestFit="1" customWidth="1"/>
    <col min="2" max="2" width="8.33203125" bestFit="1" customWidth="1"/>
    <col min="3" max="3" width="5" bestFit="1" customWidth="1"/>
    <col min="4" max="4" width="4.88671875" bestFit="1" customWidth="1"/>
    <col min="5" max="5" width="6.44140625" bestFit="1" customWidth="1"/>
    <col min="6" max="6" width="5" bestFit="1" customWidth="1"/>
    <col min="7" max="7" width="10.5546875" bestFit="1" customWidth="1"/>
    <col min="8" max="8" width="12.21875" bestFit="1" customWidth="1"/>
    <col min="9" max="9" width="6.44140625" bestFit="1" customWidth="1"/>
    <col min="10" max="10" width="17.77734375" bestFit="1" customWidth="1"/>
    <col min="11" max="11" width="16" bestFit="1" customWidth="1"/>
    <col min="12" max="13" width="4.88671875" bestFit="1" customWidth="1"/>
    <col min="14" max="14" width="10" bestFit="1" customWidth="1"/>
    <col min="15" max="15" width="10.44140625" bestFit="1" customWidth="1"/>
  </cols>
  <sheetData>
    <row r="2" spans="1:17" x14ac:dyDescent="0.3">
      <c r="F2" s="7" t="s">
        <v>4</v>
      </c>
      <c r="G2" s="7"/>
      <c r="H2" s="7"/>
      <c r="I2" s="7"/>
      <c r="J2" s="7"/>
      <c r="K2" s="7"/>
      <c r="L2" s="7"/>
      <c r="M2" s="7"/>
      <c r="N2" s="7"/>
      <c r="O2" s="7"/>
    </row>
    <row r="3" spans="1:17" x14ac:dyDescent="0.3">
      <c r="A3" t="s">
        <v>0</v>
      </c>
      <c r="B3" t="s">
        <v>1</v>
      </c>
      <c r="C3" t="s">
        <v>2</v>
      </c>
      <c r="D3" t="s">
        <v>0</v>
      </c>
      <c r="E3" t="s">
        <v>3</v>
      </c>
      <c r="F3" t="s">
        <v>2</v>
      </c>
      <c r="G3" t="s">
        <v>5</v>
      </c>
      <c r="H3" t="s">
        <v>10</v>
      </c>
      <c r="I3" t="s">
        <v>3</v>
      </c>
      <c r="J3" t="s">
        <v>6</v>
      </c>
      <c r="K3" t="s">
        <v>7</v>
      </c>
      <c r="L3" t="s">
        <v>0</v>
      </c>
      <c r="M3" t="s">
        <v>0</v>
      </c>
      <c r="N3" t="s">
        <v>8</v>
      </c>
      <c r="O3" t="s">
        <v>9</v>
      </c>
      <c r="Q3" t="s">
        <v>11</v>
      </c>
    </row>
    <row r="4" spans="1:17" x14ac:dyDescent="0.3">
      <c r="A4" s="1">
        <v>39557</v>
      </c>
      <c r="B4">
        <v>33</v>
      </c>
      <c r="C4">
        <f>YEAR(A4)</f>
        <v>2008</v>
      </c>
      <c r="D4">
        <f>DAY(A4)</f>
        <v>19</v>
      </c>
      <c r="E4">
        <f>MONTH(A4)</f>
        <v>4</v>
      </c>
      <c r="F4" t="str">
        <f>TEXT(A4, "yyyy")</f>
        <v>2008</v>
      </c>
      <c r="G4" t="str">
        <f>TEXT(A4, "yy")</f>
        <v>08</v>
      </c>
      <c r="H4" t="str">
        <f>TEXT($A4, "m")</f>
        <v>4</v>
      </c>
      <c r="I4" t="str">
        <f>TEXT(A4, "mm")</f>
        <v>04</v>
      </c>
      <c r="J4" t="str">
        <f>TEXT(A4, "mmm")</f>
        <v>Apr</v>
      </c>
      <c r="K4" t="str">
        <f>TEXT(A4, "mmmm")</f>
        <v>April</v>
      </c>
      <c r="L4" t="str">
        <f>TEXT($A4, "d")</f>
        <v>19</v>
      </c>
      <c r="M4" t="str">
        <f>TEXT($A4, "dd")</f>
        <v>19</v>
      </c>
      <c r="N4" t="str">
        <f>TEXT($A4, "ddd")</f>
        <v>Sat</v>
      </c>
      <c r="O4" t="str">
        <f>TEXT($A4, "dddd")</f>
        <v>Saturday</v>
      </c>
    </row>
    <row r="5" spans="1:17" x14ac:dyDescent="0.3">
      <c r="A5" s="1">
        <v>39547</v>
      </c>
      <c r="B5">
        <v>9</v>
      </c>
      <c r="C5">
        <f t="shared" ref="C5:C18" si="0">YEAR(A5)</f>
        <v>2008</v>
      </c>
      <c r="D5">
        <f t="shared" ref="D5:D18" si="1">DAY(A5)</f>
        <v>9</v>
      </c>
      <c r="E5">
        <f t="shared" ref="E5:E18" si="2">MONTH(A5)</f>
        <v>4</v>
      </c>
      <c r="F5" t="str">
        <f t="shared" ref="F5:F18" si="3">TEXT(A5, "yyyy")</f>
        <v>2008</v>
      </c>
      <c r="G5" t="str">
        <f t="shared" ref="G5:G18" si="4">TEXT(A5, "yy")</f>
        <v>08</v>
      </c>
      <c r="H5" t="str">
        <f t="shared" ref="H5:H18" si="5">TEXT($A5, "m")</f>
        <v>4</v>
      </c>
      <c r="I5" t="str">
        <f t="shared" ref="I5:I18" si="6">TEXT(A5, "mm")</f>
        <v>04</v>
      </c>
      <c r="J5" t="str">
        <f t="shared" ref="J5:J18" si="7">TEXT(A5, "mmm")</f>
        <v>Apr</v>
      </c>
      <c r="K5" t="str">
        <f t="shared" ref="K5:K18" si="8">TEXT(A5, "mmmm")</f>
        <v>April</v>
      </c>
      <c r="L5" t="str">
        <f>TEXT($A5, "d")</f>
        <v>9</v>
      </c>
      <c r="M5" t="str">
        <f>TEXT($A5, "dd")</f>
        <v>09</v>
      </c>
      <c r="N5" t="str">
        <f>TEXT($A5, "ddd")</f>
        <v>Wed</v>
      </c>
      <c r="O5" t="str">
        <f>TEXT($A5, "dddd")</f>
        <v>Wednesday</v>
      </c>
      <c r="Q5" t="s">
        <v>12</v>
      </c>
    </row>
    <row r="6" spans="1:17" x14ac:dyDescent="0.3">
      <c r="A6" s="1">
        <v>39558</v>
      </c>
      <c r="B6">
        <v>5</v>
      </c>
      <c r="C6">
        <f t="shared" si="0"/>
        <v>2008</v>
      </c>
      <c r="D6">
        <f t="shared" si="1"/>
        <v>20</v>
      </c>
      <c r="E6">
        <f t="shared" si="2"/>
        <v>4</v>
      </c>
      <c r="F6" t="str">
        <f t="shared" si="3"/>
        <v>2008</v>
      </c>
      <c r="G6" t="str">
        <f t="shared" si="4"/>
        <v>08</v>
      </c>
      <c r="H6" t="str">
        <f t="shared" si="5"/>
        <v>4</v>
      </c>
      <c r="I6" t="str">
        <f t="shared" si="6"/>
        <v>04</v>
      </c>
      <c r="J6" t="str">
        <f t="shared" si="7"/>
        <v>Apr</v>
      </c>
      <c r="K6" t="str">
        <f t="shared" si="8"/>
        <v>April</v>
      </c>
      <c r="L6" t="str">
        <f t="shared" ref="L6:L18" si="9">TEXT($A6, "d")</f>
        <v>20</v>
      </c>
      <c r="M6" t="str">
        <f t="shared" ref="M6:M18" si="10">TEXT($A6, "dd")</f>
        <v>20</v>
      </c>
      <c r="N6" t="str">
        <f t="shared" ref="N6:N18" si="11">TEXT($A6, "ddd")</f>
        <v>Sun</v>
      </c>
      <c r="O6" t="str">
        <f t="shared" ref="O6:O18" si="12">TEXT($A6, "dddd")</f>
        <v>Sunday</v>
      </c>
    </row>
    <row r="7" spans="1:17" x14ac:dyDescent="0.3">
      <c r="A7" s="1">
        <v>39558</v>
      </c>
      <c r="B7">
        <v>5</v>
      </c>
      <c r="C7">
        <f t="shared" si="0"/>
        <v>2008</v>
      </c>
      <c r="D7">
        <f t="shared" si="1"/>
        <v>20</v>
      </c>
      <c r="E7">
        <f t="shared" si="2"/>
        <v>4</v>
      </c>
      <c r="F7" t="str">
        <f t="shared" si="3"/>
        <v>2008</v>
      </c>
      <c r="G7" t="str">
        <f t="shared" si="4"/>
        <v>08</v>
      </c>
      <c r="H7" t="str">
        <f t="shared" si="5"/>
        <v>4</v>
      </c>
      <c r="I7" t="str">
        <f t="shared" si="6"/>
        <v>04</v>
      </c>
      <c r="J7" t="str">
        <f t="shared" si="7"/>
        <v>Apr</v>
      </c>
      <c r="K7" t="str">
        <f t="shared" si="8"/>
        <v>April</v>
      </c>
      <c r="L7" t="str">
        <f t="shared" si="9"/>
        <v>20</v>
      </c>
      <c r="M7" t="str">
        <f t="shared" si="10"/>
        <v>20</v>
      </c>
      <c r="N7" t="str">
        <f t="shared" si="11"/>
        <v>Sun</v>
      </c>
      <c r="O7" t="str">
        <f t="shared" si="12"/>
        <v>Sunday</v>
      </c>
      <c r="Q7" t="s">
        <v>2</v>
      </c>
    </row>
    <row r="8" spans="1:17" x14ac:dyDescent="0.3">
      <c r="A8" s="1">
        <v>39559</v>
      </c>
      <c r="B8">
        <v>6</v>
      </c>
      <c r="C8">
        <f t="shared" si="0"/>
        <v>2008</v>
      </c>
      <c r="D8">
        <f t="shared" si="1"/>
        <v>21</v>
      </c>
      <c r="E8">
        <f t="shared" si="2"/>
        <v>4</v>
      </c>
      <c r="F8" t="str">
        <f t="shared" si="3"/>
        <v>2008</v>
      </c>
      <c r="G8" t="str">
        <f t="shared" si="4"/>
        <v>08</v>
      </c>
      <c r="H8" t="str">
        <f t="shared" si="5"/>
        <v>4</v>
      </c>
      <c r="I8" t="str">
        <f t="shared" si="6"/>
        <v>04</v>
      </c>
      <c r="J8" t="str">
        <f t="shared" si="7"/>
        <v>Apr</v>
      </c>
      <c r="K8" t="str">
        <f t="shared" si="8"/>
        <v>April</v>
      </c>
      <c r="L8" t="str">
        <f t="shared" si="9"/>
        <v>21</v>
      </c>
      <c r="M8" t="str">
        <f t="shared" si="10"/>
        <v>21</v>
      </c>
      <c r="N8" t="str">
        <f t="shared" si="11"/>
        <v>Mon</v>
      </c>
      <c r="O8" t="str">
        <f t="shared" si="12"/>
        <v>Monday</v>
      </c>
    </row>
    <row r="9" spans="1:17" x14ac:dyDescent="0.3">
      <c r="A9" s="1">
        <v>39560</v>
      </c>
      <c r="B9">
        <v>9</v>
      </c>
      <c r="C9">
        <f t="shared" si="0"/>
        <v>2008</v>
      </c>
      <c r="D9">
        <f t="shared" si="1"/>
        <v>22</v>
      </c>
      <c r="E9">
        <f t="shared" si="2"/>
        <v>4</v>
      </c>
      <c r="F9" t="str">
        <f t="shared" si="3"/>
        <v>2008</v>
      </c>
      <c r="G9" t="str">
        <f t="shared" si="4"/>
        <v>08</v>
      </c>
      <c r="H9" t="str">
        <f t="shared" si="5"/>
        <v>4</v>
      </c>
      <c r="I9" t="str">
        <f t="shared" si="6"/>
        <v>04</v>
      </c>
      <c r="J9" t="str">
        <f t="shared" si="7"/>
        <v>Apr</v>
      </c>
      <c r="K9" t="str">
        <f t="shared" si="8"/>
        <v>April</v>
      </c>
      <c r="L9" t="str">
        <f t="shared" si="9"/>
        <v>22</v>
      </c>
      <c r="M9" t="str">
        <f t="shared" si="10"/>
        <v>22</v>
      </c>
      <c r="N9" t="str">
        <f t="shared" si="11"/>
        <v>Tue</v>
      </c>
      <c r="O9" t="str">
        <f t="shared" si="12"/>
        <v>Tuesday</v>
      </c>
    </row>
    <row r="10" spans="1:17" x14ac:dyDescent="0.3">
      <c r="A10" s="1">
        <v>39561</v>
      </c>
      <c r="B10">
        <v>6</v>
      </c>
      <c r="C10">
        <f t="shared" si="0"/>
        <v>2008</v>
      </c>
      <c r="D10">
        <f t="shared" si="1"/>
        <v>23</v>
      </c>
      <c r="E10">
        <f t="shared" si="2"/>
        <v>4</v>
      </c>
      <c r="F10" t="str">
        <f t="shared" si="3"/>
        <v>2008</v>
      </c>
      <c r="G10" t="str">
        <f t="shared" si="4"/>
        <v>08</v>
      </c>
      <c r="H10" t="str">
        <f t="shared" si="5"/>
        <v>4</v>
      </c>
      <c r="I10" t="str">
        <f t="shared" si="6"/>
        <v>04</v>
      </c>
      <c r="J10" t="str">
        <f t="shared" si="7"/>
        <v>Apr</v>
      </c>
      <c r="K10" t="str">
        <f t="shared" si="8"/>
        <v>April</v>
      </c>
      <c r="L10" t="str">
        <f t="shared" si="9"/>
        <v>23</v>
      </c>
      <c r="M10" t="str">
        <f t="shared" si="10"/>
        <v>23</v>
      </c>
      <c r="N10" t="str">
        <f t="shared" si="11"/>
        <v>Wed</v>
      </c>
      <c r="O10" t="str">
        <f t="shared" si="12"/>
        <v>Wednesday</v>
      </c>
    </row>
    <row r="11" spans="1:17" x14ac:dyDescent="0.3">
      <c r="A11" s="1">
        <v>39562</v>
      </c>
      <c r="B11">
        <v>3</v>
      </c>
      <c r="C11">
        <f t="shared" si="0"/>
        <v>2008</v>
      </c>
      <c r="D11">
        <f t="shared" si="1"/>
        <v>24</v>
      </c>
      <c r="E11">
        <f t="shared" si="2"/>
        <v>4</v>
      </c>
      <c r="F11" t="str">
        <f t="shared" si="3"/>
        <v>2008</v>
      </c>
      <c r="G11" t="str">
        <f t="shared" si="4"/>
        <v>08</v>
      </c>
      <c r="H11" t="str">
        <f t="shared" si="5"/>
        <v>4</v>
      </c>
      <c r="I11" t="str">
        <f t="shared" si="6"/>
        <v>04</v>
      </c>
      <c r="J11" t="str">
        <f t="shared" si="7"/>
        <v>Apr</v>
      </c>
      <c r="K11" t="str">
        <f t="shared" si="8"/>
        <v>April</v>
      </c>
      <c r="L11" t="str">
        <f t="shared" si="9"/>
        <v>24</v>
      </c>
      <c r="M11" t="str">
        <f t="shared" si="10"/>
        <v>24</v>
      </c>
      <c r="N11" t="str">
        <f t="shared" si="11"/>
        <v>Thu</v>
      </c>
      <c r="O11" t="str">
        <f t="shared" si="12"/>
        <v>Thursday</v>
      </c>
    </row>
    <row r="12" spans="1:17" x14ac:dyDescent="0.3">
      <c r="A12" s="1">
        <v>39563</v>
      </c>
      <c r="B12">
        <v>66</v>
      </c>
      <c r="C12">
        <f t="shared" si="0"/>
        <v>2008</v>
      </c>
      <c r="D12">
        <f t="shared" si="1"/>
        <v>25</v>
      </c>
      <c r="E12">
        <f t="shared" si="2"/>
        <v>4</v>
      </c>
      <c r="F12" t="str">
        <f t="shared" si="3"/>
        <v>2008</v>
      </c>
      <c r="G12" t="str">
        <f t="shared" si="4"/>
        <v>08</v>
      </c>
      <c r="H12" t="str">
        <f t="shared" si="5"/>
        <v>4</v>
      </c>
      <c r="I12" t="str">
        <f t="shared" si="6"/>
        <v>04</v>
      </c>
      <c r="J12" t="str">
        <f t="shared" si="7"/>
        <v>Apr</v>
      </c>
      <c r="K12" t="str">
        <f t="shared" si="8"/>
        <v>April</v>
      </c>
      <c r="L12" t="str">
        <f t="shared" si="9"/>
        <v>25</v>
      </c>
      <c r="M12" t="str">
        <f t="shared" si="10"/>
        <v>25</v>
      </c>
      <c r="N12" t="str">
        <f t="shared" si="11"/>
        <v>Fri</v>
      </c>
      <c r="O12" t="str">
        <f t="shared" si="12"/>
        <v>Friday</v>
      </c>
    </row>
    <row r="13" spans="1:17" x14ac:dyDescent="0.3">
      <c r="A13" s="1">
        <v>39564</v>
      </c>
      <c r="B13">
        <v>7</v>
      </c>
      <c r="C13">
        <f t="shared" si="0"/>
        <v>2008</v>
      </c>
      <c r="D13">
        <f t="shared" si="1"/>
        <v>26</v>
      </c>
      <c r="E13">
        <f t="shared" si="2"/>
        <v>4</v>
      </c>
      <c r="F13" t="str">
        <f t="shared" si="3"/>
        <v>2008</v>
      </c>
      <c r="G13" t="str">
        <f t="shared" si="4"/>
        <v>08</v>
      </c>
      <c r="H13" t="str">
        <f t="shared" si="5"/>
        <v>4</v>
      </c>
      <c r="I13" t="str">
        <f t="shared" si="6"/>
        <v>04</v>
      </c>
      <c r="J13" t="str">
        <f t="shared" si="7"/>
        <v>Apr</v>
      </c>
      <c r="K13" t="str">
        <f t="shared" si="8"/>
        <v>April</v>
      </c>
      <c r="L13" t="str">
        <f t="shared" si="9"/>
        <v>26</v>
      </c>
      <c r="M13" t="str">
        <f t="shared" si="10"/>
        <v>26</v>
      </c>
      <c r="N13" t="str">
        <f t="shared" si="11"/>
        <v>Sat</v>
      </c>
      <c r="O13" t="str">
        <f t="shared" si="12"/>
        <v>Saturday</v>
      </c>
    </row>
    <row r="14" spans="1:17" x14ac:dyDescent="0.3">
      <c r="A14" s="1">
        <v>39564</v>
      </c>
      <c r="B14">
        <v>9</v>
      </c>
      <c r="C14">
        <f t="shared" si="0"/>
        <v>2008</v>
      </c>
      <c r="D14">
        <f t="shared" si="1"/>
        <v>26</v>
      </c>
      <c r="E14">
        <f t="shared" si="2"/>
        <v>4</v>
      </c>
      <c r="F14" t="str">
        <f t="shared" si="3"/>
        <v>2008</v>
      </c>
      <c r="G14" t="str">
        <f t="shared" si="4"/>
        <v>08</v>
      </c>
      <c r="H14" t="str">
        <f t="shared" si="5"/>
        <v>4</v>
      </c>
      <c r="I14" t="str">
        <f t="shared" si="6"/>
        <v>04</v>
      </c>
      <c r="J14" t="str">
        <f t="shared" si="7"/>
        <v>Apr</v>
      </c>
      <c r="K14" t="str">
        <f t="shared" si="8"/>
        <v>April</v>
      </c>
      <c r="L14" t="str">
        <f t="shared" si="9"/>
        <v>26</v>
      </c>
      <c r="M14" t="str">
        <f t="shared" si="10"/>
        <v>26</v>
      </c>
      <c r="N14" t="str">
        <f t="shared" si="11"/>
        <v>Sat</v>
      </c>
      <c r="O14" t="str">
        <f t="shared" si="12"/>
        <v>Saturday</v>
      </c>
    </row>
    <row r="15" spans="1:17" x14ac:dyDescent="0.3">
      <c r="A15" s="1">
        <v>39565</v>
      </c>
      <c r="B15">
        <v>10</v>
      </c>
      <c r="C15">
        <f t="shared" si="0"/>
        <v>2008</v>
      </c>
      <c r="D15">
        <f t="shared" si="1"/>
        <v>27</v>
      </c>
      <c r="E15">
        <f t="shared" si="2"/>
        <v>4</v>
      </c>
      <c r="F15" t="str">
        <f t="shared" si="3"/>
        <v>2008</v>
      </c>
      <c r="G15" t="str">
        <f t="shared" si="4"/>
        <v>08</v>
      </c>
      <c r="H15" t="str">
        <f t="shared" si="5"/>
        <v>4</v>
      </c>
      <c r="I15" t="str">
        <f t="shared" si="6"/>
        <v>04</v>
      </c>
      <c r="J15" t="str">
        <f t="shared" si="7"/>
        <v>Apr</v>
      </c>
      <c r="K15" t="str">
        <f t="shared" si="8"/>
        <v>April</v>
      </c>
      <c r="L15" t="str">
        <f t="shared" si="9"/>
        <v>27</v>
      </c>
      <c r="M15" t="str">
        <f t="shared" si="10"/>
        <v>27</v>
      </c>
      <c r="N15" t="str">
        <f t="shared" si="11"/>
        <v>Sun</v>
      </c>
      <c r="O15" t="str">
        <f t="shared" si="12"/>
        <v>Sunday</v>
      </c>
    </row>
    <row r="16" spans="1:17" x14ac:dyDescent="0.3">
      <c r="A16" s="1">
        <v>39565</v>
      </c>
      <c r="B16">
        <v>4</v>
      </c>
      <c r="C16">
        <f t="shared" si="0"/>
        <v>2008</v>
      </c>
      <c r="D16">
        <f t="shared" si="1"/>
        <v>27</v>
      </c>
      <c r="E16">
        <f t="shared" si="2"/>
        <v>4</v>
      </c>
      <c r="F16" t="str">
        <f t="shared" si="3"/>
        <v>2008</v>
      </c>
      <c r="G16" t="str">
        <f t="shared" si="4"/>
        <v>08</v>
      </c>
      <c r="H16" t="str">
        <f t="shared" si="5"/>
        <v>4</v>
      </c>
      <c r="I16" t="str">
        <f t="shared" si="6"/>
        <v>04</v>
      </c>
      <c r="J16" t="str">
        <f t="shared" si="7"/>
        <v>Apr</v>
      </c>
      <c r="K16" t="str">
        <f t="shared" si="8"/>
        <v>April</v>
      </c>
      <c r="L16" t="str">
        <f t="shared" si="9"/>
        <v>27</v>
      </c>
      <c r="M16" t="str">
        <f t="shared" si="10"/>
        <v>27</v>
      </c>
      <c r="N16" t="str">
        <f t="shared" si="11"/>
        <v>Sun</v>
      </c>
      <c r="O16" t="str">
        <f t="shared" si="12"/>
        <v>Sunday</v>
      </c>
    </row>
    <row r="17" spans="1:15" x14ac:dyDescent="0.3">
      <c r="A17" s="1">
        <v>39566</v>
      </c>
      <c r="B17">
        <v>13</v>
      </c>
      <c r="C17">
        <f t="shared" si="0"/>
        <v>2008</v>
      </c>
      <c r="D17">
        <f t="shared" si="1"/>
        <v>28</v>
      </c>
      <c r="E17">
        <f t="shared" si="2"/>
        <v>4</v>
      </c>
      <c r="F17" t="str">
        <f t="shared" si="3"/>
        <v>2008</v>
      </c>
      <c r="G17" t="str">
        <f t="shared" si="4"/>
        <v>08</v>
      </c>
      <c r="H17" t="str">
        <f t="shared" si="5"/>
        <v>4</v>
      </c>
      <c r="I17" t="str">
        <f t="shared" si="6"/>
        <v>04</v>
      </c>
      <c r="J17" t="str">
        <f t="shared" si="7"/>
        <v>Apr</v>
      </c>
      <c r="K17" t="str">
        <f t="shared" si="8"/>
        <v>April</v>
      </c>
      <c r="L17" t="str">
        <f t="shared" si="9"/>
        <v>28</v>
      </c>
      <c r="M17" t="str">
        <f t="shared" si="10"/>
        <v>28</v>
      </c>
      <c r="N17" t="str">
        <f t="shared" si="11"/>
        <v>Mon</v>
      </c>
      <c r="O17" t="str">
        <f t="shared" si="12"/>
        <v>Monday</v>
      </c>
    </row>
    <row r="18" spans="1:15" x14ac:dyDescent="0.3">
      <c r="A18" s="1">
        <v>39567</v>
      </c>
      <c r="B18">
        <v>7</v>
      </c>
      <c r="C18">
        <f t="shared" si="0"/>
        <v>2008</v>
      </c>
      <c r="D18">
        <f t="shared" si="1"/>
        <v>29</v>
      </c>
      <c r="E18">
        <f t="shared" si="2"/>
        <v>4</v>
      </c>
      <c r="F18" t="str">
        <f t="shared" si="3"/>
        <v>2008</v>
      </c>
      <c r="G18" t="str">
        <f t="shared" si="4"/>
        <v>08</v>
      </c>
      <c r="H18" t="str">
        <f t="shared" si="5"/>
        <v>4</v>
      </c>
      <c r="I18" t="str">
        <f t="shared" si="6"/>
        <v>04</v>
      </c>
      <c r="J18" t="str">
        <f t="shared" si="7"/>
        <v>Apr</v>
      </c>
      <c r="K18" t="str">
        <f t="shared" si="8"/>
        <v>April</v>
      </c>
      <c r="L18" t="str">
        <f t="shared" si="9"/>
        <v>29</v>
      </c>
      <c r="M18" t="str">
        <f t="shared" si="10"/>
        <v>29</v>
      </c>
      <c r="N18" t="str">
        <f t="shared" si="11"/>
        <v>Tue</v>
      </c>
      <c r="O18" t="str">
        <f t="shared" si="12"/>
        <v>Tuesday</v>
      </c>
    </row>
    <row r="21" spans="1:15" x14ac:dyDescent="0.3">
      <c r="A21" s="2" t="s">
        <v>13</v>
      </c>
    </row>
    <row r="22" spans="1:15" x14ac:dyDescent="0.3">
      <c r="A22" t="b">
        <f>OR(F4 = "2008", H4="5")</f>
        <v>1</v>
      </c>
    </row>
    <row r="23" spans="1:15" x14ac:dyDescent="0.3">
      <c r="A23" s="2" t="s">
        <v>14</v>
      </c>
    </row>
    <row r="24" spans="1:15" x14ac:dyDescent="0.3">
      <c r="A24" t="b">
        <f>AND(C4 = "2008", H4 = "4")</f>
        <v>0</v>
      </c>
    </row>
  </sheetData>
  <mergeCells count="1">
    <mergeCell ref="F2:O2"/>
  </mergeCells>
  <phoneticPr fontId="2" type="noConversion"/>
  <dataValidations count="2">
    <dataValidation type="list" allowBlank="1" showInputMessage="1" showErrorMessage="1" sqref="Q3 Q5" xr:uid="{9FAAC4F5-BC61-4C67-80A9-AC20CD523C18}">
      <formula1>"Mon, Tue, Wed, Thu, Fri, Sat, Sun"</formula1>
    </dataValidation>
    <dataValidation type="list" allowBlank="1" showInputMessage="1" showErrorMessage="1" sqref="Q7" xr:uid="{019F3DF4-6414-4FFE-8673-4447589125E1}">
      <formula1>$A$3:$E$3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D719-BE18-4528-BF91-1B9D538E11A4}">
  <dimension ref="A1:D5"/>
  <sheetViews>
    <sheetView workbookViewId="0">
      <selection activeCell="C4" sqref="C4"/>
    </sheetView>
  </sheetViews>
  <sheetFormatPr defaultRowHeight="14.4" x14ac:dyDescent="0.3"/>
  <cols>
    <col min="2" max="2" width="13.77734375" bestFit="1" customWidth="1"/>
    <col min="3" max="3" width="14.6640625" bestFit="1" customWidth="1"/>
  </cols>
  <sheetData>
    <row r="1" spans="1:4" x14ac:dyDescent="0.3">
      <c r="A1" s="4"/>
      <c r="B1" s="4"/>
      <c r="C1" s="4"/>
      <c r="D1" s="4"/>
    </row>
    <row r="2" spans="1:4" x14ac:dyDescent="0.3">
      <c r="A2" s="4"/>
      <c r="B2" s="6" t="s">
        <v>110</v>
      </c>
      <c r="C2" s="5">
        <v>336004</v>
      </c>
      <c r="D2" s="4"/>
    </row>
    <row r="3" spans="1:4" x14ac:dyDescent="0.3">
      <c r="A3" s="4"/>
      <c r="B3" s="4"/>
      <c r="C3" s="4"/>
      <c r="D3" s="4"/>
    </row>
    <row r="4" spans="1:4" x14ac:dyDescent="0.3">
      <c r="A4" s="4"/>
      <c r="B4" s="6" t="s">
        <v>111</v>
      </c>
      <c r="C4" s="5" t="str">
        <f>VLOOKUP(C2, 'IPL Teams'!A9:D33, 4)</f>
        <v>Delhi Daredevils</v>
      </c>
      <c r="D4" s="4"/>
    </row>
    <row r="5" spans="1:4" x14ac:dyDescent="0.3">
      <c r="A5" s="4"/>
      <c r="B5" s="4"/>
      <c r="C5" s="4"/>
      <c r="D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EC2A1D-03D4-443F-B3FD-4D6BDEF9C090}">
          <x14:formula1>
            <xm:f>'IPL Teams'!$A$9:$A$33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FC7E-588C-4AFD-983A-CCE5E5FC9517}">
  <dimension ref="A1:I2"/>
  <sheetViews>
    <sheetView workbookViewId="0">
      <selection activeCell="C25" sqref="C25"/>
    </sheetView>
  </sheetViews>
  <sheetFormatPr defaultRowHeight="14.4" x14ac:dyDescent="0.3"/>
  <sheetData>
    <row r="1" spans="1:9" x14ac:dyDescent="0.3">
      <c r="A1" t="s">
        <v>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35</v>
      </c>
      <c r="H2" t="s">
        <v>106</v>
      </c>
      <c r="I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9489-6BB1-4596-B698-F96A32652152}">
  <dimension ref="A1:I3"/>
  <sheetViews>
    <sheetView workbookViewId="0">
      <selection activeCell="G10" sqref="G10"/>
    </sheetView>
  </sheetViews>
  <sheetFormatPr defaultRowHeight="14.4" x14ac:dyDescent="0.3"/>
  <cols>
    <col min="1" max="1" width="13.88671875" bestFit="1" customWidth="1"/>
    <col min="2" max="2" width="10.6640625" bestFit="1" customWidth="1"/>
  </cols>
  <sheetData>
    <row r="1" spans="1:9" x14ac:dyDescent="0.3">
      <c r="A1" t="s">
        <v>99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109</v>
      </c>
      <c r="B2">
        <v>90</v>
      </c>
      <c r="C2">
        <v>80</v>
      </c>
      <c r="D2">
        <v>45</v>
      </c>
      <c r="E2">
        <v>30</v>
      </c>
      <c r="F2">
        <v>25</v>
      </c>
      <c r="G2">
        <v>150</v>
      </c>
      <c r="H2">
        <v>40</v>
      </c>
      <c r="I2">
        <v>55</v>
      </c>
    </row>
    <row r="3" spans="1:9" x14ac:dyDescent="0.3">
      <c r="A3" t="s">
        <v>108</v>
      </c>
      <c r="B3" t="str">
        <f>HLOOKUP(population!B1,cities!B1:I2,2)</f>
        <v>Ahmedabad</v>
      </c>
      <c r="C3" t="str">
        <f>HLOOKUP(population!C1,cities!C1:J2,2)</f>
        <v>Surat</v>
      </c>
      <c r="D3" t="str">
        <f>HLOOKUP(population!D1,cities!D1:K2,2)</f>
        <v>Rajkot</v>
      </c>
      <c r="E3" t="str">
        <f>HLOOKUP(population!E1,cities!E1:L2,2)</f>
        <v>Vadodara</v>
      </c>
      <c r="F3" t="str">
        <f>HLOOKUP(population!F1,cities!F1:M2,2)</f>
        <v>Bhuj</v>
      </c>
      <c r="G3" t="str">
        <f>HLOOKUP(population!G1,cities!G1:N2,2)</f>
        <v>Kolkata</v>
      </c>
      <c r="H3" t="str">
        <f>HLOOKUP(population!H1,cities!H1:O2,2)</f>
        <v>Gorakhpur</v>
      </c>
      <c r="I3" t="str">
        <f>HLOOKUP(population!I1,cities!I1:P2,2)</f>
        <v>Mehsana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C330-4AF4-45C5-A029-E59906B8975F}">
  <dimension ref="A1:G26"/>
  <sheetViews>
    <sheetView workbookViewId="0">
      <selection activeCell="H15" sqref="H15"/>
    </sheetView>
  </sheetViews>
  <sheetFormatPr defaultRowHeight="14.4" x14ac:dyDescent="0.3"/>
  <cols>
    <col min="2" max="2" width="7" bestFit="1" customWidth="1"/>
    <col min="3" max="3" width="9.5546875" style="1" bestFit="1" customWidth="1"/>
    <col min="4" max="4" width="15.44140625" bestFit="1" customWidth="1"/>
    <col min="5" max="5" width="36.5546875" bestFit="1" customWidth="1"/>
    <col min="6" max="6" width="10.109375" bestFit="1" customWidth="1"/>
    <col min="7" max="7" width="13.33203125" bestFit="1" customWidth="1"/>
  </cols>
  <sheetData>
    <row r="1" spans="1:7" x14ac:dyDescent="0.3">
      <c r="A1" s="2" t="s">
        <v>73</v>
      </c>
      <c r="B1" s="2" t="s">
        <v>15</v>
      </c>
      <c r="C1" s="3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t="s">
        <v>74</v>
      </c>
      <c r="B2">
        <v>335982</v>
      </c>
      <c r="C2" s="1">
        <v>39556</v>
      </c>
      <c r="D2" t="s">
        <v>21</v>
      </c>
      <c r="E2" t="s">
        <v>22</v>
      </c>
      <c r="F2" t="s">
        <v>23</v>
      </c>
      <c r="G2">
        <v>0</v>
      </c>
    </row>
    <row r="3" spans="1:7" x14ac:dyDescent="0.3">
      <c r="A3" t="s">
        <v>79</v>
      </c>
      <c r="B3">
        <v>335983</v>
      </c>
      <c r="C3" s="1">
        <v>39557</v>
      </c>
      <c r="D3" t="s">
        <v>24</v>
      </c>
      <c r="E3" t="s">
        <v>25</v>
      </c>
      <c r="F3" t="s">
        <v>26</v>
      </c>
      <c r="G3">
        <v>0</v>
      </c>
    </row>
    <row r="4" spans="1:7" x14ac:dyDescent="0.3">
      <c r="A4" t="s">
        <v>75</v>
      </c>
      <c r="B4">
        <v>335984</v>
      </c>
      <c r="C4" s="1">
        <v>39557</v>
      </c>
      <c r="D4" t="s">
        <v>27</v>
      </c>
      <c r="E4" t="s">
        <v>28</v>
      </c>
      <c r="F4" t="s">
        <v>29</v>
      </c>
      <c r="G4">
        <v>0</v>
      </c>
    </row>
    <row r="5" spans="1:7" x14ac:dyDescent="0.3">
      <c r="A5" t="s">
        <v>80</v>
      </c>
      <c r="B5">
        <v>335985</v>
      </c>
      <c r="C5" s="1">
        <v>39558</v>
      </c>
      <c r="D5" t="s">
        <v>30</v>
      </c>
      <c r="E5" t="s">
        <v>31</v>
      </c>
      <c r="F5" t="s">
        <v>32</v>
      </c>
      <c r="G5">
        <v>0</v>
      </c>
    </row>
    <row r="6" spans="1:7" x14ac:dyDescent="0.3">
      <c r="A6" t="s">
        <v>77</v>
      </c>
      <c r="B6">
        <v>335986</v>
      </c>
      <c r="C6" s="1">
        <v>39558</v>
      </c>
      <c r="D6" t="s">
        <v>33</v>
      </c>
      <c r="E6" t="s">
        <v>34</v>
      </c>
      <c r="F6" t="s">
        <v>35</v>
      </c>
      <c r="G6">
        <v>0</v>
      </c>
    </row>
    <row r="7" spans="1:7" x14ac:dyDescent="0.3">
      <c r="A7" t="s">
        <v>81</v>
      </c>
      <c r="B7">
        <v>335987</v>
      </c>
      <c r="C7" s="1">
        <v>39559</v>
      </c>
      <c r="D7" t="s">
        <v>36</v>
      </c>
      <c r="E7" t="s">
        <v>37</v>
      </c>
      <c r="F7" t="s">
        <v>38</v>
      </c>
      <c r="G7">
        <v>0</v>
      </c>
    </row>
    <row r="8" spans="1:7" x14ac:dyDescent="0.3">
      <c r="A8" t="s">
        <v>82</v>
      </c>
      <c r="B8">
        <v>335988</v>
      </c>
      <c r="C8" s="1">
        <v>39560</v>
      </c>
      <c r="D8" t="s">
        <v>39</v>
      </c>
      <c r="E8" t="s">
        <v>40</v>
      </c>
      <c r="F8" t="s">
        <v>41</v>
      </c>
      <c r="G8">
        <v>0</v>
      </c>
    </row>
    <row r="9" spans="1:7" x14ac:dyDescent="0.3">
      <c r="A9" t="s">
        <v>76</v>
      </c>
      <c r="B9">
        <v>335989</v>
      </c>
      <c r="C9" s="1">
        <v>39561</v>
      </c>
      <c r="D9" t="s">
        <v>42</v>
      </c>
      <c r="E9" t="s">
        <v>43</v>
      </c>
      <c r="F9" t="s">
        <v>44</v>
      </c>
      <c r="G9">
        <v>0</v>
      </c>
    </row>
    <row r="10" spans="1:7" x14ac:dyDescent="0.3">
      <c r="A10" t="s">
        <v>83</v>
      </c>
      <c r="B10">
        <v>335990</v>
      </c>
      <c r="C10" s="1">
        <v>39562</v>
      </c>
      <c r="D10" t="s">
        <v>45</v>
      </c>
      <c r="E10" t="s">
        <v>40</v>
      </c>
      <c r="F10" t="s">
        <v>41</v>
      </c>
      <c r="G10">
        <v>0</v>
      </c>
    </row>
    <row r="11" spans="1:7" x14ac:dyDescent="0.3">
      <c r="A11" t="s">
        <v>84</v>
      </c>
      <c r="B11">
        <v>335991</v>
      </c>
      <c r="C11" s="1">
        <v>39563</v>
      </c>
      <c r="D11" t="s">
        <v>46</v>
      </c>
      <c r="E11" t="s">
        <v>25</v>
      </c>
      <c r="F11" t="s">
        <v>26</v>
      </c>
      <c r="G11">
        <v>0</v>
      </c>
    </row>
    <row r="12" spans="1:7" x14ac:dyDescent="0.3">
      <c r="A12" t="s">
        <v>85</v>
      </c>
      <c r="B12">
        <v>335992</v>
      </c>
      <c r="C12" s="1">
        <v>39564</v>
      </c>
      <c r="D12" t="s">
        <v>36</v>
      </c>
      <c r="E12" t="s">
        <v>22</v>
      </c>
      <c r="F12" t="s">
        <v>23</v>
      </c>
      <c r="G12">
        <v>0</v>
      </c>
    </row>
    <row r="13" spans="1:7" x14ac:dyDescent="0.3">
      <c r="A13" t="s">
        <v>86</v>
      </c>
      <c r="B13">
        <v>335993</v>
      </c>
      <c r="C13" s="1">
        <v>39564</v>
      </c>
      <c r="D13" t="s">
        <v>47</v>
      </c>
      <c r="E13" t="s">
        <v>43</v>
      </c>
      <c r="F13" t="s">
        <v>44</v>
      </c>
      <c r="G13">
        <v>0</v>
      </c>
    </row>
    <row r="14" spans="1:7" x14ac:dyDescent="0.3">
      <c r="A14" t="s">
        <v>87</v>
      </c>
      <c r="B14">
        <v>335994</v>
      </c>
      <c r="C14" s="1">
        <v>39565</v>
      </c>
      <c r="D14" t="s">
        <v>48</v>
      </c>
      <c r="E14" t="s">
        <v>49</v>
      </c>
      <c r="F14" t="s">
        <v>32</v>
      </c>
      <c r="G14">
        <v>0</v>
      </c>
    </row>
    <row r="15" spans="1:7" x14ac:dyDescent="0.3">
      <c r="A15" t="s">
        <v>88</v>
      </c>
      <c r="B15">
        <v>335995</v>
      </c>
      <c r="C15" s="1">
        <v>39565</v>
      </c>
      <c r="D15" t="s">
        <v>50</v>
      </c>
      <c r="E15" t="s">
        <v>25</v>
      </c>
      <c r="F15" t="s">
        <v>26</v>
      </c>
      <c r="G15">
        <v>0</v>
      </c>
    </row>
    <row r="16" spans="1:7" x14ac:dyDescent="0.3">
      <c r="A16" t="s">
        <v>89</v>
      </c>
      <c r="B16">
        <v>335996</v>
      </c>
      <c r="C16" s="1">
        <v>39566</v>
      </c>
      <c r="D16" t="s">
        <v>51</v>
      </c>
      <c r="E16" t="s">
        <v>22</v>
      </c>
      <c r="F16" t="s">
        <v>23</v>
      </c>
      <c r="G16">
        <v>0</v>
      </c>
    </row>
    <row r="17" spans="1:7" x14ac:dyDescent="0.3">
      <c r="A17" t="s">
        <v>90</v>
      </c>
      <c r="B17">
        <v>335997</v>
      </c>
      <c r="C17" s="1">
        <v>39567</v>
      </c>
      <c r="D17" t="s">
        <v>52</v>
      </c>
      <c r="E17" t="s">
        <v>34</v>
      </c>
      <c r="F17" t="s">
        <v>35</v>
      </c>
      <c r="G17">
        <v>0</v>
      </c>
    </row>
    <row r="18" spans="1:7" x14ac:dyDescent="0.3">
      <c r="A18" t="s">
        <v>91</v>
      </c>
      <c r="B18">
        <v>335998</v>
      </c>
      <c r="C18" s="1">
        <v>39568</v>
      </c>
      <c r="D18" t="s">
        <v>53</v>
      </c>
      <c r="E18" t="s">
        <v>28</v>
      </c>
      <c r="F18" t="s">
        <v>29</v>
      </c>
      <c r="G18">
        <v>0</v>
      </c>
    </row>
    <row r="19" spans="1:7" x14ac:dyDescent="0.3">
      <c r="A19" t="s">
        <v>78</v>
      </c>
      <c r="B19">
        <v>335999</v>
      </c>
      <c r="C19" s="1">
        <v>39569</v>
      </c>
      <c r="D19" t="s">
        <v>54</v>
      </c>
      <c r="E19" t="s">
        <v>40</v>
      </c>
      <c r="F19" t="s">
        <v>41</v>
      </c>
      <c r="G19">
        <v>0</v>
      </c>
    </row>
    <row r="20" spans="1:7" x14ac:dyDescent="0.3">
      <c r="A20" t="s">
        <v>92</v>
      </c>
      <c r="B20">
        <v>336000</v>
      </c>
      <c r="C20" s="1">
        <v>39569</v>
      </c>
      <c r="D20" t="s">
        <v>55</v>
      </c>
      <c r="E20" t="s">
        <v>37</v>
      </c>
      <c r="F20" t="s">
        <v>38</v>
      </c>
      <c r="G20">
        <v>0</v>
      </c>
    </row>
    <row r="21" spans="1:7" x14ac:dyDescent="0.3">
      <c r="A21" t="s">
        <v>93</v>
      </c>
      <c r="B21">
        <v>336001</v>
      </c>
      <c r="C21" s="1">
        <v>39570</v>
      </c>
      <c r="D21" t="s">
        <v>39</v>
      </c>
      <c r="E21" t="s">
        <v>43</v>
      </c>
      <c r="F21" t="s">
        <v>44</v>
      </c>
      <c r="G21">
        <v>0</v>
      </c>
    </row>
    <row r="22" spans="1:7" x14ac:dyDescent="0.3">
      <c r="A22" t="s">
        <v>94</v>
      </c>
      <c r="B22">
        <v>336002</v>
      </c>
      <c r="C22" s="1">
        <v>39593</v>
      </c>
      <c r="D22" t="s">
        <v>56</v>
      </c>
      <c r="E22" t="s">
        <v>40</v>
      </c>
      <c r="F22" t="s">
        <v>41</v>
      </c>
      <c r="G22">
        <v>0</v>
      </c>
    </row>
    <row r="23" spans="1:7" x14ac:dyDescent="0.3">
      <c r="A23" t="s">
        <v>95</v>
      </c>
      <c r="B23">
        <v>336003</v>
      </c>
      <c r="C23" s="1">
        <v>39571</v>
      </c>
      <c r="D23" t="s">
        <v>57</v>
      </c>
      <c r="E23" t="s">
        <v>25</v>
      </c>
      <c r="F23" t="s">
        <v>26</v>
      </c>
      <c r="G23">
        <v>0</v>
      </c>
    </row>
    <row r="24" spans="1:7" x14ac:dyDescent="0.3">
      <c r="A24" t="s">
        <v>96</v>
      </c>
      <c r="B24">
        <v>336004</v>
      </c>
      <c r="C24" s="1">
        <v>39572</v>
      </c>
      <c r="D24" t="s">
        <v>58</v>
      </c>
      <c r="E24" t="s">
        <v>49</v>
      </c>
      <c r="F24" t="s">
        <v>32</v>
      </c>
      <c r="G24">
        <v>0</v>
      </c>
    </row>
    <row r="25" spans="1:7" x14ac:dyDescent="0.3">
      <c r="A25" t="s">
        <v>97</v>
      </c>
      <c r="B25">
        <v>336005</v>
      </c>
      <c r="C25" s="1">
        <v>39572</v>
      </c>
      <c r="D25" t="s">
        <v>59</v>
      </c>
      <c r="E25" t="s">
        <v>37</v>
      </c>
      <c r="F25" t="s">
        <v>38</v>
      </c>
      <c r="G25">
        <v>0</v>
      </c>
    </row>
    <row r="26" spans="1:7" x14ac:dyDescent="0.3">
      <c r="A26" t="s">
        <v>98</v>
      </c>
      <c r="B26">
        <v>336006</v>
      </c>
      <c r="C26" s="1">
        <v>39573</v>
      </c>
      <c r="D26" t="s">
        <v>60</v>
      </c>
      <c r="E26" t="s">
        <v>22</v>
      </c>
      <c r="F26" t="s">
        <v>23</v>
      </c>
      <c r="G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330B-9AFF-40F1-979E-99472BF1CE0C}">
  <dimension ref="A8:I33"/>
  <sheetViews>
    <sheetView tabSelected="1" topLeftCell="A8" workbookViewId="0">
      <selection activeCell="I25" sqref="I25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3.5546875" bestFit="1" customWidth="1"/>
    <col min="7" max="7" width="14.6640625" bestFit="1" customWidth="1"/>
    <col min="8" max="8" width="17.33203125" bestFit="1" customWidth="1"/>
  </cols>
  <sheetData>
    <row r="8" spans="1:8" x14ac:dyDescent="0.3">
      <c r="A8" s="2" t="s">
        <v>15</v>
      </c>
      <c r="B8" s="2" t="s">
        <v>61</v>
      </c>
      <c r="C8" s="2" t="s">
        <v>62</v>
      </c>
      <c r="D8" s="2" t="s">
        <v>63</v>
      </c>
      <c r="E8" s="2" t="s">
        <v>72</v>
      </c>
    </row>
    <row r="9" spans="1:8" x14ac:dyDescent="0.3">
      <c r="A9">
        <v>335982</v>
      </c>
      <c r="B9" t="s">
        <v>64</v>
      </c>
      <c r="C9" t="s">
        <v>65</v>
      </c>
      <c r="D9" t="s">
        <v>64</v>
      </c>
      <c r="E9" t="str">
        <f>VLOOKUP(A9, 'IPL Cities'!B2:F26,5)</f>
        <v>Bangalore</v>
      </c>
      <c r="G9">
        <f>INDEX(A9:A33, 5)</f>
        <v>335986</v>
      </c>
    </row>
    <row r="10" spans="1:8" x14ac:dyDescent="0.3">
      <c r="A10">
        <v>335983</v>
      </c>
      <c r="B10" t="s">
        <v>66</v>
      </c>
      <c r="C10" t="s">
        <v>67</v>
      </c>
      <c r="D10" t="s">
        <v>67</v>
      </c>
      <c r="E10" t="str">
        <f>VLOOKUP(A10, 'IPL Cities'!B3:F27,5)</f>
        <v>Chandigarh</v>
      </c>
    </row>
    <row r="11" spans="1:8" x14ac:dyDescent="0.3">
      <c r="A11">
        <v>335984</v>
      </c>
      <c r="B11" t="s">
        <v>68</v>
      </c>
      <c r="C11" t="s">
        <v>69</v>
      </c>
      <c r="D11" t="s">
        <v>69</v>
      </c>
      <c r="E11" t="str">
        <f>VLOOKUP(A11, 'IPL Cities'!B4:F28,5)</f>
        <v>Delhi</v>
      </c>
      <c r="G11" t="str">
        <f>INDEX(A9:D18, 5, 3)</f>
        <v>Deccan Chargers</v>
      </c>
    </row>
    <row r="12" spans="1:8" x14ac:dyDescent="0.3">
      <c r="A12">
        <v>335985</v>
      </c>
      <c r="B12" t="s">
        <v>70</v>
      </c>
      <c r="C12" t="s">
        <v>64</v>
      </c>
      <c r="D12" t="s">
        <v>70</v>
      </c>
      <c r="E12" t="str">
        <f>VLOOKUP(A12, 'IPL Cities'!B5:F29,5)</f>
        <v>Mumbai</v>
      </c>
      <c r="G12" t="str">
        <f>INDEX(A8:E33, 5, 4)</f>
        <v>Mumbai Indians</v>
      </c>
    </row>
    <row r="13" spans="1:8" x14ac:dyDescent="0.3">
      <c r="A13">
        <v>335986</v>
      </c>
      <c r="B13" t="s">
        <v>65</v>
      </c>
      <c r="C13" t="s">
        <v>71</v>
      </c>
      <c r="D13" t="s">
        <v>71</v>
      </c>
      <c r="E13" t="str">
        <f>VLOOKUP(A13, 'IPL Cities'!B6:F30,5)</f>
        <v>Kolkata</v>
      </c>
      <c r="G13" t="s">
        <v>114</v>
      </c>
      <c r="H13">
        <v>25</v>
      </c>
    </row>
    <row r="14" spans="1:8" x14ac:dyDescent="0.3">
      <c r="A14">
        <v>335987</v>
      </c>
      <c r="B14" t="s">
        <v>69</v>
      </c>
      <c r="C14" t="s">
        <v>66</v>
      </c>
      <c r="D14" t="s">
        <v>66</v>
      </c>
      <c r="E14" t="str">
        <f>VLOOKUP(A14, 'IPL Cities'!B7:F31,5)</f>
        <v>Jaipur</v>
      </c>
      <c r="G14" t="s">
        <v>112</v>
      </c>
      <c r="H14">
        <f>INDEX(A8:A33, H13)</f>
        <v>336005</v>
      </c>
    </row>
    <row r="15" spans="1:8" x14ac:dyDescent="0.3">
      <c r="A15">
        <v>335988</v>
      </c>
      <c r="B15" t="s">
        <v>71</v>
      </c>
      <c r="C15" t="s">
        <v>68</v>
      </c>
      <c r="D15" t="s">
        <v>71</v>
      </c>
      <c r="E15" t="str">
        <f>VLOOKUP(A15, 'IPL Cities'!B8:F32,5)</f>
        <v>Hyderabad</v>
      </c>
      <c r="G15" t="s">
        <v>113</v>
      </c>
      <c r="H15" t="str">
        <f>INDEX(D8:D33, H13)</f>
        <v>Chennai Super Kings</v>
      </c>
    </row>
    <row r="16" spans="1:8" x14ac:dyDescent="0.3">
      <c r="A16">
        <v>335989</v>
      </c>
      <c r="B16" t="s">
        <v>67</v>
      </c>
      <c r="C16" t="s">
        <v>70</v>
      </c>
      <c r="D16" t="s">
        <v>70</v>
      </c>
      <c r="E16" t="str">
        <f>VLOOKUP(A16, 'IPL Cities'!B9:F33,5)</f>
        <v>Chennai</v>
      </c>
    </row>
    <row r="17" spans="1:9" x14ac:dyDescent="0.3">
      <c r="A17">
        <v>335990</v>
      </c>
      <c r="B17" t="s">
        <v>71</v>
      </c>
      <c r="C17" t="s">
        <v>69</v>
      </c>
      <c r="D17" t="s">
        <v>69</v>
      </c>
      <c r="E17" t="str">
        <f>VLOOKUP(A17, 'IPL Cities'!B10:F34,5)</f>
        <v>Hyderabad</v>
      </c>
    </row>
    <row r="18" spans="1:9" x14ac:dyDescent="0.3">
      <c r="A18">
        <v>335991</v>
      </c>
      <c r="B18" t="s">
        <v>66</v>
      </c>
      <c r="C18" t="s">
        <v>70</v>
      </c>
      <c r="D18" t="s">
        <v>70</v>
      </c>
      <c r="E18" t="str">
        <f>VLOOKUP(A18, 'IPL Cities'!B11:F35,5)</f>
        <v>Chandigarh</v>
      </c>
      <c r="G18" t="s">
        <v>112</v>
      </c>
      <c r="H18">
        <v>335992</v>
      </c>
    </row>
    <row r="19" spans="1:9" x14ac:dyDescent="0.3">
      <c r="A19">
        <v>335992</v>
      </c>
      <c r="B19" t="s">
        <v>64</v>
      </c>
      <c r="C19" t="s">
        <v>69</v>
      </c>
      <c r="D19" t="s">
        <v>69</v>
      </c>
      <c r="E19" t="str">
        <f>VLOOKUP(A19, 'IPL Cities'!B12:F36,5)</f>
        <v>Bangalore</v>
      </c>
      <c r="G19" t="s">
        <v>115</v>
      </c>
      <c r="H19">
        <f>MATCH(H18, A8:A33, 0)</f>
        <v>12</v>
      </c>
    </row>
    <row r="20" spans="1:9" x14ac:dyDescent="0.3">
      <c r="A20">
        <v>335993</v>
      </c>
      <c r="B20" t="s">
        <v>67</v>
      </c>
      <c r="C20" t="s">
        <v>65</v>
      </c>
      <c r="D20" t="s">
        <v>65</v>
      </c>
      <c r="E20" t="str">
        <f>VLOOKUP(A20, 'IPL Cities'!B13:F37,5)</f>
        <v>Chennai</v>
      </c>
      <c r="G20" t="s">
        <v>116</v>
      </c>
      <c r="H20" s="8" t="str">
        <f>INDEX(A8:E33, H19, 5)</f>
        <v>Bangalore</v>
      </c>
    </row>
    <row r="21" spans="1:9" x14ac:dyDescent="0.3">
      <c r="A21">
        <v>335994</v>
      </c>
      <c r="B21" t="s">
        <v>70</v>
      </c>
      <c r="C21" t="s">
        <v>71</v>
      </c>
      <c r="D21" t="s">
        <v>71</v>
      </c>
      <c r="E21" t="str">
        <f>VLOOKUP(A21, 'IPL Cities'!B14:F38,5)</f>
        <v>Mumbai</v>
      </c>
    </row>
    <row r="22" spans="1:9" x14ac:dyDescent="0.3">
      <c r="A22">
        <v>335995</v>
      </c>
      <c r="B22" t="s">
        <v>66</v>
      </c>
      <c r="C22" t="s">
        <v>68</v>
      </c>
      <c r="D22" t="s">
        <v>68</v>
      </c>
      <c r="E22" t="str">
        <f>VLOOKUP(A22, 'IPL Cities'!B15:F39,5)</f>
        <v>Chandigarh</v>
      </c>
    </row>
    <row r="23" spans="1:9" x14ac:dyDescent="0.3">
      <c r="A23">
        <v>335996</v>
      </c>
      <c r="B23" t="s">
        <v>64</v>
      </c>
      <c r="C23" t="s">
        <v>67</v>
      </c>
      <c r="D23" t="s">
        <v>67</v>
      </c>
      <c r="E23" t="str">
        <f>VLOOKUP(A23, 'IPL Cities'!B16:F40,5)</f>
        <v>Bangalore</v>
      </c>
      <c r="G23" t="s">
        <v>112</v>
      </c>
      <c r="H23">
        <v>336000</v>
      </c>
    </row>
    <row r="24" spans="1:9" x14ac:dyDescent="0.3">
      <c r="A24">
        <v>335997</v>
      </c>
      <c r="B24" t="s">
        <v>65</v>
      </c>
      <c r="C24" t="s">
        <v>70</v>
      </c>
      <c r="D24" t="s">
        <v>65</v>
      </c>
      <c r="E24" t="str">
        <f>VLOOKUP(A24, 'IPL Cities'!B17:F41,5)</f>
        <v>Kolkata</v>
      </c>
      <c r="G24" t="s">
        <v>116</v>
      </c>
      <c r="H24" s="8" t="str">
        <f>INDEX(A8:E33, MATCH(H23, A8:A33, 0), 5)</f>
        <v>Jaipur</v>
      </c>
      <c r="I24" s="8" t="str">
        <f>VLOOKUP(H23, A8:E33, 5)</f>
        <v>Jaipur</v>
      </c>
    </row>
    <row r="25" spans="1:9" x14ac:dyDescent="0.3">
      <c r="A25">
        <v>335998</v>
      </c>
      <c r="B25" t="s">
        <v>68</v>
      </c>
      <c r="C25" t="s">
        <v>64</v>
      </c>
      <c r="D25" t="s">
        <v>64</v>
      </c>
      <c r="E25" t="str">
        <f>VLOOKUP(A25, 'IPL Cities'!B18:F42,5)</f>
        <v>Delhi</v>
      </c>
      <c r="G25" t="s">
        <v>113</v>
      </c>
      <c r="H25" s="8" t="str">
        <f>INDEX(A8:E33, MATCH(H23, A8:A33, 0), 4)</f>
        <v>Rajasthan Royals</v>
      </c>
    </row>
    <row r="26" spans="1:9" x14ac:dyDescent="0.3">
      <c r="A26">
        <v>335999</v>
      </c>
      <c r="B26" t="s">
        <v>71</v>
      </c>
      <c r="C26" t="s">
        <v>66</v>
      </c>
      <c r="D26" t="s">
        <v>66</v>
      </c>
      <c r="E26" t="str">
        <f>VLOOKUP(A26, 'IPL Cities'!B19:F43,5)</f>
        <v>Hyderabad</v>
      </c>
    </row>
    <row r="27" spans="1:9" x14ac:dyDescent="0.3">
      <c r="A27">
        <v>336000</v>
      </c>
      <c r="B27" t="s">
        <v>69</v>
      </c>
      <c r="C27" t="s">
        <v>65</v>
      </c>
      <c r="D27" t="s">
        <v>69</v>
      </c>
      <c r="E27" t="str">
        <f>VLOOKUP(A27, 'IPL Cities'!B20:F44,5)</f>
        <v>Jaipur</v>
      </c>
    </row>
    <row r="28" spans="1:9" x14ac:dyDescent="0.3">
      <c r="A28">
        <v>336001</v>
      </c>
      <c r="B28" t="s">
        <v>67</v>
      </c>
      <c r="C28" t="s">
        <v>68</v>
      </c>
      <c r="D28" t="s">
        <v>67</v>
      </c>
      <c r="E28" t="str">
        <f>VLOOKUP(A28, 'IPL Cities'!B21:F45,5)</f>
        <v>Chennai</v>
      </c>
    </row>
    <row r="29" spans="1:9" x14ac:dyDescent="0.3">
      <c r="A29">
        <v>336002</v>
      </c>
      <c r="B29" t="s">
        <v>71</v>
      </c>
      <c r="C29" t="s">
        <v>64</v>
      </c>
      <c r="D29" t="s">
        <v>71</v>
      </c>
      <c r="E29" t="str">
        <f>VLOOKUP(A29, 'IPL Cities'!B22:F46,5)</f>
        <v>Hyderabad</v>
      </c>
    </row>
    <row r="30" spans="1:9" x14ac:dyDescent="0.3">
      <c r="A30">
        <v>336003</v>
      </c>
      <c r="B30" t="s">
        <v>66</v>
      </c>
      <c r="C30" t="s">
        <v>65</v>
      </c>
      <c r="D30" t="s">
        <v>66</v>
      </c>
      <c r="E30" t="str">
        <f>VLOOKUP(A30, 'IPL Cities'!B23:F47,5)</f>
        <v>Chandigarh</v>
      </c>
    </row>
    <row r="31" spans="1:9" x14ac:dyDescent="0.3">
      <c r="A31">
        <v>336004</v>
      </c>
      <c r="B31" t="s">
        <v>70</v>
      </c>
      <c r="C31" t="s">
        <v>68</v>
      </c>
      <c r="D31" t="s">
        <v>68</v>
      </c>
      <c r="E31" t="str">
        <f>VLOOKUP(A31, 'IPL Cities'!B24:F48,5)</f>
        <v>Mumbai</v>
      </c>
    </row>
    <row r="32" spans="1:9" x14ac:dyDescent="0.3">
      <c r="A32">
        <v>336005</v>
      </c>
      <c r="B32" t="s">
        <v>69</v>
      </c>
      <c r="C32" t="s">
        <v>67</v>
      </c>
      <c r="D32" t="s">
        <v>67</v>
      </c>
      <c r="E32" t="str">
        <f>VLOOKUP(A32, 'IPL Cities'!B25:F49,5)</f>
        <v>Jaipur</v>
      </c>
    </row>
    <row r="33" spans="1:5" x14ac:dyDescent="0.3">
      <c r="A33">
        <v>336006</v>
      </c>
      <c r="B33" t="s">
        <v>64</v>
      </c>
      <c r="C33" t="s">
        <v>66</v>
      </c>
      <c r="D33" t="s">
        <v>66</v>
      </c>
      <c r="E33" t="str">
        <f>VLOOKUP(A33, 'IPL Cities'!B26:F50,5)</f>
        <v>Bangalore</v>
      </c>
    </row>
  </sheetData>
  <dataValidations count="2">
    <dataValidation type="whole" allowBlank="1" showInputMessage="1" showErrorMessage="1" sqref="H13" xr:uid="{F84C8A47-B983-4A80-9585-A247595B92A7}">
      <formula1>1</formula1>
      <formula2>26</formula2>
    </dataValidation>
    <dataValidation type="list" allowBlank="1" showInputMessage="1" showErrorMessage="1" sqref="H18 H23" xr:uid="{0D1502AC-B15F-48E4-85DD-62739C06F5EF}">
      <formula1>$A$9:$A$33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0DB-6F2C-4A49-B4E8-97E8D2B215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cities</vt:lpstr>
      <vt:lpstr>population</vt:lpstr>
      <vt:lpstr>IPL Cities</vt:lpstr>
      <vt:lpstr>IPL Teams</vt:lpstr>
      <vt:lpstr>index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2023-08-10T15:29:51Z</dcterms:modified>
</cp:coreProperties>
</file>