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DS_Club1\02_Excel\"/>
    </mc:Choice>
  </mc:AlternateContent>
  <xr:revisionPtr revIDLastSave="0" documentId="13_ncr:1_{AC9D532C-E446-4CD6-9D6D-18C84759F38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ity" sheetId="1" r:id="rId1"/>
    <sheet name="matches" sheetId="2" r:id="rId2"/>
    <sheet name="Concatenate" sheetId="6" r:id="rId3"/>
    <sheet name="Flash fill" sheetId="7" r:id="rId4"/>
    <sheet name="Dates" sheetId="8" r:id="rId5"/>
    <sheet name="Index matching" sheetId="4" r:id="rId6"/>
    <sheet name="Match Summary" sheetId="5" r:id="rId7"/>
  </sheets>
  <externalReferences>
    <externalReference r:id="rId8"/>
  </externalReferences>
  <definedNames>
    <definedName name="Stu_1">[1]Sheet3!$B$2:$B$15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8" l="1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P3" i="8"/>
  <c r="O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3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3" i="8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H14" i="4" l="1"/>
  <c r="G8" i="4"/>
  <c r="G4" i="4"/>
  <c r="G2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<sst xmlns="http://schemas.openxmlformats.org/spreadsheetml/2006/main" count="388" uniqueCount="118">
  <si>
    <t>Bangalore</t>
  </si>
  <si>
    <t>Chandigarh</t>
  </si>
  <si>
    <t>Delhi</t>
  </si>
  <si>
    <t>Mumbai</t>
  </si>
  <si>
    <t>Kolkata</t>
  </si>
  <si>
    <t>Jaipur</t>
  </si>
  <si>
    <t>Hyderabad</t>
  </si>
  <si>
    <t>Chennai</t>
  </si>
  <si>
    <t>id</t>
  </si>
  <si>
    <t>city</t>
  </si>
  <si>
    <t>team1</t>
  </si>
  <si>
    <t>team2</t>
  </si>
  <si>
    <t>toss_winner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</si>
  <si>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</si>
  <si>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</si>
  <si>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</si>
  <si>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</si>
  <si>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</si>
  <si>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</si>
  <si>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</si>
  <si>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</si>
  <si>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date</t>
  </si>
  <si>
    <t>player_of_match</t>
  </si>
  <si>
    <t>venue</t>
  </si>
  <si>
    <t>BB McCullum</t>
  </si>
  <si>
    <t>M Chinnaswamy Stadium</t>
  </si>
  <si>
    <t>MEK Hussey</t>
  </si>
  <si>
    <t>Punjab Cricket Association Stadium, Mohali</t>
  </si>
  <si>
    <t>MF Maharoof</t>
  </si>
  <si>
    <t>Feroz Shah Kotla</t>
  </si>
  <si>
    <t>MV Boucher</t>
  </si>
  <si>
    <t>Wankhede Stadium</t>
  </si>
  <si>
    <t>DJ Hussey</t>
  </si>
  <si>
    <t>Eden Gardens</t>
  </si>
  <si>
    <t>SR Watson</t>
  </si>
  <si>
    <t>Sawai Mansingh Stadium</t>
  </si>
  <si>
    <t>V Sehwag</t>
  </si>
  <si>
    <t>Rajiv Gandhi International Stadium, Uppal</t>
  </si>
  <si>
    <t>ML Hayden</t>
  </si>
  <si>
    <t>MA Chidambaram Stadium, Chepauk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</si>
  <si>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</si>
  <si>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</si>
  <si>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</si>
  <si>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</si>
  <si>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</si>
  <si>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</si>
  <si>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</si>
  <si>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</si>
  <si>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</si>
  <si>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</si>
  <si>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</si>
  <si>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</si>
  <si>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</si>
  <si>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</si>
  <si>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</si>
  <si>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</si>
  <si>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neutral_venue</t>
  </si>
  <si>
    <t>Match</t>
  </si>
  <si>
    <t>Index</t>
  </si>
  <si>
    <t>Enter match id:</t>
  </si>
  <si>
    <t>Toss Winner:</t>
  </si>
  <si>
    <t>City:</t>
  </si>
  <si>
    <t>Enter Match ID:</t>
  </si>
  <si>
    <t>Team 1:</t>
  </si>
  <si>
    <t>Team 2:</t>
  </si>
  <si>
    <t>First Name</t>
  </si>
  <si>
    <t>Last Name</t>
  </si>
  <si>
    <t>Full Name</t>
  </si>
  <si>
    <t>Ritu</t>
  </si>
  <si>
    <t>Kapadiya</t>
  </si>
  <si>
    <t>Alakh</t>
  </si>
  <si>
    <t>Pandya</t>
  </si>
  <si>
    <t>Dhiraj</t>
  </si>
  <si>
    <t>Poojara</t>
  </si>
  <si>
    <t>Hetal</t>
  </si>
  <si>
    <t>Tejas</t>
  </si>
  <si>
    <t>Shah</t>
  </si>
  <si>
    <t>Tewar</t>
  </si>
  <si>
    <t>Madhusudan</t>
  </si>
  <si>
    <t>Soneji</t>
  </si>
  <si>
    <t>Rahul</t>
  </si>
  <si>
    <t>Kirpekar</t>
  </si>
  <si>
    <t>Give me the number of mathces played by Royal Challegers Bangalore at Bangalore</t>
  </si>
  <si>
    <t>City</t>
  </si>
  <si>
    <t>Match Name</t>
  </si>
  <si>
    <t>Title</t>
  </si>
  <si>
    <t>Ms.</t>
  </si>
  <si>
    <t>Mr.</t>
  </si>
  <si>
    <t>Dr.</t>
  </si>
  <si>
    <t>Prof.</t>
  </si>
  <si>
    <t>Mrs.</t>
  </si>
  <si>
    <t>Kamal</t>
  </si>
  <si>
    <t>Ms. Ritu Kapadiya</t>
  </si>
  <si>
    <t>Mr. Alakh Pandya</t>
  </si>
  <si>
    <t>Dr. Dhiraj Poojara</t>
  </si>
  <si>
    <t>Dr. Hetal Tewar</t>
  </si>
  <si>
    <t>Mr. Tejas Shah</t>
  </si>
  <si>
    <t>Mr. Madhusudan Soneji</t>
  </si>
  <si>
    <t>Prof. Rahul Kirpekar</t>
  </si>
  <si>
    <t>Mrs. Kamal Soneji</t>
  </si>
  <si>
    <t>Using 'Text' function</t>
  </si>
  <si>
    <t>Date</t>
  </si>
  <si>
    <t>Number1</t>
  </si>
  <si>
    <t>Number2</t>
  </si>
  <si>
    <t>AND</t>
  </si>
  <si>
    <t>OR</t>
  </si>
  <si>
    <t>Year</t>
  </si>
  <si>
    <t>Month</t>
  </si>
  <si>
    <t>Year (short)</t>
  </si>
  <si>
    <t>Month (short)</t>
  </si>
  <si>
    <t>Month (normal)</t>
  </si>
  <si>
    <t>Month (name)</t>
  </si>
  <si>
    <t>Month (name-full)</t>
  </si>
  <si>
    <t>Venue</t>
  </si>
  <si>
    <t>Year (full)</t>
  </si>
  <si>
    <t>Date (zero padded)</t>
  </si>
  <si>
    <t>Day (short)</t>
  </si>
  <si>
    <t>Day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</si>
</sst>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kh%20Pandya\Desktop\Batches\21club5sep\DS\Excel\Topics.xlsx" TargetMode="External"/><Relationship Id="rId1" Type="http://schemas.openxmlformats.org/officeDocument/2006/relationships/externalLinkPath" Target="/Users/Alakh%20Pandya/Desktop/Batches/21club5sep/DS/Excel/Top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 of students"/>
      <sheetName val="Sheet3"/>
      <sheetName val="Sheet4"/>
      <sheetName val="Array functions"/>
      <sheetName val="Sheet2"/>
      <sheetName val="IPL Cities"/>
      <sheetName val="IPL Teams"/>
      <sheetName val="cities"/>
      <sheetName val="population"/>
    </sheetNames>
    <sheetDataSet>
      <sheetData sheetId="0"/>
      <sheetData sheetId="1">
        <row r="2">
          <cell r="B2">
            <v>22</v>
          </cell>
        </row>
        <row r="3">
          <cell r="B3">
            <v>21</v>
          </cell>
        </row>
        <row r="4">
          <cell r="B4">
            <v>14</v>
          </cell>
        </row>
        <row r="5">
          <cell r="B5">
            <v>15</v>
          </cell>
        </row>
        <row r="6">
          <cell r="B6">
            <v>25</v>
          </cell>
        </row>
        <row r="7">
          <cell r="B7">
            <v>23</v>
          </cell>
        </row>
        <row r="8">
          <cell r="B8">
            <v>20</v>
          </cell>
        </row>
        <row r="9">
          <cell r="B9">
            <v>22</v>
          </cell>
        </row>
        <row r="10">
          <cell r="B10">
            <v>19</v>
          </cell>
        </row>
        <row r="11">
          <cell r="B11">
            <v>18</v>
          </cell>
        </row>
        <row r="12">
          <cell r="B12">
            <v>21</v>
          </cell>
        </row>
        <row r="13">
          <cell r="B13">
            <v>24</v>
          </cell>
        </row>
        <row r="14">
          <cell r="B14">
            <v>25</v>
          </cell>
        </row>
        <row r="15">
          <cell r="B15">
            <v>20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A2" sqref="A2:F26"/>
    </sheetView>
  </sheetViews>
  <sheetFormatPr defaultRowHeight="14.4" x14ac:dyDescent="0.3"/>
  <cols>
    <col min="1" max="1" width="7" bestFit="1" customWidth="1"/>
    <col min="2" max="2" width="22.6640625" bestFit="1" customWidth="1"/>
    <col min="3" max="3" width="15.44140625" bestFit="1" customWidth="1"/>
    <col min="4" max="4" width="36.5546875" bestFit="1" customWidth="1"/>
    <col min="5" max="5" width="10.109375" bestFit="1" customWidth="1"/>
    <col min="6" max="6" width="13.33203125" bestFit="1" customWidth="1"/>
  </cols>
  <sheetData>
    <row r="1" spans="1:6" x14ac:dyDescent="0.3">
      <c r="A1" s="1" t="s">
        <v>8</v>
      </c>
      <c r="B1" s="2" t="s">
        <v>21</v>
      </c>
      <c r="C1" s="1" t="s">
        <v>22</v>
      </c>
      <c r="D1" s="1" t="s">
        <v>23</v>
      </c>
      <c r="E1" s="1" t="s">
        <v>9</v>
      </c>
      <c r="F1" s="1" t="s">
        <v>56</v>
      </c>
    </row>
    <row r="2" spans="1:6" x14ac:dyDescent="0.3">
      <c r="A2">
        <v>335982</v>
      </c>
      <c r="B2" s="3">
        <v>39556</v>
      </c>
      <c r="C2" t="s">
        <v>24</v>
      </c>
      <c r="D2" t="s">
        <v>25</v>
      </c>
      <c r="E2" t="s">
        <v>0</v>
      </c>
      <c r="F2">
        <v>0</v>
      </c>
    </row>
    <row r="3" spans="1:6" x14ac:dyDescent="0.3">
      <c r="A3">
        <v>335983</v>
      </c>
      <c r="B3" s="3">
        <v>39557</v>
      </c>
      <c r="C3" t="s">
        <v>26</v>
      </c>
      <c r="D3" t="s">
        <v>27</v>
      </c>
      <c r="E3" t="s">
        <v>1</v>
      </c>
      <c r="F3">
        <v>0</v>
      </c>
    </row>
    <row r="4" spans="1:6" x14ac:dyDescent="0.3">
      <c r="A4">
        <v>335984</v>
      </c>
      <c r="B4" s="3">
        <v>39557</v>
      </c>
      <c r="C4" t="s">
        <v>28</v>
      </c>
      <c r="D4" t="s">
        <v>29</v>
      </c>
      <c r="E4" t="s">
        <v>2</v>
      </c>
      <c r="F4">
        <v>0</v>
      </c>
    </row>
    <row r="5" spans="1:6" x14ac:dyDescent="0.3">
      <c r="A5">
        <v>335985</v>
      </c>
      <c r="B5" s="3">
        <v>39558</v>
      </c>
      <c r="C5" t="s">
        <v>30</v>
      </c>
      <c r="D5" t="s">
        <v>31</v>
      </c>
      <c r="E5" t="s">
        <v>3</v>
      </c>
      <c r="F5">
        <v>0</v>
      </c>
    </row>
    <row r="6" spans="1:6" x14ac:dyDescent="0.3">
      <c r="A6">
        <v>335986</v>
      </c>
      <c r="B6" s="3">
        <v>39558</v>
      </c>
      <c r="C6" t="s">
        <v>32</v>
      </c>
      <c r="D6" t="s">
        <v>33</v>
      </c>
      <c r="E6" t="s">
        <v>4</v>
      </c>
      <c r="F6">
        <v>0</v>
      </c>
    </row>
    <row r="7" spans="1:6" x14ac:dyDescent="0.3">
      <c r="A7">
        <v>335987</v>
      </c>
      <c r="B7" s="3">
        <v>39559</v>
      </c>
      <c r="C7" t="s">
        <v>34</v>
      </c>
      <c r="D7" t="s">
        <v>35</v>
      </c>
      <c r="E7" t="s">
        <v>5</v>
      </c>
      <c r="F7">
        <v>0</v>
      </c>
    </row>
    <row r="8" spans="1:6" x14ac:dyDescent="0.3">
      <c r="A8">
        <v>335988</v>
      </c>
      <c r="B8" s="3">
        <v>39560</v>
      </c>
      <c r="C8" t="s">
        <v>36</v>
      </c>
      <c r="D8" t="s">
        <v>37</v>
      </c>
      <c r="E8" t="s">
        <v>6</v>
      </c>
      <c r="F8">
        <v>0</v>
      </c>
    </row>
    <row r="9" spans="1:6" x14ac:dyDescent="0.3">
      <c r="A9">
        <v>335989</v>
      </c>
      <c r="B9" s="3">
        <v>39561</v>
      </c>
      <c r="C9" t="s">
        <v>38</v>
      </c>
      <c r="D9" t="s">
        <v>39</v>
      </c>
      <c r="E9" t="s">
        <v>7</v>
      </c>
      <c r="F9">
        <v>0</v>
      </c>
    </row>
    <row r="10" spans="1:6" x14ac:dyDescent="0.3">
      <c r="A10">
        <v>335990</v>
      </c>
      <c r="B10" s="3">
        <v>39562</v>
      </c>
      <c r="C10" t="s">
        <v>40</v>
      </c>
      <c r="D10" t="s">
        <v>37</v>
      </c>
      <c r="E10" t="s">
        <v>6</v>
      </c>
      <c r="F10">
        <v>0</v>
      </c>
    </row>
    <row r="11" spans="1:6" x14ac:dyDescent="0.3">
      <c r="A11">
        <v>335991</v>
      </c>
      <c r="B11" s="3">
        <v>39563</v>
      </c>
      <c r="C11" t="s">
        <v>41</v>
      </c>
      <c r="D11" t="s">
        <v>27</v>
      </c>
      <c r="E11" t="s">
        <v>1</v>
      </c>
      <c r="F11">
        <v>0</v>
      </c>
    </row>
    <row r="12" spans="1:6" x14ac:dyDescent="0.3">
      <c r="A12">
        <v>335992</v>
      </c>
      <c r="B12" s="3">
        <v>39564</v>
      </c>
      <c r="C12" t="s">
        <v>34</v>
      </c>
      <c r="D12" t="s">
        <v>25</v>
      </c>
      <c r="E12" t="s">
        <v>0</v>
      </c>
      <c r="F12">
        <v>0</v>
      </c>
    </row>
    <row r="13" spans="1:6" x14ac:dyDescent="0.3">
      <c r="A13">
        <v>335993</v>
      </c>
      <c r="B13" s="3">
        <v>39564</v>
      </c>
      <c r="C13" t="s">
        <v>42</v>
      </c>
      <c r="D13" t="s">
        <v>39</v>
      </c>
      <c r="E13" t="s">
        <v>7</v>
      </c>
      <c r="F13">
        <v>0</v>
      </c>
    </row>
    <row r="14" spans="1:6" x14ac:dyDescent="0.3">
      <c r="A14">
        <v>335994</v>
      </c>
      <c r="B14" s="3">
        <v>39565</v>
      </c>
      <c r="C14" t="s">
        <v>43</v>
      </c>
      <c r="D14" t="s">
        <v>44</v>
      </c>
      <c r="E14" t="s">
        <v>3</v>
      </c>
      <c r="F14">
        <v>0</v>
      </c>
    </row>
    <row r="15" spans="1:6" x14ac:dyDescent="0.3">
      <c r="A15">
        <v>335995</v>
      </c>
      <c r="B15" s="3">
        <v>39565</v>
      </c>
      <c r="C15" t="s">
        <v>45</v>
      </c>
      <c r="D15" t="s">
        <v>27</v>
      </c>
      <c r="E15" t="s">
        <v>1</v>
      </c>
      <c r="F15">
        <v>0</v>
      </c>
    </row>
    <row r="16" spans="1:6" x14ac:dyDescent="0.3">
      <c r="A16">
        <v>335996</v>
      </c>
      <c r="B16" s="3">
        <v>39566</v>
      </c>
      <c r="C16" t="s">
        <v>46</v>
      </c>
      <c r="D16" t="s">
        <v>25</v>
      </c>
      <c r="E16" t="s">
        <v>0</v>
      </c>
      <c r="F16">
        <v>0</v>
      </c>
    </row>
    <row r="17" spans="1:6" x14ac:dyDescent="0.3">
      <c r="A17">
        <v>335997</v>
      </c>
      <c r="B17" s="3">
        <v>39567</v>
      </c>
      <c r="C17" t="s">
        <v>47</v>
      </c>
      <c r="D17" t="s">
        <v>33</v>
      </c>
      <c r="E17" t="s">
        <v>4</v>
      </c>
      <c r="F17">
        <v>0</v>
      </c>
    </row>
    <row r="18" spans="1:6" x14ac:dyDescent="0.3">
      <c r="A18">
        <v>335998</v>
      </c>
      <c r="B18" s="3">
        <v>39568</v>
      </c>
      <c r="C18" t="s">
        <v>48</v>
      </c>
      <c r="D18" t="s">
        <v>29</v>
      </c>
      <c r="E18" t="s">
        <v>2</v>
      </c>
      <c r="F18">
        <v>0</v>
      </c>
    </row>
    <row r="19" spans="1:6" x14ac:dyDescent="0.3">
      <c r="A19">
        <v>335999</v>
      </c>
      <c r="B19" s="3">
        <v>39569</v>
      </c>
      <c r="C19" t="s">
        <v>49</v>
      </c>
      <c r="D19" t="s">
        <v>37</v>
      </c>
      <c r="E19" t="s">
        <v>6</v>
      </c>
      <c r="F19">
        <v>0</v>
      </c>
    </row>
    <row r="20" spans="1:6" x14ac:dyDescent="0.3">
      <c r="A20">
        <v>336000</v>
      </c>
      <c r="B20" s="3">
        <v>39569</v>
      </c>
      <c r="C20" t="s">
        <v>50</v>
      </c>
      <c r="D20" t="s">
        <v>35</v>
      </c>
      <c r="E20" t="s">
        <v>5</v>
      </c>
      <c r="F20">
        <v>0</v>
      </c>
    </row>
    <row r="21" spans="1:6" x14ac:dyDescent="0.3">
      <c r="A21">
        <v>336001</v>
      </c>
      <c r="B21" s="3">
        <v>39570</v>
      </c>
      <c r="C21" t="s">
        <v>36</v>
      </c>
      <c r="D21" t="s">
        <v>39</v>
      </c>
      <c r="E21" t="s">
        <v>7</v>
      </c>
      <c r="F21">
        <v>0</v>
      </c>
    </row>
    <row r="22" spans="1:6" x14ac:dyDescent="0.3">
      <c r="A22">
        <v>336002</v>
      </c>
      <c r="B22" s="3">
        <v>39593</v>
      </c>
      <c r="C22" t="s">
        <v>51</v>
      </c>
      <c r="D22" t="s">
        <v>37</v>
      </c>
      <c r="E22" t="s">
        <v>6</v>
      </c>
      <c r="F22">
        <v>0</v>
      </c>
    </row>
    <row r="23" spans="1:6" x14ac:dyDescent="0.3">
      <c r="A23">
        <v>336003</v>
      </c>
      <c r="B23" s="3">
        <v>39571</v>
      </c>
      <c r="C23" t="s">
        <v>52</v>
      </c>
      <c r="D23" t="s">
        <v>27</v>
      </c>
      <c r="E23" t="s">
        <v>1</v>
      </c>
      <c r="F23">
        <v>0</v>
      </c>
    </row>
    <row r="24" spans="1:6" x14ac:dyDescent="0.3">
      <c r="A24">
        <v>336004</v>
      </c>
      <c r="B24" s="3">
        <v>39572</v>
      </c>
      <c r="C24" t="s">
        <v>53</v>
      </c>
      <c r="D24" t="s">
        <v>44</v>
      </c>
      <c r="E24" t="s">
        <v>3</v>
      </c>
      <c r="F24">
        <v>0</v>
      </c>
    </row>
    <row r="25" spans="1:6" x14ac:dyDescent="0.3">
      <c r="A25">
        <v>336005</v>
      </c>
      <c r="B25" s="3">
        <v>39572</v>
      </c>
      <c r="C25" t="s">
        <v>54</v>
      </c>
      <c r="D25" t="s">
        <v>35</v>
      </c>
      <c r="E25" t="s">
        <v>5</v>
      </c>
      <c r="F25">
        <v>0</v>
      </c>
    </row>
    <row r="26" spans="1:6" x14ac:dyDescent="0.3">
      <c r="A26">
        <v>336006</v>
      </c>
      <c r="B26" s="3">
        <v>39573</v>
      </c>
      <c r="C26" t="s">
        <v>55</v>
      </c>
      <c r="D26" t="s">
        <v>25</v>
      </c>
      <c r="E26" t="s">
        <v>0</v>
      </c>
      <c r="F2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C625-B57A-4AE4-8629-8EEB1C69E5CA}">
  <dimension ref="A1:G26"/>
  <sheetViews>
    <sheetView workbookViewId="0">
      <selection activeCell="G3" sqref="G3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0.109375" bestFit="1" customWidth="1"/>
    <col min="6" max="6" width="36.5546875" bestFit="1" customWidth="1"/>
  </cols>
  <sheetData>
    <row r="1" spans="1:7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83</v>
      </c>
      <c r="F1" s="1" t="s">
        <v>113</v>
      </c>
    </row>
    <row r="2" spans="1:7" x14ac:dyDescent="0.3">
      <c r="A2">
        <v>335982</v>
      </c>
      <c r="B2" t="s">
        <v>13</v>
      </c>
      <c r="C2" t="s">
        <v>14</v>
      </c>
      <c r="D2" t="s">
        <v>13</v>
      </c>
      <c r="E2" t="str">
        <f>VLOOKUP(A2, city!$A$2:$F$26, 5)</f>
        <v>Bangalore</v>
      </c>
      <c r="F2" t="str">
        <f>VLOOKUP(A2, city!$A$2:$F$26, 4)</f>
        <v>M Chinnaswamy Stadium</v>
      </c>
    </row>
    <row r="3" spans="1:7" x14ac:dyDescent="0.3">
      <c r="A3">
        <v>335983</v>
      </c>
      <c r="B3" t="s">
        <v>15</v>
      </c>
      <c r="C3" t="s">
        <v>16</v>
      </c>
      <c r="D3" t="s">
        <v>16</v>
      </c>
      <c r="E3" t="str">
        <f>VLOOKUP(A3, city!$A$2:$F$26, 5)</f>
        <v>Chandigarh</v>
      </c>
      <c r="F3" t="str">
        <f>VLOOKUP(A3, city!$A$2:$F$26, 4)</f>
        <v>Punjab Cricket Association Stadium, Mohali</v>
      </c>
      <c r="G3" t="s">
        <v>82</v>
      </c>
    </row>
    <row r="4" spans="1:7" x14ac:dyDescent="0.3">
      <c r="A4">
        <v>335984</v>
      </c>
      <c r="B4" t="s">
        <v>17</v>
      </c>
      <c r="C4" t="s">
        <v>18</v>
      </c>
      <c r="D4" t="s">
        <v>18</v>
      </c>
      <c r="E4" t="str">
        <f>VLOOKUP(A4, city!$A$2:$F$26, 5)</f>
        <v>Delhi</v>
      </c>
      <c r="F4" t="str">
        <f>VLOOKUP(A4, city!$A$2:$F$26, 4)</f>
        <v>Feroz Shah Kotla</v>
      </c>
    </row>
    <row r="5" spans="1:7" x14ac:dyDescent="0.3">
      <c r="A5">
        <v>335985</v>
      </c>
      <c r="B5" t="s">
        <v>19</v>
      </c>
      <c r="C5" t="s">
        <v>13</v>
      </c>
      <c r="D5" t="s">
        <v>19</v>
      </c>
      <c r="E5" t="str">
        <f>VLOOKUP(A5, city!$A$2:$F$26, 5)</f>
        <v>Mumbai</v>
      </c>
      <c r="F5" t="str">
        <f>VLOOKUP(A5, city!$A$2:$F$26, 4)</f>
        <v>Wankhede Stadium</v>
      </c>
    </row>
    <row r="6" spans="1:7" x14ac:dyDescent="0.3">
      <c r="A6">
        <v>335986</v>
      </c>
      <c r="B6" t="s">
        <v>14</v>
      </c>
      <c r="C6" t="s">
        <v>20</v>
      </c>
      <c r="D6" t="s">
        <v>20</v>
      </c>
      <c r="E6" t="str">
        <f>VLOOKUP(A6, city!$A$2:$F$26, 5)</f>
        <v>Kolkata</v>
      </c>
      <c r="F6" t="str">
        <f>VLOOKUP(A6, city!$A$2:$F$26, 4)</f>
        <v>Eden Gardens</v>
      </c>
    </row>
    <row r="7" spans="1:7" x14ac:dyDescent="0.3">
      <c r="A7">
        <v>335987</v>
      </c>
      <c r="B7" t="s">
        <v>18</v>
      </c>
      <c r="C7" t="s">
        <v>15</v>
      </c>
      <c r="D7" t="s">
        <v>15</v>
      </c>
      <c r="E7" t="str">
        <f>VLOOKUP(A7, city!$A$2:$F$26, 5)</f>
        <v>Jaipur</v>
      </c>
      <c r="F7" t="str">
        <f>VLOOKUP(A7, city!$A$2:$F$26, 4)</f>
        <v>Sawai Mansingh Stadium</v>
      </c>
    </row>
    <row r="8" spans="1:7" x14ac:dyDescent="0.3">
      <c r="A8">
        <v>335988</v>
      </c>
      <c r="B8" t="s">
        <v>20</v>
      </c>
      <c r="C8" t="s">
        <v>17</v>
      </c>
      <c r="D8" t="s">
        <v>20</v>
      </c>
      <c r="E8" t="str">
        <f>VLOOKUP(A8, city!$A$2:$F$26, 5)</f>
        <v>Hyderabad</v>
      </c>
      <c r="F8" t="str">
        <f>VLOOKUP(A8, city!$A$2:$F$26, 4)</f>
        <v>Rajiv Gandhi International Stadium, Uppal</v>
      </c>
    </row>
    <row r="9" spans="1:7" x14ac:dyDescent="0.3">
      <c r="A9">
        <v>335989</v>
      </c>
      <c r="B9" t="s">
        <v>16</v>
      </c>
      <c r="C9" t="s">
        <v>19</v>
      </c>
      <c r="D9" t="s">
        <v>19</v>
      </c>
      <c r="E9" t="str">
        <f>VLOOKUP(A9, city!$A$2:$F$26, 5)</f>
        <v>Chennai</v>
      </c>
      <c r="F9" t="str">
        <f>VLOOKUP(A9, city!$A$2:$F$26, 4)</f>
        <v>MA Chidambaram Stadium, Chepauk</v>
      </c>
    </row>
    <row r="10" spans="1:7" x14ac:dyDescent="0.3">
      <c r="A10">
        <v>335990</v>
      </c>
      <c r="B10" t="s">
        <v>20</v>
      </c>
      <c r="C10" t="s">
        <v>18</v>
      </c>
      <c r="D10" t="s">
        <v>18</v>
      </c>
      <c r="E10" t="str">
        <f>VLOOKUP(A10, city!$A$2:$F$26, 5)</f>
        <v>Hyderabad</v>
      </c>
      <c r="F10" t="str">
        <f>VLOOKUP(A10, city!$A$2:$F$26, 4)</f>
        <v>Rajiv Gandhi International Stadium, Uppal</v>
      </c>
    </row>
    <row r="11" spans="1:7" x14ac:dyDescent="0.3">
      <c r="A11">
        <v>335991</v>
      </c>
      <c r="B11" t="s">
        <v>15</v>
      </c>
      <c r="C11" t="s">
        <v>19</v>
      </c>
      <c r="D11" t="s">
        <v>19</v>
      </c>
      <c r="E11" t="str">
        <f>VLOOKUP(A11, city!$A$2:$F$26, 5)</f>
        <v>Chandigarh</v>
      </c>
      <c r="F11" t="str">
        <f>VLOOKUP(A11, city!$A$2:$F$26, 4)</f>
        <v>Punjab Cricket Association Stadium, Mohali</v>
      </c>
    </row>
    <row r="12" spans="1:7" x14ac:dyDescent="0.3">
      <c r="A12">
        <v>335992</v>
      </c>
      <c r="B12" t="s">
        <v>13</v>
      </c>
      <c r="C12" t="s">
        <v>18</v>
      </c>
      <c r="D12" t="s">
        <v>18</v>
      </c>
      <c r="E12" t="str">
        <f>VLOOKUP(A12, city!$A$2:$F$26, 5)</f>
        <v>Bangalore</v>
      </c>
      <c r="F12" t="str">
        <f>VLOOKUP(A12, city!$A$2:$F$26, 4)</f>
        <v>M Chinnaswamy Stadium</v>
      </c>
    </row>
    <row r="13" spans="1:7" x14ac:dyDescent="0.3">
      <c r="A13">
        <v>335993</v>
      </c>
      <c r="B13" t="s">
        <v>16</v>
      </c>
      <c r="C13" t="s">
        <v>14</v>
      </c>
      <c r="D13" t="s">
        <v>14</v>
      </c>
      <c r="E13" t="str">
        <f>VLOOKUP(A13, city!$A$2:$F$26, 5)</f>
        <v>Chennai</v>
      </c>
      <c r="F13" t="str">
        <f>VLOOKUP(A13, city!$A$2:$F$26, 4)</f>
        <v>MA Chidambaram Stadium, Chepauk</v>
      </c>
    </row>
    <row r="14" spans="1:7" x14ac:dyDescent="0.3">
      <c r="A14">
        <v>335994</v>
      </c>
      <c r="B14" t="s">
        <v>19</v>
      </c>
      <c r="C14" t="s">
        <v>20</v>
      </c>
      <c r="D14" t="s">
        <v>20</v>
      </c>
      <c r="E14" t="str">
        <f>VLOOKUP(A14, city!$A$2:$F$26, 5)</f>
        <v>Mumbai</v>
      </c>
      <c r="F14" t="str">
        <f>VLOOKUP(A14, city!$A$2:$F$26, 4)</f>
        <v>Dr DY Patil Sports Academy</v>
      </c>
    </row>
    <row r="15" spans="1:7" x14ac:dyDescent="0.3">
      <c r="A15">
        <v>335995</v>
      </c>
      <c r="B15" t="s">
        <v>15</v>
      </c>
      <c r="C15" t="s">
        <v>17</v>
      </c>
      <c r="D15" t="s">
        <v>17</v>
      </c>
      <c r="E15" t="str">
        <f>VLOOKUP(A15, city!$A$2:$F$26, 5)</f>
        <v>Chandigarh</v>
      </c>
      <c r="F15" t="str">
        <f>VLOOKUP(A15, city!$A$2:$F$26, 4)</f>
        <v>Punjab Cricket Association Stadium, Mohali</v>
      </c>
    </row>
    <row r="16" spans="1:7" x14ac:dyDescent="0.3">
      <c r="A16">
        <v>335996</v>
      </c>
      <c r="B16" t="s">
        <v>13</v>
      </c>
      <c r="C16" t="s">
        <v>16</v>
      </c>
      <c r="D16" t="s">
        <v>16</v>
      </c>
      <c r="E16" t="str">
        <f>VLOOKUP(A16, city!$A$2:$F$26, 5)</f>
        <v>Bangalore</v>
      </c>
      <c r="F16" t="str">
        <f>VLOOKUP(A16, city!$A$2:$F$26, 4)</f>
        <v>M Chinnaswamy Stadium</v>
      </c>
    </row>
    <row r="17" spans="1:6" x14ac:dyDescent="0.3">
      <c r="A17">
        <v>335997</v>
      </c>
      <c r="B17" t="s">
        <v>14</v>
      </c>
      <c r="C17" t="s">
        <v>19</v>
      </c>
      <c r="D17" t="s">
        <v>14</v>
      </c>
      <c r="E17" t="str">
        <f>VLOOKUP(A17, city!$A$2:$F$26, 5)</f>
        <v>Kolkata</v>
      </c>
      <c r="F17" t="str">
        <f>VLOOKUP(A17, city!$A$2:$F$26, 4)</f>
        <v>Eden Gardens</v>
      </c>
    </row>
    <row r="18" spans="1:6" x14ac:dyDescent="0.3">
      <c r="A18">
        <v>335998</v>
      </c>
      <c r="B18" t="s">
        <v>17</v>
      </c>
      <c r="C18" t="s">
        <v>13</v>
      </c>
      <c r="D18" t="s">
        <v>13</v>
      </c>
      <c r="E18" t="str">
        <f>VLOOKUP(A18, city!$A$2:$F$26, 5)</f>
        <v>Delhi</v>
      </c>
      <c r="F18" t="str">
        <f>VLOOKUP(A18, city!$A$2:$F$26, 4)</f>
        <v>Feroz Shah Kotla</v>
      </c>
    </row>
    <row r="19" spans="1:6" x14ac:dyDescent="0.3">
      <c r="A19">
        <v>335999</v>
      </c>
      <c r="B19" t="s">
        <v>20</v>
      </c>
      <c r="C19" t="s">
        <v>15</v>
      </c>
      <c r="D19" t="s">
        <v>15</v>
      </c>
      <c r="E19" t="str">
        <f>VLOOKUP(A19, city!$A$2:$F$26, 5)</f>
        <v>Hyderabad</v>
      </c>
      <c r="F19" t="str">
        <f>VLOOKUP(A19, city!$A$2:$F$26, 4)</f>
        <v>Rajiv Gandhi International Stadium, Uppal</v>
      </c>
    </row>
    <row r="20" spans="1:6" x14ac:dyDescent="0.3">
      <c r="A20">
        <v>336000</v>
      </c>
      <c r="B20" t="s">
        <v>18</v>
      </c>
      <c r="C20" t="s">
        <v>14</v>
      </c>
      <c r="D20" t="s">
        <v>18</v>
      </c>
      <c r="E20" t="str">
        <f>VLOOKUP(A20, city!$A$2:$F$26, 5)</f>
        <v>Jaipur</v>
      </c>
      <c r="F20" t="str">
        <f>VLOOKUP(A20, city!$A$2:$F$26, 4)</f>
        <v>Sawai Mansingh Stadium</v>
      </c>
    </row>
    <row r="21" spans="1:6" x14ac:dyDescent="0.3">
      <c r="A21">
        <v>336001</v>
      </c>
      <c r="B21" t="s">
        <v>16</v>
      </c>
      <c r="C21" t="s">
        <v>17</v>
      </c>
      <c r="D21" t="s">
        <v>16</v>
      </c>
      <c r="E21" t="str">
        <f>VLOOKUP(A21, city!$A$2:$F$26, 5)</f>
        <v>Chennai</v>
      </c>
      <c r="F21" t="str">
        <f>VLOOKUP(A21, city!$A$2:$F$26, 4)</f>
        <v>MA Chidambaram Stadium, Chepauk</v>
      </c>
    </row>
    <row r="22" spans="1:6" x14ac:dyDescent="0.3">
      <c r="A22">
        <v>336002</v>
      </c>
      <c r="B22" t="s">
        <v>20</v>
      </c>
      <c r="C22" t="s">
        <v>13</v>
      </c>
      <c r="D22" t="s">
        <v>20</v>
      </c>
      <c r="E22" t="str">
        <f>VLOOKUP(A22, city!$A$2:$F$26, 5)</f>
        <v>Hyderabad</v>
      </c>
      <c r="F22" t="str">
        <f>VLOOKUP(A22, city!$A$2:$F$26, 4)</f>
        <v>Rajiv Gandhi International Stadium, Uppal</v>
      </c>
    </row>
    <row r="23" spans="1:6" x14ac:dyDescent="0.3">
      <c r="A23">
        <v>336003</v>
      </c>
      <c r="B23" t="s">
        <v>15</v>
      </c>
      <c r="C23" t="s">
        <v>14</v>
      </c>
      <c r="D23" t="s">
        <v>15</v>
      </c>
      <c r="E23" t="str">
        <f>VLOOKUP(A23, city!$A$2:$F$26, 5)</f>
        <v>Chandigarh</v>
      </c>
      <c r="F23" t="str">
        <f>VLOOKUP(A23, city!$A$2:$F$26, 4)</f>
        <v>Punjab Cricket Association Stadium, Mohali</v>
      </c>
    </row>
    <row r="24" spans="1:6" x14ac:dyDescent="0.3">
      <c r="A24">
        <v>336004</v>
      </c>
      <c r="B24" t="s">
        <v>19</v>
      </c>
      <c r="C24" t="s">
        <v>17</v>
      </c>
      <c r="D24" t="s">
        <v>17</v>
      </c>
      <c r="E24" t="str">
        <f>VLOOKUP(A24, city!$A$2:$F$26, 5)</f>
        <v>Mumbai</v>
      </c>
      <c r="F24" t="str">
        <f>VLOOKUP(A24, city!$A$2:$F$26, 4)</f>
        <v>Dr DY Patil Sports Academy</v>
      </c>
    </row>
    <row r="25" spans="1:6" x14ac:dyDescent="0.3">
      <c r="A25">
        <v>336005</v>
      </c>
      <c r="B25" t="s">
        <v>18</v>
      </c>
      <c r="C25" t="s">
        <v>16</v>
      </c>
      <c r="D25" t="s">
        <v>16</v>
      </c>
      <c r="E25" t="str">
        <f>VLOOKUP(A25, city!$A$2:$F$26, 5)</f>
        <v>Jaipur</v>
      </c>
      <c r="F25" t="str">
        <f>VLOOKUP(A25, city!$A$2:$F$26, 4)</f>
        <v>Sawai Mansingh Stadium</v>
      </c>
    </row>
    <row r="26" spans="1:6" x14ac:dyDescent="0.3">
      <c r="A26">
        <v>336006</v>
      </c>
      <c r="B26" t="s">
        <v>13</v>
      </c>
      <c r="C26" t="s">
        <v>15</v>
      </c>
      <c r="D26" t="s">
        <v>15</v>
      </c>
      <c r="E26" t="str">
        <f>VLOOKUP(A26, city!$A$2:$F$26, 5)</f>
        <v>Bangalore</v>
      </c>
      <c r="F26" t="str">
        <f>VLOOKUP(A26, city!$A$2:$F$26, 4)</f>
        <v>M Chinnaswamy Stadium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4BC4-8723-493B-B77D-5A3E522488DF}">
  <dimension ref="A1:E26"/>
  <sheetViews>
    <sheetView workbookViewId="0">
      <selection activeCell="E11" sqref="E11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66.6640625" customWidth="1"/>
  </cols>
  <sheetData>
    <row r="1" spans="1:5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84</v>
      </c>
    </row>
    <row r="2" spans="1:5" x14ac:dyDescent="0.3">
      <c r="A2">
        <v>335982</v>
      </c>
      <c r="B2" t="s">
        <v>13</v>
      </c>
      <c r="C2" t="s">
        <v>14</v>
      </c>
      <c r="D2" t="s">
        <v>13</v>
      </c>
      <c r="E2" t="str">
        <f>CONCATENATE(B2, " Vs. ", C2)</f>
        <v>Royal Challengers Bangalore Vs. Kolkata Knight Riders</v>
      </c>
    </row>
    <row r="3" spans="1:5" x14ac:dyDescent="0.3">
      <c r="A3">
        <v>335983</v>
      </c>
      <c r="B3" t="s">
        <v>15</v>
      </c>
      <c r="C3" t="s">
        <v>16</v>
      </c>
      <c r="D3" t="s">
        <v>16</v>
      </c>
      <c r="E3" t="str">
        <f t="shared" ref="E3:E26" si="0">CONCATENATE(B3, " Vs. ", C3)</f>
        <v>Kings XI Punjab Vs. Chennai Super Kings</v>
      </c>
    </row>
    <row r="4" spans="1:5" x14ac:dyDescent="0.3">
      <c r="A4">
        <v>335984</v>
      </c>
      <c r="B4" t="s">
        <v>17</v>
      </c>
      <c r="C4" t="s">
        <v>18</v>
      </c>
      <c r="D4" t="s">
        <v>18</v>
      </c>
      <c r="E4" t="str">
        <f t="shared" si="0"/>
        <v>Delhi Daredevils Vs. Rajasthan Royals</v>
      </c>
    </row>
    <row r="5" spans="1:5" x14ac:dyDescent="0.3">
      <c r="A5">
        <v>335985</v>
      </c>
      <c r="B5" t="s">
        <v>19</v>
      </c>
      <c r="C5" t="s">
        <v>13</v>
      </c>
      <c r="D5" t="s">
        <v>19</v>
      </c>
      <c r="E5" t="str">
        <f t="shared" si="0"/>
        <v>Mumbai Indians Vs. Royal Challengers Bangalore</v>
      </c>
    </row>
    <row r="6" spans="1:5" x14ac:dyDescent="0.3">
      <c r="A6">
        <v>335986</v>
      </c>
      <c r="B6" t="s">
        <v>14</v>
      </c>
      <c r="C6" t="s">
        <v>20</v>
      </c>
      <c r="D6" t="s">
        <v>20</v>
      </c>
      <c r="E6" t="str">
        <f t="shared" si="0"/>
        <v>Kolkata Knight Riders Vs. Deccan Chargers</v>
      </c>
    </row>
    <row r="7" spans="1:5" x14ac:dyDescent="0.3">
      <c r="A7">
        <v>335987</v>
      </c>
      <c r="B7" t="s">
        <v>18</v>
      </c>
      <c r="C7" t="s">
        <v>15</v>
      </c>
      <c r="D7" t="s">
        <v>15</v>
      </c>
      <c r="E7" t="str">
        <f t="shared" si="0"/>
        <v>Rajasthan Royals Vs. Kings XI Punjab</v>
      </c>
    </row>
    <row r="8" spans="1:5" x14ac:dyDescent="0.3">
      <c r="A8">
        <v>335988</v>
      </c>
      <c r="B8" t="s">
        <v>20</v>
      </c>
      <c r="C8" t="s">
        <v>17</v>
      </c>
      <c r="D8" t="s">
        <v>20</v>
      </c>
      <c r="E8" t="str">
        <f t="shared" si="0"/>
        <v>Deccan Chargers Vs. Delhi Daredevils</v>
      </c>
    </row>
    <row r="9" spans="1:5" x14ac:dyDescent="0.3">
      <c r="A9">
        <v>335989</v>
      </c>
      <c r="B9" t="s">
        <v>16</v>
      </c>
      <c r="C9" t="s">
        <v>19</v>
      </c>
      <c r="D9" t="s">
        <v>19</v>
      </c>
      <c r="E9" t="str">
        <f t="shared" si="0"/>
        <v>Chennai Super Kings Vs. Mumbai Indians</v>
      </c>
    </row>
    <row r="10" spans="1:5" x14ac:dyDescent="0.3">
      <c r="A10">
        <v>335990</v>
      </c>
      <c r="B10" t="s">
        <v>20</v>
      </c>
      <c r="C10" t="s">
        <v>18</v>
      </c>
      <c r="D10" t="s">
        <v>18</v>
      </c>
      <c r="E10" t="str">
        <f t="shared" si="0"/>
        <v>Deccan Chargers Vs. Rajasthan Royals</v>
      </c>
    </row>
    <row r="11" spans="1:5" x14ac:dyDescent="0.3">
      <c r="A11">
        <v>335991</v>
      </c>
      <c r="B11" t="s">
        <v>15</v>
      </c>
      <c r="C11" t="s">
        <v>19</v>
      </c>
      <c r="D11" t="s">
        <v>19</v>
      </c>
      <c r="E11" t="str">
        <f t="shared" si="0"/>
        <v>Kings XI Punjab Vs. Mumbai Indians</v>
      </c>
    </row>
    <row r="12" spans="1:5" x14ac:dyDescent="0.3">
      <c r="A12">
        <v>335992</v>
      </c>
      <c r="B12" t="s">
        <v>13</v>
      </c>
      <c r="C12" t="s">
        <v>18</v>
      </c>
      <c r="D12" t="s">
        <v>18</v>
      </c>
      <c r="E12" t="str">
        <f t="shared" si="0"/>
        <v>Royal Challengers Bangalore Vs. Rajasthan Royals</v>
      </c>
    </row>
    <row r="13" spans="1:5" x14ac:dyDescent="0.3">
      <c r="A13">
        <v>335993</v>
      </c>
      <c r="B13" t="s">
        <v>16</v>
      </c>
      <c r="C13" t="s">
        <v>14</v>
      </c>
      <c r="D13" t="s">
        <v>14</v>
      </c>
      <c r="E13" t="str">
        <f t="shared" si="0"/>
        <v>Chennai Super Kings Vs. Kolkata Knight Riders</v>
      </c>
    </row>
    <row r="14" spans="1:5" x14ac:dyDescent="0.3">
      <c r="A14">
        <v>335994</v>
      </c>
      <c r="B14" t="s">
        <v>19</v>
      </c>
      <c r="C14" t="s">
        <v>20</v>
      </c>
      <c r="D14" t="s">
        <v>20</v>
      </c>
      <c r="E14" t="str">
        <f t="shared" si="0"/>
        <v>Mumbai Indians Vs. Deccan Chargers</v>
      </c>
    </row>
    <row r="15" spans="1:5" x14ac:dyDescent="0.3">
      <c r="A15">
        <v>335995</v>
      </c>
      <c r="B15" t="s">
        <v>15</v>
      </c>
      <c r="C15" t="s">
        <v>17</v>
      </c>
      <c r="D15" t="s">
        <v>17</v>
      </c>
      <c r="E15" t="str">
        <f t="shared" si="0"/>
        <v>Kings XI Punjab Vs. Delhi Daredevils</v>
      </c>
    </row>
    <row r="16" spans="1:5" x14ac:dyDescent="0.3">
      <c r="A16">
        <v>335996</v>
      </c>
      <c r="B16" t="s">
        <v>13</v>
      </c>
      <c r="C16" t="s">
        <v>16</v>
      </c>
      <c r="D16" t="s">
        <v>16</v>
      </c>
      <c r="E16" t="str">
        <f t="shared" si="0"/>
        <v>Royal Challengers Bangalore Vs. Chennai Super Kings</v>
      </c>
    </row>
    <row r="17" spans="1:5" x14ac:dyDescent="0.3">
      <c r="A17">
        <v>335997</v>
      </c>
      <c r="B17" t="s">
        <v>14</v>
      </c>
      <c r="C17" t="s">
        <v>19</v>
      </c>
      <c r="D17" t="s">
        <v>14</v>
      </c>
      <c r="E17" t="str">
        <f t="shared" si="0"/>
        <v>Kolkata Knight Riders Vs. Mumbai Indians</v>
      </c>
    </row>
    <row r="18" spans="1:5" x14ac:dyDescent="0.3">
      <c r="A18">
        <v>335998</v>
      </c>
      <c r="B18" t="s">
        <v>17</v>
      </c>
      <c r="C18" t="s">
        <v>13</v>
      </c>
      <c r="D18" t="s">
        <v>13</v>
      </c>
      <c r="E18" t="str">
        <f t="shared" si="0"/>
        <v>Delhi Daredevils Vs. Royal Challengers Bangalore</v>
      </c>
    </row>
    <row r="19" spans="1:5" x14ac:dyDescent="0.3">
      <c r="A19">
        <v>335999</v>
      </c>
      <c r="B19" t="s">
        <v>20</v>
      </c>
      <c r="C19" t="s">
        <v>15</v>
      </c>
      <c r="D19" t="s">
        <v>15</v>
      </c>
      <c r="E19" t="str">
        <f t="shared" si="0"/>
        <v>Deccan Chargers Vs. Kings XI Punjab</v>
      </c>
    </row>
    <row r="20" spans="1:5" x14ac:dyDescent="0.3">
      <c r="A20">
        <v>336000</v>
      </c>
      <c r="B20" t="s">
        <v>18</v>
      </c>
      <c r="C20" t="s">
        <v>14</v>
      </c>
      <c r="D20" t="s">
        <v>18</v>
      </c>
      <c r="E20" t="str">
        <f t="shared" si="0"/>
        <v>Rajasthan Royals Vs. Kolkata Knight Riders</v>
      </c>
    </row>
    <row r="21" spans="1:5" x14ac:dyDescent="0.3">
      <c r="A21">
        <v>336001</v>
      </c>
      <c r="B21" t="s">
        <v>16</v>
      </c>
      <c r="C21" t="s">
        <v>17</v>
      </c>
      <c r="D21" t="s">
        <v>16</v>
      </c>
      <c r="E21" t="str">
        <f t="shared" si="0"/>
        <v>Chennai Super Kings Vs. Delhi Daredevils</v>
      </c>
    </row>
    <row r="22" spans="1:5" x14ac:dyDescent="0.3">
      <c r="A22">
        <v>336002</v>
      </c>
      <c r="B22" t="s">
        <v>20</v>
      </c>
      <c r="C22" t="s">
        <v>13</v>
      </c>
      <c r="D22" t="s">
        <v>20</v>
      </c>
      <c r="E22" t="str">
        <f t="shared" si="0"/>
        <v>Deccan Chargers Vs. Royal Challengers Bangalore</v>
      </c>
    </row>
    <row r="23" spans="1:5" x14ac:dyDescent="0.3">
      <c r="A23">
        <v>336003</v>
      </c>
      <c r="B23" t="s">
        <v>15</v>
      </c>
      <c r="C23" t="s">
        <v>14</v>
      </c>
      <c r="D23" t="s">
        <v>15</v>
      </c>
      <c r="E23" t="str">
        <f t="shared" si="0"/>
        <v>Kings XI Punjab Vs. Kolkata Knight Riders</v>
      </c>
    </row>
    <row r="24" spans="1:5" x14ac:dyDescent="0.3">
      <c r="A24">
        <v>336004</v>
      </c>
      <c r="B24" t="s">
        <v>19</v>
      </c>
      <c r="C24" t="s">
        <v>17</v>
      </c>
      <c r="D24" t="s">
        <v>17</v>
      </c>
      <c r="E24" t="str">
        <f t="shared" si="0"/>
        <v>Mumbai Indians Vs. Delhi Daredevils</v>
      </c>
    </row>
    <row r="25" spans="1:5" x14ac:dyDescent="0.3">
      <c r="A25">
        <v>336005</v>
      </c>
      <c r="B25" t="s">
        <v>18</v>
      </c>
      <c r="C25" t="s">
        <v>16</v>
      </c>
      <c r="D25" t="s">
        <v>16</v>
      </c>
      <c r="E25" t="str">
        <f t="shared" si="0"/>
        <v>Rajasthan Royals Vs. Chennai Super Kings</v>
      </c>
    </row>
    <row r="26" spans="1:5" x14ac:dyDescent="0.3">
      <c r="A26">
        <v>336006</v>
      </c>
      <c r="B26" t="s">
        <v>13</v>
      </c>
      <c r="C26" t="s">
        <v>15</v>
      </c>
      <c r="D26" t="s">
        <v>15</v>
      </c>
      <c r="E26" t="str">
        <f t="shared" si="0"/>
        <v>Royal Challengers Bangalore Vs. Kings XI Punjab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F905-2A0A-417A-A890-2A55754317C2}">
  <dimension ref="A2:D10"/>
  <sheetViews>
    <sheetView workbookViewId="0">
      <selection activeCell="D20" sqref="D20"/>
    </sheetView>
  </sheetViews>
  <sheetFormatPr defaultRowHeight="14.4" x14ac:dyDescent="0.3"/>
  <cols>
    <col min="2" max="2" width="11.44140625" bestFit="1" customWidth="1"/>
    <col min="3" max="3" width="9.6640625" bestFit="1" customWidth="1"/>
    <col min="4" max="4" width="16.88671875" bestFit="1" customWidth="1"/>
  </cols>
  <sheetData>
    <row r="2" spans="1:4" x14ac:dyDescent="0.3">
      <c r="A2" t="s">
        <v>85</v>
      </c>
      <c r="B2" t="s">
        <v>65</v>
      </c>
      <c r="C2" t="s">
        <v>66</v>
      </c>
      <c r="D2" t="s">
        <v>67</v>
      </c>
    </row>
    <row r="3" spans="1:4" x14ac:dyDescent="0.3">
      <c r="A3" t="s">
        <v>86</v>
      </c>
      <c r="B3" t="s">
        <v>68</v>
      </c>
      <c r="C3" t="s">
        <v>69</v>
      </c>
      <c r="D3" t="s">
        <v>92</v>
      </c>
    </row>
    <row r="4" spans="1:4" x14ac:dyDescent="0.3">
      <c r="A4" t="s">
        <v>87</v>
      </c>
      <c r="B4" t="s">
        <v>70</v>
      </c>
      <c r="C4" t="s">
        <v>71</v>
      </c>
      <c r="D4" t="s">
        <v>93</v>
      </c>
    </row>
    <row r="5" spans="1:4" x14ac:dyDescent="0.3">
      <c r="A5" t="s">
        <v>88</v>
      </c>
      <c r="B5" t="s">
        <v>72</v>
      </c>
      <c r="C5" t="s">
        <v>73</v>
      </c>
      <c r="D5" t="s">
        <v>94</v>
      </c>
    </row>
    <row r="6" spans="1:4" x14ac:dyDescent="0.3">
      <c r="A6" t="s">
        <v>88</v>
      </c>
      <c r="B6" t="s">
        <v>74</v>
      </c>
      <c r="C6" t="s">
        <v>77</v>
      </c>
      <c r="D6" t="s">
        <v>95</v>
      </c>
    </row>
    <row r="7" spans="1:4" x14ac:dyDescent="0.3">
      <c r="A7" t="s">
        <v>87</v>
      </c>
      <c r="B7" t="s">
        <v>75</v>
      </c>
      <c r="C7" t="s">
        <v>76</v>
      </c>
      <c r="D7" t="s">
        <v>96</v>
      </c>
    </row>
    <row r="8" spans="1:4" x14ac:dyDescent="0.3">
      <c r="A8" t="s">
        <v>87</v>
      </c>
      <c r="B8" t="s">
        <v>78</v>
      </c>
      <c r="C8" t="s">
        <v>79</v>
      </c>
      <c r="D8" t="s">
        <v>97</v>
      </c>
    </row>
    <row r="9" spans="1:4" x14ac:dyDescent="0.3">
      <c r="A9" t="s">
        <v>89</v>
      </c>
      <c r="B9" t="s">
        <v>80</v>
      </c>
      <c r="C9" t="s">
        <v>81</v>
      </c>
      <c r="D9" t="s">
        <v>98</v>
      </c>
    </row>
    <row r="10" spans="1:4" x14ac:dyDescent="0.3">
      <c r="A10" t="s">
        <v>90</v>
      </c>
      <c r="B10" t="s">
        <v>91</v>
      </c>
      <c r="C10" t="s">
        <v>79</v>
      </c>
      <c r="D10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7DF-638F-4298-92CB-53DE6B59151B}">
  <dimension ref="A1:R17"/>
  <sheetViews>
    <sheetView tabSelected="1" topLeftCell="B1" workbookViewId="0">
      <selection activeCell="N19" sqref="N19"/>
    </sheetView>
  </sheetViews>
  <sheetFormatPr defaultRowHeight="14.4" x14ac:dyDescent="0.3"/>
  <cols>
    <col min="1" max="1" width="22.6640625" bestFit="1" customWidth="1"/>
    <col min="2" max="3" width="8.5546875" bestFit="1" customWidth="1"/>
    <col min="4" max="5" width="5.77734375" bestFit="1" customWidth="1"/>
    <col min="6" max="6" width="8.88671875" customWidth="1"/>
    <col min="7" max="7" width="6.44140625" bestFit="1" customWidth="1"/>
    <col min="8" max="8" width="9.5546875" bestFit="1" customWidth="1"/>
    <col min="9" max="10" width="10.44140625" bestFit="1" customWidth="1"/>
    <col min="11" max="11" width="12.21875" bestFit="1" customWidth="1"/>
    <col min="12" max="12" width="13.88671875" bestFit="1" customWidth="1"/>
    <col min="13" max="13" width="12.5546875" bestFit="1" customWidth="1"/>
    <col min="14" max="14" width="15.88671875" bestFit="1" customWidth="1"/>
    <col min="16" max="16" width="16.5546875" bestFit="1" customWidth="1"/>
    <col min="17" max="17" width="9.88671875" bestFit="1" customWidth="1"/>
  </cols>
  <sheetData>
    <row r="1" spans="1:18" x14ac:dyDescent="0.3">
      <c r="I1" s="9" t="s">
        <v>100</v>
      </c>
      <c r="J1" s="9"/>
      <c r="K1" s="9"/>
      <c r="L1" s="9"/>
      <c r="M1" s="9"/>
      <c r="N1" s="9"/>
      <c r="O1" s="9"/>
      <c r="P1" s="9"/>
      <c r="Q1" s="9"/>
      <c r="R1" s="9"/>
    </row>
    <row r="2" spans="1:18" x14ac:dyDescent="0.3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101</v>
      </c>
      <c r="I2" t="s">
        <v>114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101</v>
      </c>
      <c r="P2" t="s">
        <v>115</v>
      </c>
      <c r="Q2" t="s">
        <v>116</v>
      </c>
      <c r="R2" t="s">
        <v>117</v>
      </c>
    </row>
    <row r="3" spans="1:18" x14ac:dyDescent="0.3">
      <c r="A3" s="8">
        <v>39557</v>
      </c>
      <c r="B3">
        <v>33</v>
      </c>
      <c r="C3">
        <v>55</v>
      </c>
      <c r="D3" t="b">
        <f>AND(B3&gt;50, C3&lt;50)</f>
        <v>0</v>
      </c>
      <c r="E3" t="b">
        <f>OR(B3&gt;50, C3&lt;50)</f>
        <v>0</v>
      </c>
      <c r="F3">
        <f>YEAR(A3)</f>
        <v>2008</v>
      </c>
      <c r="G3">
        <f>MONTH(A3)</f>
        <v>4</v>
      </c>
      <c r="H3" s="10">
        <f>DAY(A3)</f>
        <v>19</v>
      </c>
      <c r="I3" t="str">
        <f>TEXT(A3, "yyyy")</f>
        <v>2008</v>
      </c>
      <c r="J3" t="str">
        <f>TEXT(A3, "yy")</f>
        <v>08</v>
      </c>
      <c r="K3" t="str">
        <f>TEXT(A3, "m")</f>
        <v>4</v>
      </c>
      <c r="L3" t="str">
        <f>TEXT(A3, "mm")</f>
        <v>04</v>
      </c>
      <c r="M3" t="str">
        <f>TEXT(A3, "mmm")</f>
        <v>Apr</v>
      </c>
      <c r="N3" t="str">
        <f>TEXT(A3, "mmmm")</f>
        <v>April</v>
      </c>
      <c r="O3" t="str">
        <f>TEXT(A3, "d")</f>
        <v>19</v>
      </c>
      <c r="P3" t="str">
        <f>TEXT(A3, "dd")</f>
        <v>19</v>
      </c>
      <c r="Q3" t="str">
        <f>TEXT(A3, "ddd")</f>
        <v>Sat</v>
      </c>
      <c r="R3" t="str">
        <f>TEXT(A3, "dddd")</f>
        <v>Saturday</v>
      </c>
    </row>
    <row r="4" spans="1:18" x14ac:dyDescent="0.3">
      <c r="A4" s="8">
        <v>39547</v>
      </c>
      <c r="B4">
        <v>35</v>
      </c>
      <c r="C4">
        <v>34</v>
      </c>
      <c r="D4" t="b">
        <f t="shared" ref="D4:D17" si="0">AND(B4&gt;50, C4&lt;50)</f>
        <v>0</v>
      </c>
      <c r="E4" t="b">
        <f t="shared" ref="E4:E17" si="1">OR(B4&gt;50, C4&lt;50)</f>
        <v>1</v>
      </c>
      <c r="F4">
        <f t="shared" ref="F4:F17" si="2">YEAR(A4)</f>
        <v>2008</v>
      </c>
      <c r="G4">
        <f t="shared" ref="G4:G17" si="3">MONTH(A4)</f>
        <v>4</v>
      </c>
      <c r="H4" s="10">
        <f t="shared" ref="H4:H17" si="4">DAY(A4)</f>
        <v>9</v>
      </c>
      <c r="I4" t="str">
        <f t="shared" ref="I4:I17" si="5">TEXT(A4, "yyyy")</f>
        <v>2008</v>
      </c>
      <c r="J4" t="str">
        <f t="shared" ref="J4:J17" si="6">TEXT(A4, "yy")</f>
        <v>08</v>
      </c>
      <c r="K4" t="str">
        <f t="shared" ref="K4:K17" si="7">TEXT(A4, "m")</f>
        <v>4</v>
      </c>
      <c r="L4" t="str">
        <f t="shared" ref="L4:L17" si="8">TEXT(A4, "mm")</f>
        <v>04</v>
      </c>
      <c r="M4" t="str">
        <f t="shared" ref="M4:M17" si="9">TEXT(A4, "mmm")</f>
        <v>Apr</v>
      </c>
      <c r="N4" t="str">
        <f t="shared" ref="N4:N17" si="10">TEXT(A4, "mmmm")</f>
        <v>April</v>
      </c>
      <c r="O4" t="str">
        <f t="shared" ref="O4:O17" si="11">TEXT(A4, "d")</f>
        <v>9</v>
      </c>
      <c r="P4" t="str">
        <f t="shared" ref="P4:P17" si="12">TEXT(A4, "dd")</f>
        <v>09</v>
      </c>
      <c r="Q4" t="str">
        <f t="shared" ref="Q4:Q17" si="13">TEXT(A4, "ddd")</f>
        <v>Wed</v>
      </c>
      <c r="R4" t="str">
        <f t="shared" ref="R4:R17" si="14">TEXT(A4, "dddd")</f>
        <v>Wednesday</v>
      </c>
    </row>
    <row r="5" spans="1:18" x14ac:dyDescent="0.3">
      <c r="A5" s="8">
        <v>39558</v>
      </c>
      <c r="B5">
        <v>5</v>
      </c>
      <c r="C5">
        <v>44</v>
      </c>
      <c r="D5" t="b">
        <f t="shared" si="0"/>
        <v>0</v>
      </c>
      <c r="E5" t="b">
        <f t="shared" si="1"/>
        <v>1</v>
      </c>
      <c r="F5">
        <f t="shared" si="2"/>
        <v>2008</v>
      </c>
      <c r="G5">
        <f t="shared" si="3"/>
        <v>4</v>
      </c>
      <c r="H5" s="10">
        <f t="shared" si="4"/>
        <v>20</v>
      </c>
      <c r="I5" t="str">
        <f t="shared" si="5"/>
        <v>2008</v>
      </c>
      <c r="J5" t="str">
        <f t="shared" si="6"/>
        <v>08</v>
      </c>
      <c r="K5" t="str">
        <f t="shared" si="7"/>
        <v>4</v>
      </c>
      <c r="L5" t="str">
        <f t="shared" si="8"/>
        <v>04</v>
      </c>
      <c r="M5" t="str">
        <f t="shared" si="9"/>
        <v>Apr</v>
      </c>
      <c r="N5" t="str">
        <f t="shared" si="10"/>
        <v>April</v>
      </c>
      <c r="O5" t="str">
        <f t="shared" si="11"/>
        <v>20</v>
      </c>
      <c r="P5" t="str">
        <f t="shared" si="12"/>
        <v>20</v>
      </c>
      <c r="Q5" t="str">
        <f t="shared" si="13"/>
        <v>Sun</v>
      </c>
      <c r="R5" t="str">
        <f t="shared" si="14"/>
        <v>Sunday</v>
      </c>
    </row>
    <row r="6" spans="1:18" x14ac:dyDescent="0.3">
      <c r="A6" s="8">
        <v>39680</v>
      </c>
      <c r="B6">
        <v>5</v>
      </c>
      <c r="C6">
        <v>6</v>
      </c>
      <c r="D6" t="b">
        <f t="shared" si="0"/>
        <v>0</v>
      </c>
      <c r="E6" t="b">
        <f t="shared" si="1"/>
        <v>1</v>
      </c>
      <c r="F6">
        <f t="shared" si="2"/>
        <v>2008</v>
      </c>
      <c r="G6">
        <f t="shared" si="3"/>
        <v>8</v>
      </c>
      <c r="H6" s="10">
        <f t="shared" si="4"/>
        <v>20</v>
      </c>
      <c r="I6" t="str">
        <f t="shared" si="5"/>
        <v>2008</v>
      </c>
      <c r="J6" t="str">
        <f t="shared" si="6"/>
        <v>08</v>
      </c>
      <c r="K6" t="str">
        <f t="shared" si="7"/>
        <v>8</v>
      </c>
      <c r="L6" t="str">
        <f t="shared" si="8"/>
        <v>08</v>
      </c>
      <c r="M6" t="str">
        <f t="shared" si="9"/>
        <v>Aug</v>
      </c>
      <c r="N6" t="str">
        <f t="shared" si="10"/>
        <v>August</v>
      </c>
      <c r="O6" t="str">
        <f t="shared" si="11"/>
        <v>20</v>
      </c>
      <c r="P6" t="str">
        <f t="shared" si="12"/>
        <v>20</v>
      </c>
      <c r="Q6" t="str">
        <f t="shared" si="13"/>
        <v>Wed</v>
      </c>
      <c r="R6" t="str">
        <f t="shared" si="14"/>
        <v>Wednesday</v>
      </c>
    </row>
    <row r="7" spans="1:18" x14ac:dyDescent="0.3">
      <c r="A7" s="8">
        <v>39559</v>
      </c>
      <c r="B7">
        <v>6</v>
      </c>
      <c r="C7">
        <v>88</v>
      </c>
      <c r="D7" t="b">
        <f t="shared" si="0"/>
        <v>0</v>
      </c>
      <c r="E7" t="b">
        <f t="shared" si="1"/>
        <v>0</v>
      </c>
      <c r="F7">
        <f t="shared" si="2"/>
        <v>2008</v>
      </c>
      <c r="G7">
        <f t="shared" si="3"/>
        <v>4</v>
      </c>
      <c r="H7" s="10">
        <f t="shared" si="4"/>
        <v>21</v>
      </c>
      <c r="I7" t="str">
        <f t="shared" si="5"/>
        <v>2008</v>
      </c>
      <c r="J7" t="str">
        <f t="shared" si="6"/>
        <v>08</v>
      </c>
      <c r="K7" t="str">
        <f t="shared" si="7"/>
        <v>4</v>
      </c>
      <c r="L7" t="str">
        <f t="shared" si="8"/>
        <v>04</v>
      </c>
      <c r="M7" t="str">
        <f t="shared" si="9"/>
        <v>Apr</v>
      </c>
      <c r="N7" t="str">
        <f t="shared" si="10"/>
        <v>April</v>
      </c>
      <c r="O7" t="str">
        <f t="shared" si="11"/>
        <v>21</v>
      </c>
      <c r="P7" t="str">
        <f t="shared" si="12"/>
        <v>21</v>
      </c>
      <c r="Q7" t="str">
        <f t="shared" si="13"/>
        <v>Mon</v>
      </c>
      <c r="R7" t="str">
        <f t="shared" si="14"/>
        <v>Monday</v>
      </c>
    </row>
    <row r="8" spans="1:18" x14ac:dyDescent="0.3">
      <c r="A8" s="8">
        <v>39560</v>
      </c>
      <c r="B8">
        <v>9</v>
      </c>
      <c r="C8">
        <v>3</v>
      </c>
      <c r="D8" t="b">
        <f t="shared" si="0"/>
        <v>0</v>
      </c>
      <c r="E8" t="b">
        <f t="shared" si="1"/>
        <v>1</v>
      </c>
      <c r="F8">
        <f t="shared" si="2"/>
        <v>2008</v>
      </c>
      <c r="G8">
        <f t="shared" si="3"/>
        <v>4</v>
      </c>
      <c r="H8" s="10">
        <f t="shared" si="4"/>
        <v>22</v>
      </c>
      <c r="I8" t="str">
        <f t="shared" si="5"/>
        <v>2008</v>
      </c>
      <c r="J8" t="str">
        <f t="shared" si="6"/>
        <v>08</v>
      </c>
      <c r="K8" t="str">
        <f t="shared" si="7"/>
        <v>4</v>
      </c>
      <c r="L8" t="str">
        <f t="shared" si="8"/>
        <v>04</v>
      </c>
      <c r="M8" t="str">
        <f t="shared" si="9"/>
        <v>Apr</v>
      </c>
      <c r="N8" t="str">
        <f t="shared" si="10"/>
        <v>April</v>
      </c>
      <c r="O8" t="str">
        <f t="shared" si="11"/>
        <v>22</v>
      </c>
      <c r="P8" t="str">
        <f t="shared" si="12"/>
        <v>22</v>
      </c>
      <c r="Q8" t="str">
        <f t="shared" si="13"/>
        <v>Tue</v>
      </c>
      <c r="R8" t="str">
        <f t="shared" si="14"/>
        <v>Tuesday</v>
      </c>
    </row>
    <row r="9" spans="1:18" x14ac:dyDescent="0.3">
      <c r="A9" s="8">
        <v>39805</v>
      </c>
      <c r="B9">
        <v>6</v>
      </c>
      <c r="C9">
        <v>2</v>
      </c>
      <c r="D9" t="b">
        <f t="shared" si="0"/>
        <v>0</v>
      </c>
      <c r="E9" t="b">
        <f t="shared" si="1"/>
        <v>1</v>
      </c>
      <c r="F9">
        <f t="shared" si="2"/>
        <v>2008</v>
      </c>
      <c r="G9">
        <f t="shared" si="3"/>
        <v>12</v>
      </c>
      <c r="H9" s="10">
        <f t="shared" si="4"/>
        <v>23</v>
      </c>
      <c r="I9" t="str">
        <f t="shared" si="5"/>
        <v>2008</v>
      </c>
      <c r="J9" t="str">
        <f t="shared" si="6"/>
        <v>08</v>
      </c>
      <c r="K9" t="str">
        <f t="shared" si="7"/>
        <v>12</v>
      </c>
      <c r="L9" t="str">
        <f t="shared" si="8"/>
        <v>12</v>
      </c>
      <c r="M9" t="str">
        <f t="shared" si="9"/>
        <v>Dec</v>
      </c>
      <c r="N9" t="str">
        <f t="shared" si="10"/>
        <v>December</v>
      </c>
      <c r="O9" t="str">
        <f t="shared" si="11"/>
        <v>23</v>
      </c>
      <c r="P9" t="str">
        <f t="shared" si="12"/>
        <v>23</v>
      </c>
      <c r="Q9" t="str">
        <f t="shared" si="13"/>
        <v>Tue</v>
      </c>
      <c r="R9" t="str">
        <f t="shared" si="14"/>
        <v>Tuesday</v>
      </c>
    </row>
    <row r="10" spans="1:18" x14ac:dyDescent="0.3">
      <c r="A10" s="8">
        <v>39562</v>
      </c>
      <c r="B10">
        <v>73</v>
      </c>
      <c r="C10">
        <v>66</v>
      </c>
      <c r="D10" t="b">
        <f t="shared" si="0"/>
        <v>0</v>
      </c>
      <c r="E10" t="b">
        <f t="shared" si="1"/>
        <v>1</v>
      </c>
      <c r="F10">
        <f t="shared" si="2"/>
        <v>2008</v>
      </c>
      <c r="G10">
        <f t="shared" si="3"/>
        <v>4</v>
      </c>
      <c r="H10" s="10">
        <f t="shared" si="4"/>
        <v>24</v>
      </c>
      <c r="I10" t="str">
        <f t="shared" si="5"/>
        <v>2008</v>
      </c>
      <c r="J10" t="str">
        <f t="shared" si="6"/>
        <v>08</v>
      </c>
      <c r="K10" t="str">
        <f t="shared" si="7"/>
        <v>4</v>
      </c>
      <c r="L10" t="str">
        <f t="shared" si="8"/>
        <v>04</v>
      </c>
      <c r="M10" t="str">
        <f t="shared" si="9"/>
        <v>Apr</v>
      </c>
      <c r="N10" t="str">
        <f t="shared" si="10"/>
        <v>April</v>
      </c>
      <c r="O10" t="str">
        <f t="shared" si="11"/>
        <v>24</v>
      </c>
      <c r="P10" t="str">
        <f t="shared" si="12"/>
        <v>24</v>
      </c>
      <c r="Q10" t="str">
        <f t="shared" si="13"/>
        <v>Thu</v>
      </c>
      <c r="R10" t="str">
        <f t="shared" si="14"/>
        <v>Thursday</v>
      </c>
    </row>
    <row r="11" spans="1:18" x14ac:dyDescent="0.3">
      <c r="A11" s="8">
        <v>39563</v>
      </c>
      <c r="B11">
        <v>66</v>
      </c>
      <c r="C11">
        <v>34</v>
      </c>
      <c r="D11" t="b">
        <f t="shared" si="0"/>
        <v>1</v>
      </c>
      <c r="E11" t="b">
        <f t="shared" si="1"/>
        <v>1</v>
      </c>
      <c r="F11">
        <f t="shared" si="2"/>
        <v>2008</v>
      </c>
      <c r="G11">
        <f t="shared" si="3"/>
        <v>4</v>
      </c>
      <c r="H11" s="10">
        <f t="shared" si="4"/>
        <v>25</v>
      </c>
      <c r="I11" t="str">
        <f t="shared" si="5"/>
        <v>2008</v>
      </c>
      <c r="J11" t="str">
        <f t="shared" si="6"/>
        <v>08</v>
      </c>
      <c r="K11" t="str">
        <f t="shared" si="7"/>
        <v>4</v>
      </c>
      <c r="L11" t="str">
        <f t="shared" si="8"/>
        <v>04</v>
      </c>
      <c r="M11" t="str">
        <f t="shared" si="9"/>
        <v>Apr</v>
      </c>
      <c r="N11" t="str">
        <f t="shared" si="10"/>
        <v>April</v>
      </c>
      <c r="O11" t="str">
        <f t="shared" si="11"/>
        <v>25</v>
      </c>
      <c r="P11" t="str">
        <f t="shared" si="12"/>
        <v>25</v>
      </c>
      <c r="Q11" t="str">
        <f t="shared" si="13"/>
        <v>Fri</v>
      </c>
      <c r="R11" t="str">
        <f t="shared" si="14"/>
        <v>Friday</v>
      </c>
    </row>
    <row r="12" spans="1:18" x14ac:dyDescent="0.3">
      <c r="A12" s="8">
        <v>39778</v>
      </c>
      <c r="B12">
        <v>7</v>
      </c>
      <c r="C12">
        <v>23</v>
      </c>
      <c r="D12" t="b">
        <f t="shared" si="0"/>
        <v>0</v>
      </c>
      <c r="E12" t="b">
        <f t="shared" si="1"/>
        <v>1</v>
      </c>
      <c r="F12">
        <f t="shared" si="2"/>
        <v>2008</v>
      </c>
      <c r="G12">
        <f t="shared" si="3"/>
        <v>11</v>
      </c>
      <c r="H12" s="10">
        <f t="shared" si="4"/>
        <v>26</v>
      </c>
      <c r="I12" t="str">
        <f t="shared" si="5"/>
        <v>2008</v>
      </c>
      <c r="J12" t="str">
        <f t="shared" si="6"/>
        <v>08</v>
      </c>
      <c r="K12" t="str">
        <f t="shared" si="7"/>
        <v>11</v>
      </c>
      <c r="L12" t="str">
        <f t="shared" si="8"/>
        <v>11</v>
      </c>
      <c r="M12" t="str">
        <f t="shared" si="9"/>
        <v>Nov</v>
      </c>
      <c r="N12" t="str">
        <f t="shared" si="10"/>
        <v>November</v>
      </c>
      <c r="O12" t="str">
        <f t="shared" si="11"/>
        <v>26</v>
      </c>
      <c r="P12" t="str">
        <f t="shared" si="12"/>
        <v>26</v>
      </c>
      <c r="Q12" t="str">
        <f t="shared" si="13"/>
        <v>Wed</v>
      </c>
      <c r="R12" t="str">
        <f t="shared" si="14"/>
        <v>Wednesday</v>
      </c>
    </row>
    <row r="13" spans="1:18" x14ac:dyDescent="0.3">
      <c r="A13" s="8">
        <v>39564</v>
      </c>
      <c r="B13">
        <v>9</v>
      </c>
      <c r="C13">
        <v>7</v>
      </c>
      <c r="D13" t="b">
        <f t="shared" si="0"/>
        <v>0</v>
      </c>
      <c r="E13" t="b">
        <f t="shared" si="1"/>
        <v>1</v>
      </c>
      <c r="F13">
        <f t="shared" si="2"/>
        <v>2008</v>
      </c>
      <c r="G13">
        <f t="shared" si="3"/>
        <v>4</v>
      </c>
      <c r="H13" s="10">
        <f t="shared" si="4"/>
        <v>26</v>
      </c>
      <c r="I13" t="str">
        <f t="shared" si="5"/>
        <v>2008</v>
      </c>
      <c r="J13" t="str">
        <f t="shared" si="6"/>
        <v>08</v>
      </c>
      <c r="K13" t="str">
        <f t="shared" si="7"/>
        <v>4</v>
      </c>
      <c r="L13" t="str">
        <f t="shared" si="8"/>
        <v>04</v>
      </c>
      <c r="M13" t="str">
        <f t="shared" si="9"/>
        <v>Apr</v>
      </c>
      <c r="N13" t="str">
        <f t="shared" si="10"/>
        <v>April</v>
      </c>
      <c r="O13" t="str">
        <f t="shared" si="11"/>
        <v>26</v>
      </c>
      <c r="P13" t="str">
        <f t="shared" si="12"/>
        <v>26</v>
      </c>
      <c r="Q13" t="str">
        <f t="shared" si="13"/>
        <v>Sat</v>
      </c>
      <c r="R13" t="str">
        <f t="shared" si="14"/>
        <v>Saturday</v>
      </c>
    </row>
    <row r="14" spans="1:18" x14ac:dyDescent="0.3">
      <c r="A14" s="8">
        <v>39565</v>
      </c>
      <c r="B14">
        <v>10</v>
      </c>
      <c r="C14">
        <v>6</v>
      </c>
      <c r="D14" t="b">
        <f t="shared" si="0"/>
        <v>0</v>
      </c>
      <c r="E14" t="b">
        <f t="shared" si="1"/>
        <v>1</v>
      </c>
      <c r="F14">
        <f t="shared" si="2"/>
        <v>2008</v>
      </c>
      <c r="G14">
        <f t="shared" si="3"/>
        <v>4</v>
      </c>
      <c r="H14" s="10">
        <f t="shared" si="4"/>
        <v>27</v>
      </c>
      <c r="I14" t="str">
        <f t="shared" si="5"/>
        <v>2008</v>
      </c>
      <c r="J14" t="str">
        <f t="shared" si="6"/>
        <v>08</v>
      </c>
      <c r="K14" t="str">
        <f t="shared" si="7"/>
        <v>4</v>
      </c>
      <c r="L14" t="str">
        <f t="shared" si="8"/>
        <v>04</v>
      </c>
      <c r="M14" t="str">
        <f t="shared" si="9"/>
        <v>Apr</v>
      </c>
      <c r="N14" t="str">
        <f t="shared" si="10"/>
        <v>April</v>
      </c>
      <c r="O14" t="str">
        <f t="shared" si="11"/>
        <v>27</v>
      </c>
      <c r="P14" t="str">
        <f t="shared" si="12"/>
        <v>27</v>
      </c>
      <c r="Q14" t="str">
        <f t="shared" si="13"/>
        <v>Sun</v>
      </c>
      <c r="R14" t="str">
        <f t="shared" si="14"/>
        <v>Sunday</v>
      </c>
    </row>
    <row r="15" spans="1:18" x14ac:dyDescent="0.3">
      <c r="A15" s="8">
        <v>39748</v>
      </c>
      <c r="B15">
        <v>4</v>
      </c>
      <c r="C15">
        <v>7</v>
      </c>
      <c r="D15" t="b">
        <f t="shared" si="0"/>
        <v>0</v>
      </c>
      <c r="E15" t="b">
        <f t="shared" si="1"/>
        <v>1</v>
      </c>
      <c r="F15">
        <f t="shared" si="2"/>
        <v>2008</v>
      </c>
      <c r="G15">
        <f t="shared" si="3"/>
        <v>10</v>
      </c>
      <c r="H15" s="10">
        <f t="shared" si="4"/>
        <v>27</v>
      </c>
      <c r="I15" t="str">
        <f t="shared" si="5"/>
        <v>2008</v>
      </c>
      <c r="J15" t="str">
        <f t="shared" si="6"/>
        <v>08</v>
      </c>
      <c r="K15" t="str">
        <f t="shared" si="7"/>
        <v>10</v>
      </c>
      <c r="L15" t="str">
        <f t="shared" si="8"/>
        <v>10</v>
      </c>
      <c r="M15" t="str">
        <f t="shared" si="9"/>
        <v>Oct</v>
      </c>
      <c r="N15" t="str">
        <f t="shared" si="10"/>
        <v>October</v>
      </c>
      <c r="O15" t="str">
        <f t="shared" si="11"/>
        <v>27</v>
      </c>
      <c r="P15" t="str">
        <f t="shared" si="12"/>
        <v>27</v>
      </c>
      <c r="Q15" t="str">
        <f t="shared" si="13"/>
        <v>Mon</v>
      </c>
      <c r="R15" t="str">
        <f t="shared" si="14"/>
        <v>Monday</v>
      </c>
    </row>
    <row r="16" spans="1:18" x14ac:dyDescent="0.3">
      <c r="A16" s="8">
        <v>39566</v>
      </c>
      <c r="B16">
        <v>13</v>
      </c>
      <c r="C16">
        <v>8</v>
      </c>
      <c r="D16" t="b">
        <f t="shared" si="0"/>
        <v>0</v>
      </c>
      <c r="E16" t="b">
        <f t="shared" si="1"/>
        <v>1</v>
      </c>
      <c r="F16">
        <f t="shared" si="2"/>
        <v>2008</v>
      </c>
      <c r="G16">
        <f t="shared" si="3"/>
        <v>4</v>
      </c>
      <c r="H16" s="10">
        <f t="shared" si="4"/>
        <v>28</v>
      </c>
      <c r="I16" t="str">
        <f t="shared" si="5"/>
        <v>2008</v>
      </c>
      <c r="J16" t="str">
        <f t="shared" si="6"/>
        <v>08</v>
      </c>
      <c r="K16" t="str">
        <f t="shared" si="7"/>
        <v>4</v>
      </c>
      <c r="L16" t="str">
        <f t="shared" si="8"/>
        <v>04</v>
      </c>
      <c r="M16" t="str">
        <f t="shared" si="9"/>
        <v>Apr</v>
      </c>
      <c r="N16" t="str">
        <f t="shared" si="10"/>
        <v>April</v>
      </c>
      <c r="O16" t="str">
        <f t="shared" si="11"/>
        <v>28</v>
      </c>
      <c r="P16" t="str">
        <f t="shared" si="12"/>
        <v>28</v>
      </c>
      <c r="Q16" t="str">
        <f t="shared" si="13"/>
        <v>Mon</v>
      </c>
      <c r="R16" t="str">
        <f t="shared" si="14"/>
        <v>Monday</v>
      </c>
    </row>
    <row r="17" spans="1:18" x14ac:dyDescent="0.3">
      <c r="A17" s="8">
        <v>39567</v>
      </c>
      <c r="B17">
        <v>7</v>
      </c>
      <c r="C17">
        <v>6</v>
      </c>
      <c r="D17" t="b">
        <f t="shared" si="0"/>
        <v>0</v>
      </c>
      <c r="E17" t="b">
        <f t="shared" si="1"/>
        <v>1</v>
      </c>
      <c r="F17">
        <f t="shared" si="2"/>
        <v>2008</v>
      </c>
      <c r="G17">
        <f t="shared" si="3"/>
        <v>4</v>
      </c>
      <c r="H17" s="10">
        <f t="shared" si="4"/>
        <v>29</v>
      </c>
      <c r="I17" t="str">
        <f t="shared" si="5"/>
        <v>2008</v>
      </c>
      <c r="J17" t="str">
        <f t="shared" si="6"/>
        <v>08</v>
      </c>
      <c r="K17" t="str">
        <f t="shared" si="7"/>
        <v>4</v>
      </c>
      <c r="L17" t="str">
        <f t="shared" si="8"/>
        <v>04</v>
      </c>
      <c r="M17" t="str">
        <f t="shared" si="9"/>
        <v>Apr</v>
      </c>
      <c r="N17" t="str">
        <f t="shared" si="10"/>
        <v>April</v>
      </c>
      <c r="O17" t="str">
        <f t="shared" si="11"/>
        <v>29</v>
      </c>
      <c r="P17" t="str">
        <f t="shared" si="12"/>
        <v>29</v>
      </c>
      <c r="Q17" t="str">
        <f t="shared" si="13"/>
        <v>Tue</v>
      </c>
      <c r="R17" t="str">
        <f t="shared" si="14"/>
        <v>Tuesday</v>
      </c>
    </row>
  </sheetData>
  <mergeCells count="1">
    <mergeCell ref="I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42B-7F4D-4258-B9D7-6C1EB139DF11}">
  <dimension ref="A1:I26"/>
  <sheetViews>
    <sheetView workbookViewId="0">
      <selection activeCell="B1" sqref="B1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0.109375" bestFit="1" customWidth="1"/>
    <col min="7" max="7" width="14.88671875" bestFit="1" customWidth="1"/>
    <col min="8" max="8" width="14.6640625" customWidth="1"/>
  </cols>
  <sheetData>
    <row r="1" spans="1:9" x14ac:dyDescent="0.3">
      <c r="A1" s="1" t="s">
        <v>8</v>
      </c>
      <c r="B1" s="1" t="s">
        <v>10</v>
      </c>
      <c r="C1" s="1" t="s">
        <v>11</v>
      </c>
      <c r="D1" s="1" t="s">
        <v>12</v>
      </c>
      <c r="E1" s="1" t="s">
        <v>9</v>
      </c>
      <c r="G1" s="1" t="s">
        <v>58</v>
      </c>
    </row>
    <row r="2" spans="1:9" x14ac:dyDescent="0.3">
      <c r="A2">
        <v>335982</v>
      </c>
      <c r="B2" t="s">
        <v>13</v>
      </c>
      <c r="C2" t="s">
        <v>14</v>
      </c>
      <c r="D2" t="s">
        <v>13</v>
      </c>
      <c r="E2" t="str">
        <f>VLOOKUP(A2,city!A2:E26,5)</f>
        <v>Bangalore</v>
      </c>
      <c r="G2">
        <f>INDEX(A1:A26, 10)</f>
        <v>335990</v>
      </c>
    </row>
    <row r="3" spans="1:9" x14ac:dyDescent="0.3">
      <c r="A3">
        <v>335983</v>
      </c>
      <c r="B3" t="s">
        <v>15</v>
      </c>
      <c r="C3" t="s">
        <v>16</v>
      </c>
      <c r="D3" t="s">
        <v>16</v>
      </c>
      <c r="E3" t="str">
        <f>VLOOKUP(A3,city!A3:E27,5)</f>
        <v>Chandigarh</v>
      </c>
    </row>
    <row r="4" spans="1:9" x14ac:dyDescent="0.3">
      <c r="A4">
        <v>335984</v>
      </c>
      <c r="B4" t="s">
        <v>17</v>
      </c>
      <c r="C4" t="s">
        <v>18</v>
      </c>
      <c r="D4" t="s">
        <v>18</v>
      </c>
      <c r="E4" t="str">
        <f>VLOOKUP(A4,city!A4:E28,5)</f>
        <v>Delhi</v>
      </c>
      <c r="G4" t="str">
        <f>INDEX(A1:E26, 10, 3)</f>
        <v>Rajasthan Royals</v>
      </c>
    </row>
    <row r="5" spans="1:9" x14ac:dyDescent="0.3">
      <c r="A5">
        <v>335985</v>
      </c>
      <c r="B5" t="s">
        <v>19</v>
      </c>
      <c r="C5" t="s">
        <v>13</v>
      </c>
      <c r="D5" t="s">
        <v>19</v>
      </c>
      <c r="E5" t="str">
        <f>VLOOKUP(A5,city!A5:E29,5)</f>
        <v>Mumbai</v>
      </c>
    </row>
    <row r="6" spans="1:9" x14ac:dyDescent="0.3">
      <c r="A6">
        <v>335986</v>
      </c>
      <c r="B6" t="s">
        <v>14</v>
      </c>
      <c r="C6" t="s">
        <v>20</v>
      </c>
      <c r="D6" t="s">
        <v>20</v>
      </c>
      <c r="E6" t="str">
        <f>VLOOKUP(A6,city!A6:E30,5)</f>
        <v>Kolkata</v>
      </c>
    </row>
    <row r="7" spans="1:9" x14ac:dyDescent="0.3">
      <c r="A7">
        <v>335987</v>
      </c>
      <c r="B7" t="s">
        <v>18</v>
      </c>
      <c r="C7" t="s">
        <v>15</v>
      </c>
      <c r="D7" t="s">
        <v>15</v>
      </c>
      <c r="E7" t="str">
        <f>VLOOKUP(A7,city!A7:E31,5)</f>
        <v>Jaipur</v>
      </c>
      <c r="G7" s="1" t="s">
        <v>57</v>
      </c>
    </row>
    <row r="8" spans="1:9" x14ac:dyDescent="0.3">
      <c r="A8">
        <v>335988</v>
      </c>
      <c r="B8" t="s">
        <v>20</v>
      </c>
      <c r="C8" t="s">
        <v>17</v>
      </c>
      <c r="D8" t="s">
        <v>20</v>
      </c>
      <c r="E8" t="str">
        <f>VLOOKUP(A8,city!A8:E32,5)</f>
        <v>Hyderabad</v>
      </c>
      <c r="G8">
        <f>MATCH(335990, A1:A26, 0)</f>
        <v>10</v>
      </c>
    </row>
    <row r="9" spans="1:9" x14ac:dyDescent="0.3">
      <c r="A9">
        <v>335989</v>
      </c>
      <c r="B9" t="s">
        <v>16</v>
      </c>
      <c r="C9" t="s">
        <v>19</v>
      </c>
      <c r="D9" t="s">
        <v>19</v>
      </c>
      <c r="E9" t="str">
        <f>VLOOKUP(A9,city!A9:E33,5)</f>
        <v>Chennai</v>
      </c>
    </row>
    <row r="10" spans="1:9" x14ac:dyDescent="0.3">
      <c r="A10">
        <v>335990</v>
      </c>
      <c r="B10" t="s">
        <v>20</v>
      </c>
      <c r="C10" t="s">
        <v>18</v>
      </c>
      <c r="D10" t="s">
        <v>18</v>
      </c>
      <c r="E10" t="str">
        <f>VLOOKUP(A10,city!A10:E34,5)</f>
        <v>Hyderabad</v>
      </c>
    </row>
    <row r="11" spans="1:9" x14ac:dyDescent="0.3">
      <c r="A11">
        <v>335991</v>
      </c>
      <c r="B11" t="s">
        <v>15</v>
      </c>
      <c r="C11" t="s">
        <v>19</v>
      </c>
      <c r="D11" t="s">
        <v>19</v>
      </c>
      <c r="E11" t="str">
        <f>VLOOKUP(A11,city!A11:E35,5)</f>
        <v>Chandigarh</v>
      </c>
      <c r="F11" s="4"/>
      <c r="G11" s="4"/>
      <c r="H11" s="4"/>
      <c r="I11" s="4"/>
    </row>
    <row r="12" spans="1:9" x14ac:dyDescent="0.3">
      <c r="A12">
        <v>335992</v>
      </c>
      <c r="B12" t="s">
        <v>13</v>
      </c>
      <c r="C12" t="s">
        <v>18</v>
      </c>
      <c r="D12" t="s">
        <v>18</v>
      </c>
      <c r="E12" t="str">
        <f>VLOOKUP(A12,city!A12:E36,5)</f>
        <v>Bangalore</v>
      </c>
      <c r="F12" s="4"/>
      <c r="G12" s="5" t="s">
        <v>59</v>
      </c>
      <c r="H12" s="6">
        <v>335985</v>
      </c>
      <c r="I12" s="4"/>
    </row>
    <row r="13" spans="1:9" x14ac:dyDescent="0.3">
      <c r="A13">
        <v>335993</v>
      </c>
      <c r="B13" t="s">
        <v>16</v>
      </c>
      <c r="C13" t="s">
        <v>14</v>
      </c>
      <c r="D13" t="s">
        <v>14</v>
      </c>
      <c r="E13" t="str">
        <f>VLOOKUP(A13,city!A13:E37,5)</f>
        <v>Chennai</v>
      </c>
      <c r="F13" s="4"/>
      <c r="G13" s="4"/>
      <c r="H13" s="4"/>
      <c r="I13" s="4"/>
    </row>
    <row r="14" spans="1:9" x14ac:dyDescent="0.3">
      <c r="A14">
        <v>335994</v>
      </c>
      <c r="B14" t="s">
        <v>19</v>
      </c>
      <c r="C14" t="s">
        <v>20</v>
      </c>
      <c r="D14" t="s">
        <v>20</v>
      </c>
      <c r="E14" t="str">
        <f>VLOOKUP(A14,city!A14:E38,5)</f>
        <v>Mumbai</v>
      </c>
      <c r="F14" s="4"/>
      <c r="G14" s="5" t="s">
        <v>60</v>
      </c>
      <c r="H14" s="6" t="str">
        <f>INDEX(A1:E26, MATCH(H12, A1:A26, 0), 4)</f>
        <v>Mumbai Indians</v>
      </c>
      <c r="I14" s="4"/>
    </row>
    <row r="15" spans="1:9" x14ac:dyDescent="0.3">
      <c r="A15">
        <v>335995</v>
      </c>
      <c r="B15" t="s">
        <v>15</v>
      </c>
      <c r="C15" t="s">
        <v>17</v>
      </c>
      <c r="D15" t="s">
        <v>17</v>
      </c>
      <c r="E15" t="str">
        <f>VLOOKUP(A15,city!A15:E39,5)</f>
        <v>Chandigarh</v>
      </c>
      <c r="F15" s="4"/>
      <c r="G15" s="4"/>
      <c r="H15" s="4"/>
      <c r="I15" s="4"/>
    </row>
    <row r="16" spans="1:9" x14ac:dyDescent="0.3">
      <c r="A16">
        <v>335996</v>
      </c>
      <c r="B16" t="s">
        <v>13</v>
      </c>
      <c r="C16" t="s">
        <v>16</v>
      </c>
      <c r="D16" t="s">
        <v>16</v>
      </c>
      <c r="E16" t="str">
        <f>VLOOKUP(A16,city!A16:E40,5)</f>
        <v>Bangalore</v>
      </c>
      <c r="F16" s="4"/>
      <c r="G16" s="5" t="s">
        <v>61</v>
      </c>
      <c r="H16" s="6"/>
      <c r="I16" s="4"/>
    </row>
    <row r="17" spans="1:9" x14ac:dyDescent="0.3">
      <c r="A17">
        <v>335997</v>
      </c>
      <c r="B17" t="s">
        <v>14</v>
      </c>
      <c r="C17" t="s">
        <v>19</v>
      </c>
      <c r="D17" t="s">
        <v>14</v>
      </c>
      <c r="E17" t="str">
        <f>VLOOKUP(A17,city!A17:E41,5)</f>
        <v>Kolkata</v>
      </c>
      <c r="F17" s="4"/>
      <c r="G17" s="4"/>
      <c r="H17" s="4"/>
      <c r="I17" s="4"/>
    </row>
    <row r="18" spans="1:9" x14ac:dyDescent="0.3">
      <c r="A18">
        <v>335998</v>
      </c>
      <c r="B18" t="s">
        <v>17</v>
      </c>
      <c r="C18" t="s">
        <v>13</v>
      </c>
      <c r="D18" t="s">
        <v>13</v>
      </c>
      <c r="E18" t="str">
        <f>VLOOKUP(A18,city!A18:E42,5)</f>
        <v>Delhi</v>
      </c>
    </row>
    <row r="19" spans="1:9" x14ac:dyDescent="0.3">
      <c r="A19">
        <v>335999</v>
      </c>
      <c r="B19" t="s">
        <v>20</v>
      </c>
      <c r="C19" t="s">
        <v>15</v>
      </c>
      <c r="D19" t="s">
        <v>15</v>
      </c>
      <c r="E19" t="str">
        <f>VLOOKUP(A19,city!A19:E43,5)</f>
        <v>Hyderabad</v>
      </c>
    </row>
    <row r="20" spans="1:9" x14ac:dyDescent="0.3">
      <c r="A20">
        <v>336000</v>
      </c>
      <c r="B20" t="s">
        <v>18</v>
      </c>
      <c r="C20" t="s">
        <v>14</v>
      </c>
      <c r="D20" t="s">
        <v>18</v>
      </c>
      <c r="E20" t="str">
        <f>VLOOKUP(A20,city!A20:E44,5)</f>
        <v>Jaipur</v>
      </c>
    </row>
    <row r="21" spans="1:9" x14ac:dyDescent="0.3">
      <c r="A21">
        <v>336001</v>
      </c>
      <c r="B21" t="s">
        <v>16</v>
      </c>
      <c r="C21" t="s">
        <v>17</v>
      </c>
      <c r="D21" t="s">
        <v>16</v>
      </c>
      <c r="E21" t="str">
        <f>VLOOKUP(A21,city!A21:E45,5)</f>
        <v>Chennai</v>
      </c>
    </row>
    <row r="22" spans="1:9" x14ac:dyDescent="0.3">
      <c r="A22">
        <v>336002</v>
      </c>
      <c r="B22" t="s">
        <v>20</v>
      </c>
      <c r="C22" t="s">
        <v>13</v>
      </c>
      <c r="D22" t="s">
        <v>20</v>
      </c>
      <c r="E22" t="str">
        <f>VLOOKUP(A22,city!A22:E46,5)</f>
        <v>Hyderabad</v>
      </c>
    </row>
    <row r="23" spans="1:9" x14ac:dyDescent="0.3">
      <c r="A23">
        <v>336003</v>
      </c>
      <c r="B23" t="s">
        <v>15</v>
      </c>
      <c r="C23" t="s">
        <v>14</v>
      </c>
      <c r="D23" t="s">
        <v>15</v>
      </c>
      <c r="E23" t="str">
        <f>VLOOKUP(A23,city!A23:E47,5)</f>
        <v>Chandigarh</v>
      </c>
    </row>
    <row r="24" spans="1:9" x14ac:dyDescent="0.3">
      <c r="A24">
        <v>336004</v>
      </c>
      <c r="B24" t="s">
        <v>19</v>
      </c>
      <c r="C24" t="s">
        <v>17</v>
      </c>
      <c r="D24" t="s">
        <v>17</v>
      </c>
      <c r="E24" t="str">
        <f>VLOOKUP(A24,city!A24:E48,5)</f>
        <v>Mumbai</v>
      </c>
    </row>
    <row r="25" spans="1:9" x14ac:dyDescent="0.3">
      <c r="A25">
        <v>336005</v>
      </c>
      <c r="B25" t="s">
        <v>18</v>
      </c>
      <c r="C25" t="s">
        <v>16</v>
      </c>
      <c r="D25" t="s">
        <v>16</v>
      </c>
      <c r="E25" t="str">
        <f>VLOOKUP(A25,city!A25:E49,5)</f>
        <v>Jaipur</v>
      </c>
    </row>
    <row r="26" spans="1:9" x14ac:dyDescent="0.3">
      <c r="A26">
        <v>336006</v>
      </c>
      <c r="B26" t="s">
        <v>13</v>
      </c>
      <c r="C26" t="s">
        <v>15</v>
      </c>
      <c r="D26" t="s">
        <v>15</v>
      </c>
      <c r="E26" t="str">
        <f>VLOOKUP(A26,city!A26:E50,5)</f>
        <v>Bangalore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1F5C-9ABB-4FFC-9867-788189E19123}">
  <dimension ref="A1:D11"/>
  <sheetViews>
    <sheetView workbookViewId="0">
      <selection activeCell="C4" sqref="C4"/>
    </sheetView>
  </sheetViews>
  <sheetFormatPr defaultRowHeight="14.4" x14ac:dyDescent="0.3"/>
  <cols>
    <col min="1" max="1" width="6.33203125" customWidth="1"/>
    <col min="2" max="4" width="14.6640625" customWidth="1"/>
  </cols>
  <sheetData>
    <row r="1" spans="1:4" x14ac:dyDescent="0.3">
      <c r="A1" s="4"/>
      <c r="B1" s="4"/>
      <c r="C1" s="4"/>
      <c r="D1" s="4"/>
    </row>
    <row r="2" spans="1:4" x14ac:dyDescent="0.3">
      <c r="A2" s="4"/>
      <c r="B2" s="7" t="s">
        <v>62</v>
      </c>
      <c r="C2" s="6"/>
      <c r="D2" s="4"/>
    </row>
    <row r="3" spans="1:4" x14ac:dyDescent="0.3">
      <c r="A3" s="4"/>
      <c r="B3" s="7"/>
      <c r="C3" s="4"/>
      <c r="D3" s="4"/>
    </row>
    <row r="4" spans="1:4" x14ac:dyDescent="0.3">
      <c r="A4" s="4"/>
      <c r="B4" s="7" t="s">
        <v>63</v>
      </c>
      <c r="C4" s="6"/>
      <c r="D4" s="4"/>
    </row>
    <row r="5" spans="1:4" x14ac:dyDescent="0.3">
      <c r="A5" s="4"/>
      <c r="B5" s="7"/>
      <c r="C5" s="4"/>
      <c r="D5" s="4"/>
    </row>
    <row r="6" spans="1:4" x14ac:dyDescent="0.3">
      <c r="A6" s="4"/>
      <c r="B6" s="7" t="s">
        <v>64</v>
      </c>
      <c r="C6" s="6"/>
      <c r="D6" s="4"/>
    </row>
    <row r="7" spans="1:4" x14ac:dyDescent="0.3">
      <c r="A7" s="4"/>
      <c r="B7" s="7"/>
      <c r="C7" s="4"/>
      <c r="D7" s="4"/>
    </row>
    <row r="8" spans="1:4" x14ac:dyDescent="0.3">
      <c r="A8" s="4"/>
      <c r="B8" s="7" t="s">
        <v>60</v>
      </c>
      <c r="C8" s="6"/>
      <c r="D8" s="4"/>
    </row>
    <row r="9" spans="1:4" x14ac:dyDescent="0.3">
      <c r="A9" s="4"/>
      <c r="B9" s="7"/>
      <c r="C9" s="4"/>
      <c r="D9" s="4"/>
    </row>
    <row r="10" spans="1:4" x14ac:dyDescent="0.3">
      <c r="A10" s="4"/>
      <c r="B10" s="7" t="s">
        <v>61</v>
      </c>
      <c r="C10" s="6"/>
      <c r="D10" s="4"/>
    </row>
    <row r="11" spans="1:4" x14ac:dyDescent="0.3">
      <c r="A11" s="4"/>
      <c r="B11" s="4"/>
      <c r="C11" s="4"/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matches</vt:lpstr>
      <vt:lpstr>Concatenate</vt:lpstr>
      <vt:lpstr>Flash fill</vt:lpstr>
      <vt:lpstr>Dates</vt:lpstr>
      <vt:lpstr>Index matching</vt:lpstr>
      <vt:lpstr>Match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2023-10-18T13:02:08Z</dcterms:modified>
</cp:coreProperties>
</file>