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2_AU\Excel\"/>
    </mc:Choice>
  </mc:AlternateContent>
  <xr:revisionPtr revIDLastSave="0" documentId="13_ncr:1_{D4D324E9-68EA-49CB-9CD5-EB9786BEB79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moving Duplicates" sheetId="1" r:id="rId1"/>
    <sheet name="Statistical Functions" sheetId="2" r:id="rId2"/>
    <sheet name="Basic Graph" sheetId="3" r:id="rId3"/>
  </sheets>
  <definedNames>
    <definedName name="_xlchart.v1.0" hidden="1">'Basic Graph'!$E$1</definedName>
    <definedName name="_xlchart.v1.1" hidden="1">'Basic Graph'!$E$2:$E$53</definedName>
    <definedName name="_xlchart.v1.2" hidden="1">'Basic Graph'!$E$1</definedName>
    <definedName name="_xlchart.v1.3" hidden="1">'Basic Graph'!$E$2:$E$53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I9" i="2"/>
  <c r="B18" i="2"/>
  <c r="B17" i="2"/>
  <c r="B16" i="2"/>
  <c r="B15" i="2"/>
  <c r="D8" i="2"/>
  <c r="B14" i="2"/>
  <c r="B13" i="2"/>
  <c r="B10" i="2"/>
  <c r="C3" i="2" s="1"/>
  <c r="D3" i="2" s="1"/>
  <c r="B12" i="2"/>
  <c r="B11" i="2"/>
  <c r="D6" i="1"/>
  <c r="F6" i="1" s="1"/>
  <c r="E6" i="1"/>
  <c r="D9" i="1"/>
  <c r="F9" i="1" s="1"/>
  <c r="E9" i="1"/>
  <c r="D13" i="1"/>
  <c r="F13" i="1" s="1"/>
  <c r="E13" i="1"/>
  <c r="D18" i="1"/>
  <c r="F18" i="1" s="1"/>
  <c r="E18" i="1"/>
  <c r="D23" i="1"/>
  <c r="E23" i="1"/>
  <c r="F23" i="1"/>
  <c r="D26" i="1"/>
  <c r="F26" i="1" s="1"/>
  <c r="E26" i="1"/>
  <c r="E27" i="1"/>
  <c r="D27" i="1"/>
  <c r="E25" i="1"/>
  <c r="D25" i="1"/>
  <c r="E24" i="1"/>
  <c r="D24" i="1"/>
  <c r="E22" i="1"/>
  <c r="D22" i="1"/>
  <c r="E21" i="1"/>
  <c r="D21" i="1"/>
  <c r="E20" i="1"/>
  <c r="D20" i="1"/>
  <c r="E19" i="1"/>
  <c r="D19" i="1"/>
  <c r="E17" i="1"/>
  <c r="D17" i="1"/>
  <c r="E16" i="1"/>
  <c r="D16" i="1"/>
  <c r="E15" i="1"/>
  <c r="D15" i="1"/>
  <c r="E14" i="1"/>
  <c r="D14" i="1"/>
  <c r="E12" i="1"/>
  <c r="D12" i="1"/>
  <c r="E11" i="1"/>
  <c r="D11" i="1"/>
  <c r="E10" i="1"/>
  <c r="D10" i="1"/>
  <c r="E8" i="1"/>
  <c r="D8" i="1"/>
  <c r="E7" i="1"/>
  <c r="D7" i="1"/>
  <c r="E5" i="1"/>
  <c r="D5" i="1"/>
  <c r="E4" i="1"/>
  <c r="D4" i="1"/>
  <c r="E3" i="1"/>
  <c r="D3" i="1"/>
  <c r="E2" i="1"/>
  <c r="D2" i="1"/>
  <c r="C2" i="2" l="1"/>
  <c r="C6" i="2"/>
  <c r="D6" i="2" s="1"/>
  <c r="C5" i="2"/>
  <c r="D5" i="2" s="1"/>
  <c r="C7" i="2"/>
  <c r="D7" i="2" s="1"/>
  <c r="C4" i="2"/>
  <c r="D4" i="2" s="1"/>
  <c r="F27" i="1"/>
  <c r="F2" i="1"/>
  <c r="F5" i="1"/>
  <c r="F11" i="1"/>
  <c r="F4" i="1"/>
  <c r="F15" i="1"/>
  <c r="F20" i="1"/>
  <c r="F3" i="1"/>
  <c r="F14" i="1"/>
  <c r="F19" i="1"/>
  <c r="F24" i="1"/>
  <c r="F10" i="1"/>
  <c r="F21" i="1"/>
  <c r="F12" i="1"/>
  <c r="F16" i="1"/>
  <c r="F8" i="1"/>
  <c r="F17" i="1"/>
  <c r="F22" i="1"/>
  <c r="F7" i="1"/>
  <c r="F25" i="1"/>
  <c r="D2" i="2" l="1"/>
  <c r="D9" i="2" s="1"/>
  <c r="C8" i="2"/>
</calcChain>
</file>

<file path=xl/sharedStrings.xml><?xml version="1.0" encoding="utf-8"?>
<sst xmlns="http://schemas.openxmlformats.org/spreadsheetml/2006/main" count="285" uniqueCount="74">
  <si>
    <t>id</t>
  </si>
  <si>
    <t>city</t>
  </si>
  <si>
    <t>date</t>
  </si>
  <si>
    <t>Year</t>
  </si>
  <si>
    <t>Month</t>
  </si>
  <si>
    <t>May 2008</t>
  </si>
  <si>
    <t>player_of_match</t>
  </si>
  <si>
    <t>venue</t>
  </si>
  <si>
    <t>Bangalore</t>
  </si>
  <si>
    <t>BB McCullum</t>
  </si>
  <si>
    <t>M Chinnaswamy Stadium</t>
  </si>
  <si>
    <t>Chandigarh</t>
  </si>
  <si>
    <t>MEK Hussey</t>
  </si>
  <si>
    <t>Punjab Cricket Association Stadium, Mohali</t>
  </si>
  <si>
    <t>Delhi</t>
  </si>
  <si>
    <t>MF Maharoof</t>
  </si>
  <si>
    <t>Feroz Shah Kotla</t>
  </si>
  <si>
    <t>Mumbai</t>
  </si>
  <si>
    <t>MV Boucher</t>
  </si>
  <si>
    <t>Wankhede Stadium</t>
  </si>
  <si>
    <t>Kolkata</t>
  </si>
  <si>
    <t>DJ Hussey</t>
  </si>
  <si>
    <t>Eden Gardens</t>
  </si>
  <si>
    <t>Jaipur</t>
  </si>
  <si>
    <t>SR Watson</t>
  </si>
  <si>
    <t>Sawai Mansingh Stadium</t>
  </si>
  <si>
    <t>Hyderabad</t>
  </si>
  <si>
    <t>V Sehwag</t>
  </si>
  <si>
    <t>Rajiv Gandhi International Stadium, Uppal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</si>
  <si>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</si>
  <si>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</si>
  <si>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</si>
  <si>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</si>
  <si>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</si>
  <si>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</si>
  <si>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</si>
  <si>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</si>
  <si>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</si>
  <si>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</si>
  <si>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</si>
  <si>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</si>
  <si>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</si>
  <si>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</si>
  <si>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Name</t>
  </si>
  <si>
    <t>Marks</t>
  </si>
  <si>
    <t>A</t>
  </si>
  <si>
    <t>B</t>
  </si>
  <si>
    <t>C</t>
  </si>
  <si>
    <t>D</t>
  </si>
  <si>
    <t>E</t>
  </si>
  <si>
    <t>F</t>
  </si>
  <si>
    <t>Mean</t>
  </si>
  <si>
    <t>Median</t>
  </si>
  <si>
    <t>Mode</t>
  </si>
  <si>
    <t>Diff from mean</t>
  </si>
  <si>
    <t>Total</t>
  </si>
  <si>
    <t>Square</t>
  </si>
  <si>
    <t>Variance</t>
  </si>
  <si>
    <t>Std Deviation</t>
  </si>
  <si>
    <t>Std Dev</t>
  </si>
  <si>
    <t>Degree of Freedom</t>
  </si>
  <si>
    <t>No of Obs</t>
  </si>
  <si>
    <t>n-1</t>
  </si>
  <si>
    <t>Numbers</t>
  </si>
  <si>
    <t>Anything</t>
  </si>
  <si>
    <t>Dependent</t>
  </si>
  <si>
    <t>Country</t>
  </si>
  <si>
    <t>Code</t>
  </si>
  <si>
    <t>Region</t>
  </si>
  <si>
    <t>CO2 Emission</t>
  </si>
  <si>
    <t>India</t>
  </si>
  <si>
    <t>IND</t>
  </si>
  <si>
    <t>South Asia</t>
  </si>
  <si>
    <t>Bivariate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</si>
</sst>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164" fontId="0" fillId="0" borderId="0" xfId="0" applyNumberFormat="1"/>
    <xf numFmtId="0" fontId="0" fillId="0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Graph'!$E$1</c:f>
              <c:strCache>
                <c:ptCount val="1"/>
                <c:pt idx="0">
                  <c:v>CO2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 Graph'!$D$1:$D$53</c:f>
              <c:strCache>
                <c:ptCount val="53"/>
                <c:pt idx="0">
                  <c:v>Year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</c:strCache>
            </c:strRef>
          </c:cat>
          <c:val>
            <c:numRef>
              <c:f>'Basic Graph'!$E$2:$E$53</c:f>
              <c:numCache>
                <c:formatCode>#,##0.00</c:formatCode>
                <c:ptCount val="52"/>
                <c:pt idx="0">
                  <c:v>120581.96</c:v>
                </c:pt>
                <c:pt idx="1">
                  <c:v>130402.19</c:v>
                </c:pt>
                <c:pt idx="2">
                  <c:v>143467.71</c:v>
                </c:pt>
                <c:pt idx="3">
                  <c:v>154083.67000000001</c:v>
                </c:pt>
                <c:pt idx="4">
                  <c:v>150647.69</c:v>
                </c:pt>
                <c:pt idx="5">
                  <c:v>165972.09</c:v>
                </c:pt>
                <c:pt idx="6">
                  <c:v>171765.95</c:v>
                </c:pt>
                <c:pt idx="7">
                  <c:v>172238.99</c:v>
                </c:pt>
                <c:pt idx="8">
                  <c:v>187336.03</c:v>
                </c:pt>
                <c:pt idx="9">
                  <c:v>190724.34</c:v>
                </c:pt>
                <c:pt idx="10">
                  <c:v>195143.07</c:v>
                </c:pt>
                <c:pt idx="11">
                  <c:v>205869.05</c:v>
                </c:pt>
                <c:pt idx="12">
                  <c:v>217849.14</c:v>
                </c:pt>
                <c:pt idx="13">
                  <c:v>224343.39</c:v>
                </c:pt>
                <c:pt idx="14">
                  <c:v>231992.76</c:v>
                </c:pt>
                <c:pt idx="15">
                  <c:v>252201.59</c:v>
                </c:pt>
                <c:pt idx="16">
                  <c:v>263785.65000000002</c:v>
                </c:pt>
                <c:pt idx="17">
                  <c:v>315681.03000000003</c:v>
                </c:pt>
                <c:pt idx="18">
                  <c:v>318035.24</c:v>
                </c:pt>
                <c:pt idx="19">
                  <c:v>331940.51</c:v>
                </c:pt>
                <c:pt idx="20">
                  <c:v>348581.35</c:v>
                </c:pt>
                <c:pt idx="21">
                  <c:v>374822.41</c:v>
                </c:pt>
                <c:pt idx="22">
                  <c:v>398419.55</c:v>
                </c:pt>
                <c:pt idx="23">
                  <c:v>432320.97</c:v>
                </c:pt>
                <c:pt idx="24">
                  <c:v>447109.98</c:v>
                </c:pt>
                <c:pt idx="25">
                  <c:v>490464.92</c:v>
                </c:pt>
                <c:pt idx="26">
                  <c:v>525862.47</c:v>
                </c:pt>
                <c:pt idx="27">
                  <c:v>561560.71</c:v>
                </c:pt>
                <c:pt idx="28">
                  <c:v>606298.11</c:v>
                </c:pt>
                <c:pt idx="29">
                  <c:v>662945.93000000005</c:v>
                </c:pt>
                <c:pt idx="30">
                  <c:v>690576.77</c:v>
                </c:pt>
                <c:pt idx="31">
                  <c:v>737851.74</c:v>
                </c:pt>
                <c:pt idx="32">
                  <c:v>783634.23</c:v>
                </c:pt>
                <c:pt idx="33">
                  <c:v>814297.69</c:v>
                </c:pt>
                <c:pt idx="34">
                  <c:v>864931.62</c:v>
                </c:pt>
                <c:pt idx="35">
                  <c:v>920046.63</c:v>
                </c:pt>
                <c:pt idx="36">
                  <c:v>1002224.1</c:v>
                </c:pt>
                <c:pt idx="37">
                  <c:v>1043939.9</c:v>
                </c:pt>
                <c:pt idx="38">
                  <c:v>1071911.77</c:v>
                </c:pt>
                <c:pt idx="39">
                  <c:v>1144390.03</c:v>
                </c:pt>
                <c:pt idx="40">
                  <c:v>1186663.2</c:v>
                </c:pt>
                <c:pt idx="41">
                  <c:v>1203843.1000000001</c:v>
                </c:pt>
                <c:pt idx="42">
                  <c:v>1226791.18</c:v>
                </c:pt>
                <c:pt idx="43">
                  <c:v>1281913.53</c:v>
                </c:pt>
                <c:pt idx="44">
                  <c:v>1348524.58</c:v>
                </c:pt>
                <c:pt idx="45">
                  <c:v>1411127.61</c:v>
                </c:pt>
                <c:pt idx="46">
                  <c:v>1504364.75</c:v>
                </c:pt>
                <c:pt idx="47">
                  <c:v>1611199.13</c:v>
                </c:pt>
                <c:pt idx="48">
                  <c:v>1793074.99</c:v>
                </c:pt>
                <c:pt idx="49">
                  <c:v>1965820.03</c:v>
                </c:pt>
                <c:pt idx="50">
                  <c:v>1950950.34</c:v>
                </c:pt>
                <c:pt idx="51">
                  <c:v>2074344.89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0-4533-9AF8-8AAD7DE2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81440"/>
        <c:axId val="596479640"/>
      </c:lineChart>
      <c:catAx>
        <c:axId val="5964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79640"/>
        <c:crosses val="autoZero"/>
        <c:auto val="1"/>
        <c:lblAlgn val="ctr"/>
        <c:lblOffset val="100"/>
        <c:noMultiLvlLbl val="0"/>
      </c:catAx>
      <c:valAx>
        <c:axId val="5964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'Basic Graph'!$D$2:$D$6</c:f>
              <c:numCache>
                <c:formatCode>General</c:formatCode>
                <c:ptCount val="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</c:numCache>
            </c:numRef>
          </c:cat>
          <c:val>
            <c:numRef>
              <c:f>'Basic Graph'!$E$2:$E$6</c:f>
              <c:numCache>
                <c:formatCode>#,##0.00</c:formatCode>
                <c:ptCount val="5"/>
                <c:pt idx="0">
                  <c:v>120581.96</c:v>
                </c:pt>
                <c:pt idx="1">
                  <c:v>130402.19</c:v>
                </c:pt>
                <c:pt idx="2">
                  <c:v>143467.71</c:v>
                </c:pt>
                <c:pt idx="3">
                  <c:v>154083.67000000001</c:v>
                </c:pt>
                <c:pt idx="4">
                  <c:v>150647.69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A-4788-BCCA-61D67374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</xdr:row>
      <xdr:rowOff>60960</xdr:rowOff>
    </xdr:from>
    <xdr:to>
      <xdr:col>13</xdr:col>
      <xdr:colOff>53340</xdr:colOff>
      <xdr:row>17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EB513-90C8-EA4B-3886-BF75A2FE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20</xdr:row>
      <xdr:rowOff>22860</xdr:rowOff>
    </xdr:from>
    <xdr:to>
      <xdr:col>13</xdr:col>
      <xdr:colOff>15240</xdr:colOff>
      <xdr:row>35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8C873-F602-410C-8CCE-0AF4B63E4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RowHeight="14.4" x14ac:dyDescent="0.3"/>
  <cols>
    <col min="1" max="1" width="7" bestFit="1" customWidth="1"/>
    <col min="2" max="2" width="10.109375" bestFit="1" customWidth="1"/>
    <col min="3" max="3" width="22.6640625" bestFit="1" customWidth="1"/>
    <col min="4" max="4" width="5" bestFit="1" customWidth="1"/>
    <col min="5" max="5" width="6.77734375" bestFit="1" customWidth="1"/>
    <col min="6" max="6" width="9.21875" bestFit="1" customWidth="1"/>
    <col min="7" max="7" width="15.44140625" bestFit="1" customWidth="1"/>
    <col min="8" max="8" width="36.5546875" bestFit="1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 x14ac:dyDescent="0.3">
      <c r="A2">
        <v>335982</v>
      </c>
      <c r="B2" t="s">
        <v>8</v>
      </c>
      <c r="C2" s="4">
        <v>39556</v>
      </c>
      <c r="D2">
        <f t="shared" ref="D2:D27" si="0">YEAR(C2)</f>
        <v>2008</v>
      </c>
      <c r="E2" t="str">
        <f t="shared" ref="E2:E27" si="1">TEXT(C2, "mmm")</f>
        <v>Apr</v>
      </c>
      <c r="F2">
        <f t="shared" ref="F2:F27" si="2">IF(AND(D2=2008, E2="May"), 1, 0)</f>
        <v>0</v>
      </c>
      <c r="G2" t="s">
        <v>9</v>
      </c>
      <c r="H2" t="s">
        <v>10</v>
      </c>
    </row>
    <row r="3" spans="1:8" x14ac:dyDescent="0.3">
      <c r="A3">
        <v>335983</v>
      </c>
      <c r="B3" t="s">
        <v>11</v>
      </c>
      <c r="C3" s="4">
        <v>39557</v>
      </c>
      <c r="D3">
        <f t="shared" si="0"/>
        <v>2008</v>
      </c>
      <c r="E3" t="str">
        <f t="shared" si="1"/>
        <v>Apr</v>
      </c>
      <c r="F3">
        <f t="shared" si="2"/>
        <v>0</v>
      </c>
      <c r="G3" t="s">
        <v>12</v>
      </c>
      <c r="H3" t="s">
        <v>13</v>
      </c>
    </row>
    <row r="4" spans="1:8" x14ac:dyDescent="0.3">
      <c r="A4">
        <v>335984</v>
      </c>
      <c r="B4" t="s">
        <v>14</v>
      </c>
      <c r="C4" s="4">
        <v>39557</v>
      </c>
      <c r="D4">
        <f t="shared" si="0"/>
        <v>2008</v>
      </c>
      <c r="E4" t="str">
        <f t="shared" si="1"/>
        <v>Apr</v>
      </c>
      <c r="F4">
        <f t="shared" si="2"/>
        <v>0</v>
      </c>
      <c r="G4" t="s">
        <v>15</v>
      </c>
      <c r="H4" t="s">
        <v>16</v>
      </c>
    </row>
    <row r="5" spans="1:8" x14ac:dyDescent="0.3">
      <c r="A5">
        <v>335985</v>
      </c>
      <c r="B5" t="s">
        <v>17</v>
      </c>
      <c r="C5" s="4">
        <v>39558</v>
      </c>
      <c r="D5">
        <f t="shared" si="0"/>
        <v>2008</v>
      </c>
      <c r="E5" t="str">
        <f t="shared" si="1"/>
        <v>Apr</v>
      </c>
      <c r="F5">
        <f t="shared" si="2"/>
        <v>0</v>
      </c>
      <c r="G5" t="s">
        <v>18</v>
      </c>
      <c r="H5" t="s">
        <v>19</v>
      </c>
    </row>
    <row r="6" spans="1:8" x14ac:dyDescent="0.3">
      <c r="A6">
        <v>335982</v>
      </c>
      <c r="B6" t="s">
        <v>8</v>
      </c>
      <c r="C6" s="4">
        <v>39556</v>
      </c>
      <c r="D6">
        <f t="shared" si="0"/>
        <v>2008</v>
      </c>
      <c r="E6" t="str">
        <f t="shared" si="1"/>
        <v>Apr</v>
      </c>
      <c r="F6">
        <f t="shared" si="2"/>
        <v>0</v>
      </c>
      <c r="G6" t="s">
        <v>9</v>
      </c>
      <c r="H6" t="s">
        <v>10</v>
      </c>
    </row>
    <row r="7" spans="1:8" x14ac:dyDescent="0.3">
      <c r="A7">
        <v>335986</v>
      </c>
      <c r="B7" t="s">
        <v>20</v>
      </c>
      <c r="C7" s="4">
        <v>39558</v>
      </c>
      <c r="D7">
        <f t="shared" si="0"/>
        <v>2008</v>
      </c>
      <c r="E7" t="str">
        <f t="shared" si="1"/>
        <v>Apr</v>
      </c>
      <c r="F7">
        <f t="shared" si="2"/>
        <v>0</v>
      </c>
      <c r="G7" t="s">
        <v>21</v>
      </c>
      <c r="H7" t="s">
        <v>22</v>
      </c>
    </row>
    <row r="8" spans="1:8" x14ac:dyDescent="0.3">
      <c r="A8">
        <v>335987</v>
      </c>
      <c r="B8" t="s">
        <v>23</v>
      </c>
      <c r="C8" s="4">
        <v>39559</v>
      </c>
      <c r="D8">
        <f t="shared" si="0"/>
        <v>2008</v>
      </c>
      <c r="E8" t="str">
        <f t="shared" si="1"/>
        <v>Apr</v>
      </c>
      <c r="F8">
        <f t="shared" si="2"/>
        <v>0</v>
      </c>
      <c r="G8" t="s">
        <v>24</v>
      </c>
      <c r="H8" t="s">
        <v>25</v>
      </c>
    </row>
    <row r="9" spans="1:8" x14ac:dyDescent="0.3">
      <c r="A9">
        <v>335982</v>
      </c>
      <c r="B9" t="s">
        <v>8</v>
      </c>
      <c r="C9" s="4">
        <v>39556</v>
      </c>
      <c r="D9">
        <f t="shared" si="0"/>
        <v>2008</v>
      </c>
      <c r="E9" t="str">
        <f t="shared" si="1"/>
        <v>Apr</v>
      </c>
      <c r="F9">
        <f t="shared" si="2"/>
        <v>0</v>
      </c>
      <c r="G9" t="s">
        <v>9</v>
      </c>
      <c r="H9" t="s">
        <v>10</v>
      </c>
    </row>
    <row r="10" spans="1:8" x14ac:dyDescent="0.3">
      <c r="A10">
        <v>335988</v>
      </c>
      <c r="B10" t="s">
        <v>26</v>
      </c>
      <c r="C10" s="4">
        <v>39560</v>
      </c>
      <c r="D10">
        <f t="shared" si="0"/>
        <v>2008</v>
      </c>
      <c r="E10" t="str">
        <f t="shared" si="1"/>
        <v>Apr</v>
      </c>
      <c r="F10">
        <f t="shared" si="2"/>
        <v>0</v>
      </c>
      <c r="G10" t="s">
        <v>27</v>
      </c>
      <c r="H10" t="s">
        <v>28</v>
      </c>
    </row>
    <row r="11" spans="1:8" x14ac:dyDescent="0.3">
      <c r="A11">
        <v>335989</v>
      </c>
      <c r="B11" t="s">
        <v>29</v>
      </c>
      <c r="C11" s="4">
        <v>39561</v>
      </c>
      <c r="D11">
        <f t="shared" si="0"/>
        <v>2008</v>
      </c>
      <c r="E11" t="str">
        <f t="shared" si="1"/>
        <v>Apr</v>
      </c>
      <c r="F11">
        <f t="shared" si="2"/>
        <v>0</v>
      </c>
      <c r="G11" t="s">
        <v>30</v>
      </c>
      <c r="H11" t="s">
        <v>31</v>
      </c>
    </row>
    <row r="12" spans="1:8" x14ac:dyDescent="0.3">
      <c r="A12">
        <v>335990</v>
      </c>
      <c r="B12" t="s">
        <v>26</v>
      </c>
      <c r="C12" s="4">
        <v>39562</v>
      </c>
      <c r="D12">
        <f t="shared" si="0"/>
        <v>2008</v>
      </c>
      <c r="E12" t="str">
        <f t="shared" si="1"/>
        <v>Apr</v>
      </c>
      <c r="F12">
        <f t="shared" si="2"/>
        <v>0</v>
      </c>
      <c r="G12" t="s">
        <v>32</v>
      </c>
      <c r="H12" t="s">
        <v>28</v>
      </c>
    </row>
    <row r="13" spans="1:8" x14ac:dyDescent="0.3">
      <c r="A13">
        <v>335982</v>
      </c>
      <c r="B13" t="s">
        <v>8</v>
      </c>
      <c r="C13" s="4">
        <v>39556</v>
      </c>
      <c r="D13">
        <f t="shared" si="0"/>
        <v>2008</v>
      </c>
      <c r="E13" t="str">
        <f t="shared" si="1"/>
        <v>Apr</v>
      </c>
      <c r="F13">
        <f t="shared" si="2"/>
        <v>0</v>
      </c>
      <c r="G13" t="s">
        <v>9</v>
      </c>
      <c r="H13" t="s">
        <v>10</v>
      </c>
    </row>
    <row r="14" spans="1:8" x14ac:dyDescent="0.3">
      <c r="A14">
        <v>335991</v>
      </c>
      <c r="B14" t="s">
        <v>11</v>
      </c>
      <c r="C14" s="4">
        <v>39563</v>
      </c>
      <c r="D14">
        <f t="shared" si="0"/>
        <v>2008</v>
      </c>
      <c r="E14" t="str">
        <f t="shared" si="1"/>
        <v>Apr</v>
      </c>
      <c r="F14">
        <f t="shared" si="2"/>
        <v>0</v>
      </c>
      <c r="G14" t="s">
        <v>33</v>
      </c>
      <c r="H14" t="s">
        <v>13</v>
      </c>
    </row>
    <row r="15" spans="1:8" x14ac:dyDescent="0.3">
      <c r="A15">
        <v>335992</v>
      </c>
      <c r="B15" t="s">
        <v>8</v>
      </c>
      <c r="C15" s="4">
        <v>39564</v>
      </c>
      <c r="D15">
        <f t="shared" si="0"/>
        <v>2008</v>
      </c>
      <c r="E15" t="str">
        <f t="shared" si="1"/>
        <v>Apr</v>
      </c>
      <c r="F15">
        <f t="shared" si="2"/>
        <v>0</v>
      </c>
      <c r="G15" t="s">
        <v>24</v>
      </c>
      <c r="H15" t="s">
        <v>10</v>
      </c>
    </row>
    <row r="16" spans="1:8" x14ac:dyDescent="0.3">
      <c r="A16">
        <v>335993</v>
      </c>
      <c r="B16" t="s">
        <v>29</v>
      </c>
      <c r="C16" s="4">
        <v>39564</v>
      </c>
      <c r="D16">
        <f t="shared" si="0"/>
        <v>2008</v>
      </c>
      <c r="E16" t="str">
        <f t="shared" si="1"/>
        <v>Apr</v>
      </c>
      <c r="F16">
        <f t="shared" si="2"/>
        <v>0</v>
      </c>
      <c r="G16" t="s">
        <v>34</v>
      </c>
      <c r="H16" t="s">
        <v>31</v>
      </c>
    </row>
    <row r="17" spans="1:8" x14ac:dyDescent="0.3">
      <c r="A17">
        <v>335994</v>
      </c>
      <c r="B17" t="s">
        <v>17</v>
      </c>
      <c r="C17" s="4">
        <v>39565</v>
      </c>
      <c r="D17">
        <f t="shared" si="0"/>
        <v>2008</v>
      </c>
      <c r="E17" t="str">
        <f t="shared" si="1"/>
        <v>Apr</v>
      </c>
      <c r="F17">
        <f t="shared" si="2"/>
        <v>0</v>
      </c>
      <c r="G17" t="s">
        <v>35</v>
      </c>
      <c r="H17" t="s">
        <v>36</v>
      </c>
    </row>
    <row r="18" spans="1:8" x14ac:dyDescent="0.3">
      <c r="A18">
        <v>335983</v>
      </c>
      <c r="B18" t="s">
        <v>11</v>
      </c>
      <c r="C18" s="4">
        <v>39557</v>
      </c>
      <c r="D18">
        <f t="shared" si="0"/>
        <v>2008</v>
      </c>
      <c r="E18" t="str">
        <f t="shared" si="1"/>
        <v>Apr</v>
      </c>
      <c r="F18">
        <f t="shared" si="2"/>
        <v>0</v>
      </c>
      <c r="G18" t="s">
        <v>12</v>
      </c>
      <c r="H18" t="s">
        <v>13</v>
      </c>
    </row>
    <row r="19" spans="1:8" x14ac:dyDescent="0.3">
      <c r="A19">
        <v>335995</v>
      </c>
      <c r="B19" t="s">
        <v>11</v>
      </c>
      <c r="C19" s="4">
        <v>39565</v>
      </c>
      <c r="D19">
        <f t="shared" si="0"/>
        <v>2008</v>
      </c>
      <c r="E19" t="str">
        <f t="shared" si="1"/>
        <v>Apr</v>
      </c>
      <c r="F19">
        <f t="shared" si="2"/>
        <v>0</v>
      </c>
      <c r="G19" t="s">
        <v>37</v>
      </c>
      <c r="H19" t="s">
        <v>13</v>
      </c>
    </row>
    <row r="20" spans="1:8" x14ac:dyDescent="0.3">
      <c r="A20">
        <v>335996</v>
      </c>
      <c r="B20" t="s">
        <v>8</v>
      </c>
      <c r="C20" s="4">
        <v>39566</v>
      </c>
      <c r="D20">
        <f t="shared" si="0"/>
        <v>2008</v>
      </c>
      <c r="E20" t="str">
        <f t="shared" si="1"/>
        <v>Apr</v>
      </c>
      <c r="F20">
        <f t="shared" si="2"/>
        <v>0</v>
      </c>
      <c r="G20" t="s">
        <v>38</v>
      </c>
      <c r="H20" t="s">
        <v>10</v>
      </c>
    </row>
    <row r="21" spans="1:8" x14ac:dyDescent="0.3">
      <c r="A21">
        <v>335997</v>
      </c>
      <c r="B21" t="s">
        <v>20</v>
      </c>
      <c r="C21" s="4">
        <v>39567</v>
      </c>
      <c r="D21">
        <f t="shared" si="0"/>
        <v>2008</v>
      </c>
      <c r="E21" t="str">
        <f t="shared" si="1"/>
        <v>Apr</v>
      </c>
      <c r="F21">
        <f t="shared" si="2"/>
        <v>0</v>
      </c>
      <c r="G21" t="s">
        <v>39</v>
      </c>
      <c r="H21" t="s">
        <v>22</v>
      </c>
    </row>
    <row r="22" spans="1:8" x14ac:dyDescent="0.3">
      <c r="A22">
        <v>335998</v>
      </c>
      <c r="B22" t="s">
        <v>14</v>
      </c>
      <c r="C22" s="4">
        <v>39568</v>
      </c>
      <c r="D22">
        <f t="shared" si="0"/>
        <v>2008</v>
      </c>
      <c r="E22" t="str">
        <f t="shared" si="1"/>
        <v>Apr</v>
      </c>
      <c r="F22">
        <f t="shared" si="2"/>
        <v>0</v>
      </c>
      <c r="G22" t="s">
        <v>40</v>
      </c>
      <c r="H22" t="s">
        <v>16</v>
      </c>
    </row>
    <row r="23" spans="1:8" x14ac:dyDescent="0.3">
      <c r="A23">
        <v>335983</v>
      </c>
      <c r="B23" t="s">
        <v>11</v>
      </c>
      <c r="C23" s="4">
        <v>39557</v>
      </c>
      <c r="D23">
        <f t="shared" si="0"/>
        <v>2008</v>
      </c>
      <c r="E23" t="str">
        <f t="shared" si="1"/>
        <v>Apr</v>
      </c>
      <c r="F23">
        <f t="shared" si="2"/>
        <v>0</v>
      </c>
      <c r="G23" t="s">
        <v>12</v>
      </c>
      <c r="H23" t="s">
        <v>13</v>
      </c>
    </row>
    <row r="24" spans="1:8" x14ac:dyDescent="0.3">
      <c r="A24">
        <v>335999</v>
      </c>
      <c r="B24" t="s">
        <v>26</v>
      </c>
      <c r="C24" s="4">
        <v>39569</v>
      </c>
      <c r="D24">
        <f t="shared" si="0"/>
        <v>2008</v>
      </c>
      <c r="E24" t="str">
        <f t="shared" si="1"/>
        <v>May</v>
      </c>
      <c r="F24">
        <f t="shared" si="2"/>
        <v>1</v>
      </c>
      <c r="G24" t="s">
        <v>41</v>
      </c>
      <c r="H24" t="s">
        <v>28</v>
      </c>
    </row>
    <row r="25" spans="1:8" x14ac:dyDescent="0.3">
      <c r="A25">
        <v>336000</v>
      </c>
      <c r="B25" t="s">
        <v>23</v>
      </c>
      <c r="C25" s="4">
        <v>39569</v>
      </c>
      <c r="D25">
        <f t="shared" si="0"/>
        <v>2008</v>
      </c>
      <c r="E25" t="str">
        <f t="shared" si="1"/>
        <v>May</v>
      </c>
      <c r="F25">
        <f t="shared" si="2"/>
        <v>1</v>
      </c>
      <c r="G25" t="s">
        <v>42</v>
      </c>
      <c r="H25" t="s">
        <v>25</v>
      </c>
    </row>
    <row r="26" spans="1:8" x14ac:dyDescent="0.3">
      <c r="A26">
        <v>335967</v>
      </c>
      <c r="B26" t="s">
        <v>8</v>
      </c>
      <c r="C26" s="4">
        <v>39556</v>
      </c>
      <c r="D26">
        <f t="shared" si="0"/>
        <v>2008</v>
      </c>
      <c r="E26" t="str">
        <f t="shared" si="1"/>
        <v>Apr</v>
      </c>
      <c r="F26">
        <f t="shared" si="2"/>
        <v>0</v>
      </c>
      <c r="G26" t="s">
        <v>9</v>
      </c>
      <c r="H26" t="s">
        <v>10</v>
      </c>
    </row>
    <row r="27" spans="1:8" x14ac:dyDescent="0.3">
      <c r="A27">
        <v>334880</v>
      </c>
      <c r="B27" t="s">
        <v>11</v>
      </c>
      <c r="C27" s="4">
        <v>39567</v>
      </c>
      <c r="D27">
        <f t="shared" si="0"/>
        <v>2008</v>
      </c>
      <c r="E27" t="str">
        <f t="shared" si="1"/>
        <v>Apr</v>
      </c>
      <c r="F27">
        <f t="shared" si="2"/>
        <v>0</v>
      </c>
      <c r="G27" t="s">
        <v>12</v>
      </c>
      <c r="H2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F00A-8714-47BC-807A-4A3718A21A87}">
  <dimension ref="A1:K18"/>
  <sheetViews>
    <sheetView workbookViewId="0">
      <selection activeCell="B16" sqref="B16"/>
    </sheetView>
  </sheetViews>
  <sheetFormatPr defaultRowHeight="14.4" x14ac:dyDescent="0.3"/>
  <cols>
    <col min="1" max="1" width="16.77734375" bestFit="1" customWidth="1"/>
    <col min="3" max="3" width="13.5546875" bestFit="1" customWidth="1"/>
    <col min="10" max="10" width="10.21875" bestFit="1" customWidth="1"/>
  </cols>
  <sheetData>
    <row r="1" spans="1:11" x14ac:dyDescent="0.3">
      <c r="A1" t="s">
        <v>43</v>
      </c>
      <c r="B1" t="s">
        <v>44</v>
      </c>
      <c r="C1" t="s">
        <v>54</v>
      </c>
      <c r="D1" t="s">
        <v>56</v>
      </c>
      <c r="H1" t="s">
        <v>43</v>
      </c>
      <c r="I1" t="s">
        <v>44</v>
      </c>
      <c r="J1" t="s">
        <v>63</v>
      </c>
    </row>
    <row r="2" spans="1:11" x14ac:dyDescent="0.3">
      <c r="A2" t="s">
        <v>45</v>
      </c>
      <c r="B2">
        <v>10</v>
      </c>
      <c r="C2">
        <f>B2-$B$10</f>
        <v>-16.670000000000002</v>
      </c>
      <c r="D2">
        <f>C2*C2</f>
        <v>277.88890000000004</v>
      </c>
      <c r="H2" t="s">
        <v>45</v>
      </c>
      <c r="I2" s="5">
        <v>10</v>
      </c>
      <c r="J2" t="s">
        <v>64</v>
      </c>
      <c r="K2">
        <v>-500</v>
      </c>
    </row>
    <row r="3" spans="1:11" x14ac:dyDescent="0.3">
      <c r="A3" t="s">
        <v>46</v>
      </c>
      <c r="B3">
        <v>10</v>
      </c>
      <c r="C3">
        <f t="shared" ref="C3:C7" si="0">B3-$B$10</f>
        <v>-16.670000000000002</v>
      </c>
      <c r="D3">
        <f t="shared" ref="D3:D7" si="1">C3*C3</f>
        <v>277.88890000000004</v>
      </c>
      <c r="H3" t="s">
        <v>46</v>
      </c>
      <c r="I3" s="5">
        <v>20</v>
      </c>
      <c r="J3" t="s">
        <v>64</v>
      </c>
      <c r="K3">
        <v>-300</v>
      </c>
    </row>
    <row r="4" spans="1:11" x14ac:dyDescent="0.3">
      <c r="A4" t="s">
        <v>47</v>
      </c>
      <c r="B4">
        <v>20</v>
      </c>
      <c r="C4">
        <f t="shared" si="0"/>
        <v>-6.6700000000000017</v>
      </c>
      <c r="D4">
        <f t="shared" si="1"/>
        <v>44.488900000000022</v>
      </c>
      <c r="H4" t="s">
        <v>47</v>
      </c>
      <c r="I4" s="5">
        <v>30</v>
      </c>
      <c r="J4" t="s">
        <v>64</v>
      </c>
      <c r="K4">
        <v>5000</v>
      </c>
    </row>
    <row r="5" spans="1:11" x14ac:dyDescent="0.3">
      <c r="A5" t="s">
        <v>48</v>
      </c>
      <c r="B5">
        <v>30</v>
      </c>
      <c r="C5">
        <f t="shared" si="0"/>
        <v>3.3299999999999983</v>
      </c>
      <c r="D5">
        <f t="shared" si="1"/>
        <v>11.088899999999988</v>
      </c>
      <c r="H5" t="s">
        <v>48</v>
      </c>
      <c r="I5" s="5">
        <v>40</v>
      </c>
      <c r="J5" t="s">
        <v>64</v>
      </c>
      <c r="K5">
        <v>200</v>
      </c>
    </row>
    <row r="6" spans="1:11" x14ac:dyDescent="0.3">
      <c r="A6" t="s">
        <v>49</v>
      </c>
      <c r="B6">
        <v>40</v>
      </c>
      <c r="C6">
        <f t="shared" si="0"/>
        <v>13.329999999999998</v>
      </c>
      <c r="D6">
        <f t="shared" si="1"/>
        <v>177.68889999999996</v>
      </c>
      <c r="H6" t="s">
        <v>49</v>
      </c>
      <c r="I6" s="5">
        <v>50</v>
      </c>
      <c r="J6" t="s">
        <v>65</v>
      </c>
      <c r="K6">
        <v>-4250</v>
      </c>
    </row>
    <row r="7" spans="1:11" x14ac:dyDescent="0.3">
      <c r="A7" t="s">
        <v>50</v>
      </c>
      <c r="B7">
        <v>50</v>
      </c>
      <c r="C7">
        <f t="shared" si="0"/>
        <v>23.33</v>
      </c>
      <c r="D7">
        <f t="shared" si="1"/>
        <v>544.2888999999999</v>
      </c>
    </row>
    <row r="8" spans="1:11" x14ac:dyDescent="0.3">
      <c r="A8" t="s">
        <v>55</v>
      </c>
      <c r="C8">
        <f>SUM(C2:C7)</f>
        <v>-2.0000000000010232E-2</v>
      </c>
      <c r="D8">
        <f>ROUND(SUM(D2:D7)/6, 2)</f>
        <v>222.22</v>
      </c>
      <c r="E8" t="s">
        <v>57</v>
      </c>
      <c r="H8" t="s">
        <v>51</v>
      </c>
      <c r="I8">
        <v>30</v>
      </c>
      <c r="K8">
        <f>SUM(K2:K6)/5</f>
        <v>30</v>
      </c>
    </row>
    <row r="9" spans="1:11" x14ac:dyDescent="0.3">
      <c r="D9">
        <f>ROUND(SQRT(D8), 2)</f>
        <v>14.91</v>
      </c>
      <c r="E9" t="s">
        <v>58</v>
      </c>
      <c r="I9">
        <f>SUM(I2:I6)</f>
        <v>150</v>
      </c>
    </row>
    <row r="10" spans="1:11" x14ac:dyDescent="0.3">
      <c r="A10" t="s">
        <v>51</v>
      </c>
      <c r="B10">
        <f>ROUND(AVERAGE(B2:B7), 2)</f>
        <v>26.67</v>
      </c>
    </row>
    <row r="11" spans="1:11" x14ac:dyDescent="0.3">
      <c r="A11" t="s">
        <v>52</v>
      </c>
      <c r="B11">
        <f>MEDIAN(B2:B7)</f>
        <v>25</v>
      </c>
    </row>
    <row r="12" spans="1:11" x14ac:dyDescent="0.3">
      <c r="A12" t="s">
        <v>53</v>
      </c>
      <c r="B12">
        <f>_xlfn.MODE.SNGL(B2:B7)</f>
        <v>10</v>
      </c>
    </row>
    <row r="13" spans="1:11" x14ac:dyDescent="0.3">
      <c r="A13" t="s">
        <v>59</v>
      </c>
      <c r="B13">
        <f>STDEV(B2:B7)</f>
        <v>16.329931618554518</v>
      </c>
    </row>
    <row r="14" spans="1:11" x14ac:dyDescent="0.3">
      <c r="A14" t="s">
        <v>57</v>
      </c>
      <c r="B14">
        <f>VAR(B2:B7)</f>
        <v>266.66666666666663</v>
      </c>
    </row>
    <row r="15" spans="1:11" x14ac:dyDescent="0.3">
      <c r="A15" t="s">
        <v>61</v>
      </c>
      <c r="B15">
        <f>COUNT(B1:B7)</f>
        <v>6</v>
      </c>
    </row>
    <row r="16" spans="1:11" x14ac:dyDescent="0.3">
      <c r="A16" t="s">
        <v>60</v>
      </c>
      <c r="B16">
        <f>B15-1</f>
        <v>5</v>
      </c>
      <c r="C16" t="s">
        <v>62</v>
      </c>
    </row>
    <row r="17" spans="1:2" x14ac:dyDescent="0.3">
      <c r="A17" t="s">
        <v>57</v>
      </c>
      <c r="B17">
        <f>SUM(D2:D7)/B16</f>
        <v>266.66667999999999</v>
      </c>
    </row>
    <row r="18" spans="1:2" x14ac:dyDescent="0.3">
      <c r="A18" t="s">
        <v>59</v>
      </c>
      <c r="B18">
        <f>SQRT(B17)</f>
        <v>16.329932026802805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5EE2-22D4-4E23-8E48-A66171680D3B}">
  <dimension ref="A1:G53"/>
  <sheetViews>
    <sheetView tabSelected="1" topLeftCell="A11" workbookViewId="0">
      <selection activeCell="N19" sqref="N19"/>
    </sheetView>
  </sheetViews>
  <sheetFormatPr defaultRowHeight="14.4" x14ac:dyDescent="0.3"/>
  <cols>
    <col min="3" max="3" width="9.44140625" bestFit="1" customWidth="1"/>
    <col min="5" max="5" width="12.21875" bestFit="1" customWidth="1"/>
  </cols>
  <sheetData>
    <row r="1" spans="1:7" x14ac:dyDescent="0.3">
      <c r="A1" s="6" t="s">
        <v>66</v>
      </c>
      <c r="B1" s="6" t="s">
        <v>67</v>
      </c>
      <c r="C1" s="6" t="s">
        <v>68</v>
      </c>
      <c r="D1" s="7" t="s">
        <v>3</v>
      </c>
      <c r="E1" s="7" t="s">
        <v>69</v>
      </c>
      <c r="G1" t="s">
        <v>73</v>
      </c>
    </row>
    <row r="2" spans="1:7" x14ac:dyDescent="0.3">
      <c r="A2" s="8" t="s">
        <v>70</v>
      </c>
      <c r="B2" s="8" t="s">
        <v>71</v>
      </c>
      <c r="C2" s="8" t="s">
        <v>72</v>
      </c>
      <c r="D2" s="8">
        <v>1960</v>
      </c>
      <c r="E2" s="9">
        <v>120581.96</v>
      </c>
    </row>
    <row r="3" spans="1:7" x14ac:dyDescent="0.3">
      <c r="A3" s="8" t="s">
        <v>70</v>
      </c>
      <c r="B3" s="8" t="s">
        <v>71</v>
      </c>
      <c r="C3" s="8" t="s">
        <v>72</v>
      </c>
      <c r="D3" s="8">
        <v>1961</v>
      </c>
      <c r="E3" s="9">
        <v>130402.19</v>
      </c>
    </row>
    <row r="4" spans="1:7" x14ac:dyDescent="0.3">
      <c r="A4" s="8" t="s">
        <v>70</v>
      </c>
      <c r="B4" s="8" t="s">
        <v>71</v>
      </c>
      <c r="C4" s="8" t="s">
        <v>72</v>
      </c>
      <c r="D4" s="8">
        <v>1962</v>
      </c>
      <c r="E4" s="9">
        <v>143467.71</v>
      </c>
    </row>
    <row r="5" spans="1:7" x14ac:dyDescent="0.3">
      <c r="A5" s="8" t="s">
        <v>70</v>
      </c>
      <c r="B5" s="8" t="s">
        <v>71</v>
      </c>
      <c r="C5" s="8" t="s">
        <v>72</v>
      </c>
      <c r="D5" s="8">
        <v>1963</v>
      </c>
      <c r="E5" s="9">
        <v>154083.67000000001</v>
      </c>
    </row>
    <row r="6" spans="1:7" x14ac:dyDescent="0.3">
      <c r="A6" s="8" t="s">
        <v>70</v>
      </c>
      <c r="B6" s="8" t="s">
        <v>71</v>
      </c>
      <c r="C6" s="8" t="s">
        <v>72</v>
      </c>
      <c r="D6" s="8">
        <v>1964</v>
      </c>
      <c r="E6" s="9">
        <v>150647.69</v>
      </c>
    </row>
    <row r="7" spans="1:7" x14ac:dyDescent="0.3">
      <c r="A7" s="8" t="s">
        <v>70</v>
      </c>
      <c r="B7" s="8" t="s">
        <v>71</v>
      </c>
      <c r="C7" s="8" t="s">
        <v>72</v>
      </c>
      <c r="D7" s="8">
        <v>1965</v>
      </c>
      <c r="E7" s="9">
        <v>165972.09</v>
      </c>
    </row>
    <row r="8" spans="1:7" x14ac:dyDescent="0.3">
      <c r="A8" s="8" t="s">
        <v>70</v>
      </c>
      <c r="B8" s="8" t="s">
        <v>71</v>
      </c>
      <c r="C8" s="8" t="s">
        <v>72</v>
      </c>
      <c r="D8" s="8">
        <v>1966</v>
      </c>
      <c r="E8" s="9">
        <v>171765.95</v>
      </c>
    </row>
    <row r="9" spans="1:7" x14ac:dyDescent="0.3">
      <c r="A9" s="8" t="s">
        <v>70</v>
      </c>
      <c r="B9" s="8" t="s">
        <v>71</v>
      </c>
      <c r="C9" s="8" t="s">
        <v>72</v>
      </c>
      <c r="D9" s="8">
        <v>1967</v>
      </c>
      <c r="E9" s="9">
        <v>172238.99</v>
      </c>
    </row>
    <row r="10" spans="1:7" x14ac:dyDescent="0.3">
      <c r="A10" s="8" t="s">
        <v>70</v>
      </c>
      <c r="B10" s="8" t="s">
        <v>71</v>
      </c>
      <c r="C10" s="8" t="s">
        <v>72</v>
      </c>
      <c r="D10" s="8">
        <v>1968</v>
      </c>
      <c r="E10" s="9">
        <v>187336.03</v>
      </c>
    </row>
    <row r="11" spans="1:7" x14ac:dyDescent="0.3">
      <c r="A11" s="8" t="s">
        <v>70</v>
      </c>
      <c r="B11" s="8" t="s">
        <v>71</v>
      </c>
      <c r="C11" s="8" t="s">
        <v>72</v>
      </c>
      <c r="D11" s="8">
        <v>1969</v>
      </c>
      <c r="E11" s="9">
        <v>190724.34</v>
      </c>
    </row>
    <row r="12" spans="1:7" x14ac:dyDescent="0.3">
      <c r="A12" s="8" t="s">
        <v>70</v>
      </c>
      <c r="B12" s="8" t="s">
        <v>71</v>
      </c>
      <c r="C12" s="8" t="s">
        <v>72</v>
      </c>
      <c r="D12" s="8">
        <v>1970</v>
      </c>
      <c r="E12" s="9">
        <v>195143.07</v>
      </c>
    </row>
    <row r="13" spans="1:7" x14ac:dyDescent="0.3">
      <c r="A13" s="8" t="s">
        <v>70</v>
      </c>
      <c r="B13" s="8" t="s">
        <v>71</v>
      </c>
      <c r="C13" s="8" t="s">
        <v>72</v>
      </c>
      <c r="D13" s="8">
        <v>1971</v>
      </c>
      <c r="E13" s="9">
        <v>205869.05</v>
      </c>
    </row>
    <row r="14" spans="1:7" x14ac:dyDescent="0.3">
      <c r="A14" s="8" t="s">
        <v>70</v>
      </c>
      <c r="B14" s="8" t="s">
        <v>71</v>
      </c>
      <c r="C14" s="8" t="s">
        <v>72</v>
      </c>
      <c r="D14" s="8">
        <v>1972</v>
      </c>
      <c r="E14" s="9">
        <v>217849.14</v>
      </c>
    </row>
    <row r="15" spans="1:7" x14ac:dyDescent="0.3">
      <c r="A15" s="8" t="s">
        <v>70</v>
      </c>
      <c r="B15" s="8" t="s">
        <v>71</v>
      </c>
      <c r="C15" s="8" t="s">
        <v>72</v>
      </c>
      <c r="D15" s="8">
        <v>1973</v>
      </c>
      <c r="E15" s="9">
        <v>224343.39</v>
      </c>
    </row>
    <row r="16" spans="1:7" x14ac:dyDescent="0.3">
      <c r="A16" s="8" t="s">
        <v>70</v>
      </c>
      <c r="B16" s="8" t="s">
        <v>71</v>
      </c>
      <c r="C16" s="8" t="s">
        <v>72</v>
      </c>
      <c r="D16" s="8">
        <v>1974</v>
      </c>
      <c r="E16" s="9">
        <v>231992.76</v>
      </c>
    </row>
    <row r="17" spans="1:5" x14ac:dyDescent="0.3">
      <c r="A17" s="8" t="s">
        <v>70</v>
      </c>
      <c r="B17" s="8" t="s">
        <v>71</v>
      </c>
      <c r="C17" s="8" t="s">
        <v>72</v>
      </c>
      <c r="D17" s="8">
        <v>1975</v>
      </c>
      <c r="E17" s="9">
        <v>252201.59</v>
      </c>
    </row>
    <row r="18" spans="1:5" x14ac:dyDescent="0.3">
      <c r="A18" s="8" t="s">
        <v>70</v>
      </c>
      <c r="B18" s="8" t="s">
        <v>71</v>
      </c>
      <c r="C18" s="8" t="s">
        <v>72</v>
      </c>
      <c r="D18" s="8">
        <v>1976</v>
      </c>
      <c r="E18" s="9">
        <v>263785.65000000002</v>
      </c>
    </row>
    <row r="19" spans="1:5" x14ac:dyDescent="0.3">
      <c r="A19" s="8" t="s">
        <v>70</v>
      </c>
      <c r="B19" s="8" t="s">
        <v>71</v>
      </c>
      <c r="C19" s="8" t="s">
        <v>72</v>
      </c>
      <c r="D19" s="8">
        <v>1977</v>
      </c>
      <c r="E19" s="9">
        <v>315681.03000000003</v>
      </c>
    </row>
    <row r="20" spans="1:5" x14ac:dyDescent="0.3">
      <c r="A20" s="8" t="s">
        <v>70</v>
      </c>
      <c r="B20" s="8" t="s">
        <v>71</v>
      </c>
      <c r="C20" s="8" t="s">
        <v>72</v>
      </c>
      <c r="D20" s="8">
        <v>1978</v>
      </c>
      <c r="E20" s="9">
        <v>318035.24</v>
      </c>
    </row>
    <row r="21" spans="1:5" x14ac:dyDescent="0.3">
      <c r="A21" s="8" t="s">
        <v>70</v>
      </c>
      <c r="B21" s="8" t="s">
        <v>71</v>
      </c>
      <c r="C21" s="8" t="s">
        <v>72</v>
      </c>
      <c r="D21" s="8">
        <v>1979</v>
      </c>
      <c r="E21" s="9">
        <v>331940.51</v>
      </c>
    </row>
    <row r="22" spans="1:5" x14ac:dyDescent="0.3">
      <c r="A22" s="8" t="s">
        <v>70</v>
      </c>
      <c r="B22" s="8" t="s">
        <v>71</v>
      </c>
      <c r="C22" s="8" t="s">
        <v>72</v>
      </c>
      <c r="D22" s="8">
        <v>1980</v>
      </c>
      <c r="E22" s="9">
        <v>348581.35</v>
      </c>
    </row>
    <row r="23" spans="1:5" x14ac:dyDescent="0.3">
      <c r="A23" s="8" t="s">
        <v>70</v>
      </c>
      <c r="B23" s="8" t="s">
        <v>71</v>
      </c>
      <c r="C23" s="8" t="s">
        <v>72</v>
      </c>
      <c r="D23" s="8">
        <v>1981</v>
      </c>
      <c r="E23" s="9">
        <v>374822.41</v>
      </c>
    </row>
    <row r="24" spans="1:5" x14ac:dyDescent="0.3">
      <c r="A24" s="8" t="s">
        <v>70</v>
      </c>
      <c r="B24" s="8" t="s">
        <v>71</v>
      </c>
      <c r="C24" s="8" t="s">
        <v>72</v>
      </c>
      <c r="D24" s="8">
        <v>1982</v>
      </c>
      <c r="E24" s="9">
        <v>398419.55</v>
      </c>
    </row>
    <row r="25" spans="1:5" x14ac:dyDescent="0.3">
      <c r="A25" s="8" t="s">
        <v>70</v>
      </c>
      <c r="B25" s="8" t="s">
        <v>71</v>
      </c>
      <c r="C25" s="8" t="s">
        <v>72</v>
      </c>
      <c r="D25" s="8">
        <v>1983</v>
      </c>
      <c r="E25" s="9">
        <v>432320.97</v>
      </c>
    </row>
    <row r="26" spans="1:5" x14ac:dyDescent="0.3">
      <c r="A26" s="8" t="s">
        <v>70</v>
      </c>
      <c r="B26" s="8" t="s">
        <v>71</v>
      </c>
      <c r="C26" s="8" t="s">
        <v>72</v>
      </c>
      <c r="D26" s="8">
        <v>1984</v>
      </c>
      <c r="E26" s="9">
        <v>447109.98</v>
      </c>
    </row>
    <row r="27" spans="1:5" x14ac:dyDescent="0.3">
      <c r="A27" s="8" t="s">
        <v>70</v>
      </c>
      <c r="B27" s="8" t="s">
        <v>71</v>
      </c>
      <c r="C27" s="8" t="s">
        <v>72</v>
      </c>
      <c r="D27" s="8">
        <v>1985</v>
      </c>
      <c r="E27" s="9">
        <v>490464.92</v>
      </c>
    </row>
    <row r="28" spans="1:5" x14ac:dyDescent="0.3">
      <c r="A28" s="8" t="s">
        <v>70</v>
      </c>
      <c r="B28" s="8" t="s">
        <v>71</v>
      </c>
      <c r="C28" s="8" t="s">
        <v>72</v>
      </c>
      <c r="D28" s="8">
        <v>1986</v>
      </c>
      <c r="E28" s="9">
        <v>525862.47</v>
      </c>
    </row>
    <row r="29" spans="1:5" x14ac:dyDescent="0.3">
      <c r="A29" s="8" t="s">
        <v>70</v>
      </c>
      <c r="B29" s="8" t="s">
        <v>71</v>
      </c>
      <c r="C29" s="8" t="s">
        <v>72</v>
      </c>
      <c r="D29" s="8">
        <v>1987</v>
      </c>
      <c r="E29" s="9">
        <v>561560.71</v>
      </c>
    </row>
    <row r="30" spans="1:5" x14ac:dyDescent="0.3">
      <c r="A30" s="8" t="s">
        <v>70</v>
      </c>
      <c r="B30" s="8" t="s">
        <v>71</v>
      </c>
      <c r="C30" s="8" t="s">
        <v>72</v>
      </c>
      <c r="D30" s="8">
        <v>1988</v>
      </c>
      <c r="E30" s="9">
        <v>606298.11</v>
      </c>
    </row>
    <row r="31" spans="1:5" x14ac:dyDescent="0.3">
      <c r="A31" s="8" t="s">
        <v>70</v>
      </c>
      <c r="B31" s="8" t="s">
        <v>71</v>
      </c>
      <c r="C31" s="8" t="s">
        <v>72</v>
      </c>
      <c r="D31" s="8">
        <v>1989</v>
      </c>
      <c r="E31" s="9">
        <v>662945.93000000005</v>
      </c>
    </row>
    <row r="32" spans="1:5" x14ac:dyDescent="0.3">
      <c r="A32" s="8" t="s">
        <v>70</v>
      </c>
      <c r="B32" s="8" t="s">
        <v>71</v>
      </c>
      <c r="C32" s="8" t="s">
        <v>72</v>
      </c>
      <c r="D32" s="8">
        <v>1990</v>
      </c>
      <c r="E32" s="9">
        <v>690576.77</v>
      </c>
    </row>
    <row r="33" spans="1:5" x14ac:dyDescent="0.3">
      <c r="A33" s="8" t="s">
        <v>70</v>
      </c>
      <c r="B33" s="8" t="s">
        <v>71</v>
      </c>
      <c r="C33" s="8" t="s">
        <v>72</v>
      </c>
      <c r="D33" s="8">
        <v>1991</v>
      </c>
      <c r="E33" s="9">
        <v>737851.74</v>
      </c>
    </row>
    <row r="34" spans="1:5" x14ac:dyDescent="0.3">
      <c r="A34" s="8" t="s">
        <v>70</v>
      </c>
      <c r="B34" s="8" t="s">
        <v>71</v>
      </c>
      <c r="C34" s="8" t="s">
        <v>72</v>
      </c>
      <c r="D34" s="8">
        <v>1992</v>
      </c>
      <c r="E34" s="9">
        <v>783634.23</v>
      </c>
    </row>
    <row r="35" spans="1:5" x14ac:dyDescent="0.3">
      <c r="A35" s="8" t="s">
        <v>70</v>
      </c>
      <c r="B35" s="8" t="s">
        <v>71</v>
      </c>
      <c r="C35" s="8" t="s">
        <v>72</v>
      </c>
      <c r="D35" s="8">
        <v>1993</v>
      </c>
      <c r="E35" s="9">
        <v>814297.69</v>
      </c>
    </row>
    <row r="36" spans="1:5" x14ac:dyDescent="0.3">
      <c r="A36" s="8" t="s">
        <v>70</v>
      </c>
      <c r="B36" s="8" t="s">
        <v>71</v>
      </c>
      <c r="C36" s="8" t="s">
        <v>72</v>
      </c>
      <c r="D36" s="8">
        <v>1994</v>
      </c>
      <c r="E36" s="9">
        <v>864931.62</v>
      </c>
    </row>
    <row r="37" spans="1:5" x14ac:dyDescent="0.3">
      <c r="A37" s="8" t="s">
        <v>70</v>
      </c>
      <c r="B37" s="8" t="s">
        <v>71</v>
      </c>
      <c r="C37" s="8" t="s">
        <v>72</v>
      </c>
      <c r="D37" s="8">
        <v>1995</v>
      </c>
      <c r="E37" s="9">
        <v>920046.63</v>
      </c>
    </row>
    <row r="38" spans="1:5" x14ac:dyDescent="0.3">
      <c r="A38" s="8" t="s">
        <v>70</v>
      </c>
      <c r="B38" s="8" t="s">
        <v>71</v>
      </c>
      <c r="C38" s="8" t="s">
        <v>72</v>
      </c>
      <c r="D38" s="8">
        <v>1996</v>
      </c>
      <c r="E38" s="9">
        <v>1002224.1</v>
      </c>
    </row>
    <row r="39" spans="1:5" x14ac:dyDescent="0.3">
      <c r="A39" s="8" t="s">
        <v>70</v>
      </c>
      <c r="B39" s="8" t="s">
        <v>71</v>
      </c>
      <c r="C39" s="8" t="s">
        <v>72</v>
      </c>
      <c r="D39" s="8">
        <v>1997</v>
      </c>
      <c r="E39" s="9">
        <v>1043939.9</v>
      </c>
    </row>
    <row r="40" spans="1:5" x14ac:dyDescent="0.3">
      <c r="A40" s="8" t="s">
        <v>70</v>
      </c>
      <c r="B40" s="8" t="s">
        <v>71</v>
      </c>
      <c r="C40" s="8" t="s">
        <v>72</v>
      </c>
      <c r="D40" s="8">
        <v>1998</v>
      </c>
      <c r="E40" s="9">
        <v>1071911.77</v>
      </c>
    </row>
    <row r="41" spans="1:5" x14ac:dyDescent="0.3">
      <c r="A41" s="8" t="s">
        <v>70</v>
      </c>
      <c r="B41" s="8" t="s">
        <v>71</v>
      </c>
      <c r="C41" s="8" t="s">
        <v>72</v>
      </c>
      <c r="D41" s="8">
        <v>1999</v>
      </c>
      <c r="E41" s="9">
        <v>1144390.03</v>
      </c>
    </row>
    <row r="42" spans="1:5" x14ac:dyDescent="0.3">
      <c r="A42" s="8" t="s">
        <v>70</v>
      </c>
      <c r="B42" s="8" t="s">
        <v>71</v>
      </c>
      <c r="C42" s="8" t="s">
        <v>72</v>
      </c>
      <c r="D42" s="8">
        <v>2000</v>
      </c>
      <c r="E42" s="9">
        <v>1186663.2</v>
      </c>
    </row>
    <row r="43" spans="1:5" x14ac:dyDescent="0.3">
      <c r="A43" s="8" t="s">
        <v>70</v>
      </c>
      <c r="B43" s="8" t="s">
        <v>71</v>
      </c>
      <c r="C43" s="8" t="s">
        <v>72</v>
      </c>
      <c r="D43" s="8">
        <v>2001</v>
      </c>
      <c r="E43" s="9">
        <v>1203843.1000000001</v>
      </c>
    </row>
    <row r="44" spans="1:5" x14ac:dyDescent="0.3">
      <c r="A44" s="8" t="s">
        <v>70</v>
      </c>
      <c r="B44" s="8" t="s">
        <v>71</v>
      </c>
      <c r="C44" s="8" t="s">
        <v>72</v>
      </c>
      <c r="D44" s="8">
        <v>2002</v>
      </c>
      <c r="E44" s="9">
        <v>1226791.18</v>
      </c>
    </row>
    <row r="45" spans="1:5" x14ac:dyDescent="0.3">
      <c r="A45" s="8" t="s">
        <v>70</v>
      </c>
      <c r="B45" s="8" t="s">
        <v>71</v>
      </c>
      <c r="C45" s="8" t="s">
        <v>72</v>
      </c>
      <c r="D45" s="8">
        <v>2003</v>
      </c>
      <c r="E45" s="9">
        <v>1281913.53</v>
      </c>
    </row>
    <row r="46" spans="1:5" x14ac:dyDescent="0.3">
      <c r="A46" s="8" t="s">
        <v>70</v>
      </c>
      <c r="B46" s="8" t="s">
        <v>71</v>
      </c>
      <c r="C46" s="8" t="s">
        <v>72</v>
      </c>
      <c r="D46" s="8">
        <v>2004</v>
      </c>
      <c r="E46" s="9">
        <v>1348524.58</v>
      </c>
    </row>
    <row r="47" spans="1:5" x14ac:dyDescent="0.3">
      <c r="A47" s="8" t="s">
        <v>70</v>
      </c>
      <c r="B47" s="8" t="s">
        <v>71</v>
      </c>
      <c r="C47" s="8" t="s">
        <v>72</v>
      </c>
      <c r="D47" s="8">
        <v>2005</v>
      </c>
      <c r="E47" s="9">
        <v>1411127.61</v>
      </c>
    </row>
    <row r="48" spans="1:5" x14ac:dyDescent="0.3">
      <c r="A48" s="8" t="s">
        <v>70</v>
      </c>
      <c r="B48" s="8" t="s">
        <v>71</v>
      </c>
      <c r="C48" s="8" t="s">
        <v>72</v>
      </c>
      <c r="D48" s="8">
        <v>2006</v>
      </c>
      <c r="E48" s="9">
        <v>1504364.75</v>
      </c>
    </row>
    <row r="49" spans="1:5" x14ac:dyDescent="0.3">
      <c r="A49" s="8" t="s">
        <v>70</v>
      </c>
      <c r="B49" s="8" t="s">
        <v>71</v>
      </c>
      <c r="C49" s="8" t="s">
        <v>72</v>
      </c>
      <c r="D49" s="8">
        <v>2007</v>
      </c>
      <c r="E49" s="9">
        <v>1611199.13</v>
      </c>
    </row>
    <row r="50" spans="1:5" x14ac:dyDescent="0.3">
      <c r="A50" s="8" t="s">
        <v>70</v>
      </c>
      <c r="B50" s="8" t="s">
        <v>71</v>
      </c>
      <c r="C50" s="8" t="s">
        <v>72</v>
      </c>
      <c r="D50" s="8">
        <v>2008</v>
      </c>
      <c r="E50" s="9">
        <v>1793074.99</v>
      </c>
    </row>
    <row r="51" spans="1:5" x14ac:dyDescent="0.3">
      <c r="A51" s="8" t="s">
        <v>70</v>
      </c>
      <c r="B51" s="8" t="s">
        <v>71</v>
      </c>
      <c r="C51" s="8" t="s">
        <v>72</v>
      </c>
      <c r="D51" s="8">
        <v>2009</v>
      </c>
      <c r="E51" s="9">
        <v>1965820.03</v>
      </c>
    </row>
    <row r="52" spans="1:5" x14ac:dyDescent="0.3">
      <c r="A52" s="8" t="s">
        <v>70</v>
      </c>
      <c r="B52" s="8" t="s">
        <v>71</v>
      </c>
      <c r="C52" s="8" t="s">
        <v>72</v>
      </c>
      <c r="D52" s="8">
        <v>2010</v>
      </c>
      <c r="E52" s="9">
        <v>1950950.34</v>
      </c>
    </row>
    <row r="53" spans="1:5" x14ac:dyDescent="0.3">
      <c r="A53" s="8" t="s">
        <v>70</v>
      </c>
      <c r="B53" s="8" t="s">
        <v>71</v>
      </c>
      <c r="C53" s="8" t="s">
        <v>72</v>
      </c>
      <c r="D53" s="8">
        <v>2011</v>
      </c>
      <c r="E53" s="9">
        <v>2074344.89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Removing Duplicates</vt:lpstr>
      <vt:lpstr>Statistical Functions</vt:lpstr>
      <vt:lpstr>Basic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2023-12-25T05:03:41Z</dcterms:modified>
</cp:coreProperties>
</file>