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1club5sep\DS\Excel\"/>
    </mc:Choice>
  </mc:AlternateContent>
  <xr:revisionPtr revIDLastSave="0" documentId="13_ncr:1_{5B183A21-8032-4AE8-B069-BE8FC330A946}" xr6:coauthVersionLast="47" xr6:coauthVersionMax="47" xr10:uidLastSave="{00000000-0000-0000-0000-000000000000}"/>
  <bookViews>
    <workbookView xWindow="-108" yWindow="-108" windowWidth="23256" windowHeight="12576" activeTab="8" xr2:uid="{45D75731-A7C4-4BB5-B3D1-6F79D3B35545}"/>
  </bookViews>
  <sheets>
    <sheet name="Result of students" sheetId="2" r:id="rId1"/>
    <sheet name="Sheet3" sheetId="3" r:id="rId2"/>
    <sheet name="Sheet4" sheetId="4" r:id="rId3"/>
    <sheet name="Array functions" sheetId="5" r:id="rId4"/>
    <sheet name="Sheet2" sheetId="7" r:id="rId5"/>
    <sheet name="IPL Cities" sheetId="8" r:id="rId6"/>
    <sheet name="IPL Teams" sheetId="9" r:id="rId7"/>
    <sheet name="cities" sheetId="10" r:id="rId8"/>
    <sheet name="population" sheetId="11" r:id="rId9"/>
  </sheets>
  <definedNames>
    <definedName name="Stu_1">Sheet3!$B$2:$B$15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1" l="1"/>
  <c r="D3" i="11"/>
  <c r="E3" i="11"/>
  <c r="F3" i="11"/>
  <c r="G3" i="11"/>
  <c r="H3" i="11"/>
  <c r="I3" i="11"/>
  <c r="B3" i="1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" i="9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3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4" i="7"/>
  <c r="D3" i="7"/>
  <c r="I2" i="5" l="1"/>
  <c r="C14" i="5" a="1"/>
  <c r="C14" i="5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2" i="4"/>
  <c r="J6" i="4"/>
  <c r="J11" i="4"/>
  <c r="J9" i="4"/>
  <c r="J4" i="4"/>
  <c r="I5" i="3"/>
  <c r="F3" i="3"/>
  <c r="J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2" i="4"/>
  <c r="I2" i="3"/>
  <c r="F5" i="3"/>
  <c r="D6" i="3"/>
  <c r="D3" i="3"/>
  <c r="D4" i="3"/>
  <c r="D5" i="3"/>
  <c r="D7" i="3"/>
  <c r="D8" i="3"/>
  <c r="D9" i="3"/>
  <c r="D10" i="3"/>
  <c r="D11" i="3"/>
  <c r="D12" i="3"/>
  <c r="D13" i="3"/>
  <c r="D14" i="3"/>
  <c r="D15" i="3"/>
  <c r="D2" i="3"/>
  <c r="F1" i="2"/>
  <c r="D15" i="2"/>
  <c r="D8" i="2"/>
  <c r="D9" i="2"/>
  <c r="D10" i="2"/>
  <c r="D11" i="2"/>
  <c r="D12" i="2"/>
  <c r="D13" i="2"/>
  <c r="D14" i="2"/>
  <c r="D7" i="2"/>
  <c r="D6" i="2"/>
  <c r="D5" i="2"/>
  <c r="D4" i="2"/>
  <c r="D3" i="2"/>
  <c r="D2" i="2"/>
  <c r="C12" i="5"/>
  <c r="C2" i="5"/>
  <c r="C3" i="5"/>
  <c r="C4" i="5"/>
  <c r="C5" i="5"/>
  <c r="C6" i="5"/>
  <c r="C7" i="5"/>
  <c r="C8" i="5"/>
  <c r="C9" i="5"/>
  <c r="C10" i="5"/>
  <c r="G2" i="2" l="1"/>
  <c r="F2" i="2"/>
</calcChain>
</file>

<file path=xl/sharedStrings.xml><?xml version="1.0" encoding="utf-8"?>
<sst xmlns="http://schemas.openxmlformats.org/spreadsheetml/2006/main" count="328" uniqueCount="181">
  <si>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</si>
  <si>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</si>
  <si>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</si>
  <si>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</si>
  <si>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</si>
  <si>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</si>
  <si>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</si>
  <si>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</si>
  <si>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</si>
  <si>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</si>
  <si>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</si>
  <si>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</si>
  <si>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</si>
  <si>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</si>
  <si>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Subject</t>
  </si>
  <si>
    <t>Total Marks</t>
  </si>
  <si>
    <t>Non number</t>
  </si>
  <si>
    <t>Student 1</t>
  </si>
  <si>
    <t>Student 2</t>
  </si>
  <si>
    <t>Bonus Marks</t>
  </si>
  <si>
    <t>Sum</t>
  </si>
  <si>
    <t>Student 1 Marks</t>
  </si>
  <si>
    <t>Add from other sheet</t>
  </si>
  <si>
    <t>Student No</t>
  </si>
  <si>
    <t>Sub 1</t>
  </si>
  <si>
    <t>Sub 2</t>
  </si>
  <si>
    <t>Total</t>
  </si>
  <si>
    <t>Attendance</t>
  </si>
  <si>
    <t>Final Marks</t>
  </si>
  <si>
    <t>Number of students having attendance atleast 70%</t>
  </si>
  <si>
    <t>Number of students Attended Sports Day</t>
  </si>
  <si>
    <t>Sports Day</t>
  </si>
  <si>
    <t>P</t>
  </si>
  <si>
    <t>Independence Day</t>
  </si>
  <si>
    <t>Number of students Attended Independance Day</t>
  </si>
  <si>
    <t>C1</t>
  </si>
  <si>
    <t>C2</t>
  </si>
  <si>
    <t>Product</t>
  </si>
  <si>
    <t>Sum of products</t>
  </si>
  <si>
    <t>Title</t>
  </si>
  <si>
    <t>Name</t>
  </si>
  <si>
    <t>Mr</t>
  </si>
  <si>
    <t>Ms</t>
  </si>
  <si>
    <t>Mrs</t>
  </si>
  <si>
    <t>Dr</t>
  </si>
  <si>
    <t>Anil</t>
  </si>
  <si>
    <t>Aayushi</t>
  </si>
  <si>
    <t>Neeta</t>
  </si>
  <si>
    <t>Hemal</t>
  </si>
  <si>
    <t>Neepa</t>
  </si>
  <si>
    <t>Anuj</t>
  </si>
  <si>
    <t>Palak</t>
  </si>
  <si>
    <t>Vishwa</t>
  </si>
  <si>
    <t>Hetal</t>
  </si>
  <si>
    <t>Surname</t>
  </si>
  <si>
    <t>Panchal</t>
  </si>
  <si>
    <t>Chopra</t>
  </si>
  <si>
    <t>Patel</t>
  </si>
  <si>
    <t>Bhatt</t>
  </si>
  <si>
    <t>Surani</t>
  </si>
  <si>
    <t>Jani</t>
  </si>
  <si>
    <t>Raval</t>
  </si>
  <si>
    <t>Sheth</t>
  </si>
  <si>
    <t>Pandya</t>
  </si>
  <si>
    <t>Full Name</t>
  </si>
  <si>
    <t>Nick Name</t>
  </si>
  <si>
    <t>Age</t>
  </si>
  <si>
    <t>Marks from other batch</t>
  </si>
  <si>
    <t>Table's sum</t>
  </si>
  <si>
    <t>Number of students who gave exam of subject 1</t>
  </si>
  <si>
    <t>Total marks of sub 2 for all those students who had attendance atleast 70%</t>
  </si>
  <si>
    <t>Hello Mrs. Patel</t>
  </si>
  <si>
    <t>Hi Anil</t>
  </si>
  <si>
    <t>Date</t>
  </si>
  <si>
    <t>Number1</t>
  </si>
  <si>
    <t>Number2</t>
  </si>
  <si>
    <t>AND</t>
  </si>
  <si>
    <t>OR</t>
  </si>
  <si>
    <t>Year</t>
  </si>
  <si>
    <t>Month</t>
  </si>
  <si>
    <t>Year (short)</t>
  </si>
  <si>
    <t>Year (Full)</t>
  </si>
  <si>
    <t>Month (short)</t>
  </si>
  <si>
    <t>Month (normal)</t>
  </si>
  <si>
    <t>Month (name)</t>
  </si>
  <si>
    <t>Month (name-full)</t>
  </si>
  <si>
    <t>Using 'Text' function</t>
  </si>
  <si>
    <t>Alphabet</t>
  </si>
  <si>
    <t>id</t>
  </si>
  <si>
    <t>date</t>
  </si>
  <si>
    <t>player_of_match</t>
  </si>
  <si>
    <t>venue</t>
  </si>
  <si>
    <t>city</t>
  </si>
  <si>
    <t>neutral_venue</t>
  </si>
  <si>
    <t>A</t>
  </si>
  <si>
    <t>BB McCullum</t>
  </si>
  <si>
    <t>M Chinnaswamy Stadium</t>
  </si>
  <si>
    <t>Bangalore</t>
  </si>
  <si>
    <t>B</t>
  </si>
  <si>
    <t>MEK Hussey</t>
  </si>
  <si>
    <t>Punjab Cricket Association Stadium, Mohali</t>
  </si>
  <si>
    <t>Chandigarh</t>
  </si>
  <si>
    <t>C</t>
  </si>
  <si>
    <t>MF Maharoof</t>
  </si>
  <si>
    <t>Feroz Shah Kotla</t>
  </si>
  <si>
    <t>Delhi</t>
  </si>
  <si>
    <t>D</t>
  </si>
  <si>
    <t>MV Boucher</t>
  </si>
  <si>
    <t>Wankhede Stadium</t>
  </si>
  <si>
    <t>Mumbai</t>
  </si>
  <si>
    <t>E</t>
  </si>
  <si>
    <t>DJ Hussey</t>
  </si>
  <si>
    <t>Eden Gardens</t>
  </si>
  <si>
    <t>Kolkata</t>
  </si>
  <si>
    <t>F</t>
  </si>
  <si>
    <t>SR Watson</t>
  </si>
  <si>
    <t>Sawai Mansingh Stadium</t>
  </si>
  <si>
    <t>Jaipur</t>
  </si>
  <si>
    <t>G</t>
  </si>
  <si>
    <t>V Sehwag</t>
  </si>
  <si>
    <t>Rajiv Gandhi International Stadium, Uppal</t>
  </si>
  <si>
    <t>Hyderabad</t>
  </si>
  <si>
    <t>H</t>
  </si>
  <si>
    <t>ML Hayden</t>
  </si>
  <si>
    <t>MA Chidambaram Stadium, Chepauk</t>
  </si>
  <si>
    <t>Chennai</t>
  </si>
  <si>
    <t>I</t>
  </si>
  <si>
    <t>YK Pathan</t>
  </si>
  <si>
    <t>J</t>
  </si>
  <si>
    <t>KC Sangakkara</t>
  </si>
  <si>
    <t>K</t>
  </si>
  <si>
    <t>L</t>
  </si>
  <si>
    <t>JDP Oram</t>
  </si>
  <si>
    <t>M</t>
  </si>
  <si>
    <t>AC Gilchrist</t>
  </si>
  <si>
    <t>Dr DY Patil Sports Academy</t>
  </si>
  <si>
    <t>N</t>
  </si>
  <si>
    <t>SM Katich</t>
  </si>
  <si>
    <t>O</t>
  </si>
  <si>
    <t>MS Dhoni</t>
  </si>
  <si>
    <t>ST Jayasuriya</t>
  </si>
  <si>
    <t>Q</t>
  </si>
  <si>
    <t>GD McGrath</t>
  </si>
  <si>
    <t>R</t>
  </si>
  <si>
    <t>SE Marsh</t>
  </si>
  <si>
    <t>S</t>
  </si>
  <si>
    <t>SA Asnodkar</t>
  </si>
  <si>
    <t>T</t>
  </si>
  <si>
    <t>U</t>
  </si>
  <si>
    <t>R Vinay Kumar</t>
  </si>
  <si>
    <t>V</t>
  </si>
  <si>
    <t>IK Pathan</t>
  </si>
  <si>
    <t>W</t>
  </si>
  <si>
    <t>SM Pollock</t>
  </si>
  <si>
    <t>X</t>
  </si>
  <si>
    <t>Sohail Tanvir</t>
  </si>
  <si>
    <t>Y</t>
  </si>
  <si>
    <t>S Sreesanth</t>
  </si>
  <si>
    <t>team1</t>
  </si>
  <si>
    <t>team2</t>
  </si>
  <si>
    <t>toss_winner</t>
  </si>
  <si>
    <t>Royal Challengers Bangalore</t>
  </si>
  <si>
    <t>Kolkata Knight Riders</t>
  </si>
  <si>
    <t>Kings XI Punjab</t>
  </si>
  <si>
    <t>Chennai Super Kings</t>
  </si>
  <si>
    <t>Delhi Daredevils</t>
  </si>
  <si>
    <t>Rajasthan Royals</t>
  </si>
  <si>
    <t>Mumbai Indians</t>
  </si>
  <si>
    <t>Deccan Chargers</t>
  </si>
  <si>
    <t>V Lookup</t>
  </si>
  <si>
    <t>ID</t>
  </si>
  <si>
    <t>City</t>
  </si>
  <si>
    <t>Ahmedabad</t>
  </si>
  <si>
    <t>Surat</t>
  </si>
  <si>
    <t>Rajkot</t>
  </si>
  <si>
    <t>Vadodara</t>
  </si>
  <si>
    <t>Bhuj</t>
  </si>
  <si>
    <t>Gorakhpur</t>
  </si>
  <si>
    <t>Mehsana</t>
  </si>
  <si>
    <t>Population</t>
  </si>
  <si>
    <t>H-Lookup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</si>
</sst>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66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3EAE7-C13C-46B1-841D-69B08B6A237C}" name="Table1" displayName="Table1" ref="F7:K15" totalsRowShown="0">
  <autoFilter ref="F7:K15" xr:uid="{17E3EAE7-C13C-46B1-841D-69B08B6A237C}"/>
  <tableColumns count="6">
    <tableColumn id="1" xr3:uid="{E8A0548E-E9F5-49E3-A89B-32BE7FB04339}" name="a"/>
    <tableColumn id="2" xr3:uid="{1C2F5AD3-F8C1-4AFB-AEFA-9ADDCABCF731}" name="b"/>
    <tableColumn id="3" xr3:uid="{DE8CA693-3A25-4364-955C-FE356ADCF1FC}" name="c"/>
    <tableColumn id="4" xr3:uid="{EBE7542E-A3B8-40B4-A200-9B1704DD44AF}" name="d"/>
    <tableColumn id="5" xr3:uid="{70524477-0F33-4C78-AD62-15D96CB6BE7E}" name="e"/>
    <tableColumn id="6" xr3:uid="{DAB44FD8-9593-4665-8E63-8F850EB88A8C}" name="f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CD0D-1834-4169-A36D-60DEF4E5E7D0}">
  <dimension ref="A1:G17"/>
  <sheetViews>
    <sheetView zoomScale="150" zoomScaleNormal="150" workbookViewId="0">
      <selection activeCell="F4" sqref="F4"/>
    </sheetView>
  </sheetViews>
  <sheetFormatPr defaultRowHeight="14.4" x14ac:dyDescent="0.3"/>
  <cols>
    <col min="1" max="1" width="7" bestFit="1" customWidth="1"/>
    <col min="2" max="2" width="10.88671875" bestFit="1" customWidth="1"/>
    <col min="4" max="4" width="11.44140625" bestFit="1" customWidth="1"/>
    <col min="5" max="5" width="18.109375" bestFit="1" customWidth="1"/>
  </cols>
  <sheetData>
    <row r="1" spans="1:7" x14ac:dyDescent="0.3">
      <c r="A1" t="s">
        <v>14</v>
      </c>
      <c r="B1" t="s">
        <v>17</v>
      </c>
      <c r="C1" t="s">
        <v>18</v>
      </c>
      <c r="D1" t="s">
        <v>26</v>
      </c>
      <c r="E1" t="s">
        <v>15</v>
      </c>
      <c r="F1">
        <f>SUM(B:B)</f>
        <v>300</v>
      </c>
    </row>
    <row r="2" spans="1:7" x14ac:dyDescent="0.3">
      <c r="A2" t="s">
        <v>0</v>
      </c>
      <c r="B2">
        <v>22</v>
      </c>
      <c r="C2">
        <v>32</v>
      </c>
      <c r="D2">
        <f t="shared" ref="D2:D7" si="0">SUM(B2:C2)</f>
        <v>54</v>
      </c>
      <c r="F2">
        <f>SUM(B:B)</f>
        <v>300</v>
      </c>
      <c r="G2">
        <f>SUM(C:C)</f>
        <v>352</v>
      </c>
    </row>
    <row r="3" spans="1:7" x14ac:dyDescent="0.3">
      <c r="A3" t="s">
        <v>1</v>
      </c>
      <c r="B3">
        <v>21</v>
      </c>
      <c r="C3">
        <v>31</v>
      </c>
      <c r="D3">
        <f t="shared" si="0"/>
        <v>52</v>
      </c>
    </row>
    <row r="4" spans="1:7" x14ac:dyDescent="0.3">
      <c r="A4" t="s">
        <v>2</v>
      </c>
      <c r="B4">
        <v>14</v>
      </c>
      <c r="C4">
        <v>30</v>
      </c>
      <c r="D4">
        <f t="shared" si="0"/>
        <v>44</v>
      </c>
      <c r="E4" t="s">
        <v>67</v>
      </c>
      <c r="F4">
        <v>25</v>
      </c>
    </row>
    <row r="5" spans="1:7" x14ac:dyDescent="0.3">
      <c r="A5" t="s">
        <v>3</v>
      </c>
      <c r="B5">
        <v>15</v>
      </c>
      <c r="C5">
        <v>33</v>
      </c>
      <c r="D5">
        <f t="shared" si="0"/>
        <v>48</v>
      </c>
    </row>
    <row r="6" spans="1:7" x14ac:dyDescent="0.3">
      <c r="A6" t="s">
        <v>4</v>
      </c>
      <c r="B6">
        <v>25</v>
      </c>
      <c r="C6">
        <v>32</v>
      </c>
      <c r="D6">
        <f t="shared" si="0"/>
        <v>57</v>
      </c>
    </row>
    <row r="7" spans="1:7" x14ac:dyDescent="0.3">
      <c r="A7" t="s">
        <v>5</v>
      </c>
      <c r="B7">
        <v>23</v>
      </c>
      <c r="C7">
        <v>34</v>
      </c>
      <c r="D7">
        <f t="shared" si="0"/>
        <v>57</v>
      </c>
    </row>
    <row r="8" spans="1:7" x14ac:dyDescent="0.3">
      <c r="A8" t="s">
        <v>6</v>
      </c>
      <c r="B8">
        <v>20</v>
      </c>
      <c r="C8">
        <v>21</v>
      </c>
      <c r="D8">
        <f t="shared" ref="D8:D14" si="1">SUM(B8:C8)</f>
        <v>41</v>
      </c>
    </row>
    <row r="9" spans="1:7" x14ac:dyDescent="0.3">
      <c r="A9" t="s">
        <v>7</v>
      </c>
      <c r="B9">
        <v>22</v>
      </c>
      <c r="C9">
        <v>10</v>
      </c>
      <c r="D9">
        <f t="shared" si="1"/>
        <v>32</v>
      </c>
    </row>
    <row r="10" spans="1:7" x14ac:dyDescent="0.3">
      <c r="A10" t="s">
        <v>8</v>
      </c>
      <c r="B10">
        <v>19</v>
      </c>
      <c r="C10">
        <v>12</v>
      </c>
      <c r="D10">
        <f t="shared" si="1"/>
        <v>31</v>
      </c>
    </row>
    <row r="11" spans="1:7" x14ac:dyDescent="0.3">
      <c r="A11" t="s">
        <v>9</v>
      </c>
      <c r="B11">
        <v>18</v>
      </c>
      <c r="C11">
        <v>11</v>
      </c>
      <c r="D11">
        <f t="shared" si="1"/>
        <v>29</v>
      </c>
    </row>
    <row r="12" spans="1:7" x14ac:dyDescent="0.3">
      <c r="A12" t="s">
        <v>10</v>
      </c>
      <c r="B12">
        <v>21</v>
      </c>
      <c r="C12">
        <v>17</v>
      </c>
      <c r="D12">
        <f t="shared" si="1"/>
        <v>38</v>
      </c>
    </row>
    <row r="13" spans="1:7" x14ac:dyDescent="0.3">
      <c r="A13" t="s">
        <v>11</v>
      </c>
      <c r="B13">
        <v>24</v>
      </c>
      <c r="C13">
        <v>27</v>
      </c>
      <c r="D13">
        <f t="shared" si="1"/>
        <v>51</v>
      </c>
    </row>
    <row r="14" spans="1:7" x14ac:dyDescent="0.3">
      <c r="A14" t="s">
        <v>12</v>
      </c>
      <c r="B14">
        <v>25</v>
      </c>
      <c r="C14">
        <v>29</v>
      </c>
      <c r="D14">
        <f t="shared" si="1"/>
        <v>54</v>
      </c>
    </row>
    <row r="15" spans="1:7" x14ac:dyDescent="0.3">
      <c r="A15" t="s">
        <v>13</v>
      </c>
      <c r="B15">
        <v>20</v>
      </c>
      <c r="C15">
        <v>9</v>
      </c>
      <c r="D15">
        <f>SUM(B15:C15)</f>
        <v>29</v>
      </c>
    </row>
    <row r="16" spans="1:7" x14ac:dyDescent="0.3">
      <c r="B16" t="s">
        <v>16</v>
      </c>
      <c r="C16">
        <v>11</v>
      </c>
    </row>
    <row r="17" spans="2:3" x14ac:dyDescent="0.3">
      <c r="B17">
        <v>11</v>
      </c>
      <c r="C1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3595-CC02-4F23-BC87-4F9DE61E2981}">
  <dimension ref="A1:K15"/>
  <sheetViews>
    <sheetView topLeftCell="B4" zoomScale="170" zoomScaleNormal="170" workbookViewId="0">
      <selection activeCell="L7" sqref="L7"/>
    </sheetView>
  </sheetViews>
  <sheetFormatPr defaultRowHeight="14.4" x14ac:dyDescent="0.3"/>
  <cols>
    <col min="5" max="5" width="18.5546875" bestFit="1" customWidth="1"/>
    <col min="6" max="7" width="9.33203125" customWidth="1"/>
    <col min="8" max="8" width="10.6640625" bestFit="1" customWidth="1"/>
    <col min="9" max="12" width="9.33203125" customWidth="1"/>
  </cols>
  <sheetData>
    <row r="1" spans="1:11" x14ac:dyDescent="0.3">
      <c r="A1" t="s">
        <v>14</v>
      </c>
      <c r="B1" t="s">
        <v>17</v>
      </c>
      <c r="C1" t="s">
        <v>18</v>
      </c>
      <c r="D1" t="s">
        <v>20</v>
      </c>
      <c r="E1" t="s">
        <v>15</v>
      </c>
    </row>
    <row r="2" spans="1:11" x14ac:dyDescent="0.3">
      <c r="A2" t="s">
        <v>0</v>
      </c>
      <c r="B2">
        <v>22</v>
      </c>
      <c r="C2">
        <v>32</v>
      </c>
      <c r="D2">
        <f>B2+C2+$F$2</f>
        <v>69</v>
      </c>
      <c r="E2" t="s">
        <v>19</v>
      </c>
      <c r="F2">
        <v>15</v>
      </c>
      <c r="H2" t="s">
        <v>15</v>
      </c>
      <c r="I2">
        <f>SUM(B2:C15)</f>
        <v>617</v>
      </c>
    </row>
    <row r="3" spans="1:11" x14ac:dyDescent="0.3">
      <c r="A3" t="s">
        <v>1</v>
      </c>
      <c r="B3">
        <v>21</v>
      </c>
      <c r="C3">
        <v>31</v>
      </c>
      <c r="D3">
        <f t="shared" ref="D3:D15" si="0">B3+C3+$F$2</f>
        <v>67</v>
      </c>
      <c r="E3" t="s">
        <v>21</v>
      </c>
      <c r="F3">
        <f>SUM(Stu_1)</f>
        <v>289</v>
      </c>
    </row>
    <row r="4" spans="1:11" x14ac:dyDescent="0.3">
      <c r="A4" t="s">
        <v>2</v>
      </c>
      <c r="B4">
        <v>14</v>
      </c>
      <c r="C4">
        <v>30</v>
      </c>
      <c r="D4">
        <f t="shared" si="0"/>
        <v>59</v>
      </c>
    </row>
    <row r="5" spans="1:11" x14ac:dyDescent="0.3">
      <c r="A5" t="s">
        <v>3</v>
      </c>
      <c r="B5">
        <v>15</v>
      </c>
      <c r="C5">
        <v>33</v>
      </c>
      <c r="D5">
        <f t="shared" si="0"/>
        <v>63</v>
      </c>
      <c r="E5" t="s">
        <v>22</v>
      </c>
      <c r="F5">
        <f>D5+'Result of students'!F4</f>
        <v>88</v>
      </c>
      <c r="H5" t="s">
        <v>68</v>
      </c>
      <c r="I5">
        <f>SUM(Table1[])</f>
        <v>0</v>
      </c>
    </row>
    <row r="6" spans="1:11" x14ac:dyDescent="0.3">
      <c r="A6" t="s">
        <v>4</v>
      </c>
      <c r="B6">
        <v>25</v>
      </c>
      <c r="C6">
        <v>32</v>
      </c>
      <c r="D6">
        <f>B6+C6+$F$2</f>
        <v>72</v>
      </c>
    </row>
    <row r="7" spans="1:11" x14ac:dyDescent="0.3">
      <c r="A7" t="s">
        <v>5</v>
      </c>
      <c r="B7">
        <v>23</v>
      </c>
      <c r="C7">
        <v>34</v>
      </c>
      <c r="D7">
        <f t="shared" si="0"/>
        <v>72</v>
      </c>
      <c r="F7" t="s">
        <v>0</v>
      </c>
      <c r="G7" t="s">
        <v>1</v>
      </c>
      <c r="H7" t="s">
        <v>2</v>
      </c>
      <c r="I7" t="s">
        <v>3</v>
      </c>
      <c r="J7" t="s">
        <v>4</v>
      </c>
      <c r="K7" t="s">
        <v>5</v>
      </c>
    </row>
    <row r="8" spans="1:11" x14ac:dyDescent="0.3">
      <c r="A8" t="s">
        <v>6</v>
      </c>
      <c r="B8">
        <v>20</v>
      </c>
      <c r="C8">
        <v>21</v>
      </c>
      <c r="D8">
        <f t="shared" si="0"/>
        <v>56</v>
      </c>
    </row>
    <row r="9" spans="1:11" x14ac:dyDescent="0.3">
      <c r="A9" t="s">
        <v>7</v>
      </c>
      <c r="B9">
        <v>22</v>
      </c>
      <c r="C9">
        <v>10</v>
      </c>
      <c r="D9">
        <f t="shared" si="0"/>
        <v>47</v>
      </c>
    </row>
    <row r="10" spans="1:11" x14ac:dyDescent="0.3">
      <c r="A10" t="s">
        <v>8</v>
      </c>
      <c r="B10">
        <v>19</v>
      </c>
      <c r="C10">
        <v>12</v>
      </c>
      <c r="D10">
        <f t="shared" si="0"/>
        <v>46</v>
      </c>
    </row>
    <row r="11" spans="1:11" x14ac:dyDescent="0.3">
      <c r="A11" t="s">
        <v>9</v>
      </c>
      <c r="B11">
        <v>18</v>
      </c>
      <c r="C11">
        <v>11</v>
      </c>
      <c r="D11">
        <f t="shared" si="0"/>
        <v>44</v>
      </c>
    </row>
    <row r="12" spans="1:11" x14ac:dyDescent="0.3">
      <c r="A12" t="s">
        <v>10</v>
      </c>
      <c r="B12">
        <v>21</v>
      </c>
      <c r="C12">
        <v>17</v>
      </c>
      <c r="D12">
        <f t="shared" si="0"/>
        <v>53</v>
      </c>
    </row>
    <row r="13" spans="1:11" x14ac:dyDescent="0.3">
      <c r="A13" t="s">
        <v>11</v>
      </c>
      <c r="B13">
        <v>24</v>
      </c>
      <c r="C13">
        <v>27</v>
      </c>
      <c r="D13">
        <f t="shared" si="0"/>
        <v>66</v>
      </c>
    </row>
    <row r="14" spans="1:11" x14ac:dyDescent="0.3">
      <c r="A14" t="s">
        <v>12</v>
      </c>
      <c r="B14">
        <v>25</v>
      </c>
      <c r="C14">
        <v>29</v>
      </c>
      <c r="D14">
        <f t="shared" si="0"/>
        <v>69</v>
      </c>
    </row>
    <row r="15" spans="1:11" x14ac:dyDescent="0.3">
      <c r="A15" t="s">
        <v>13</v>
      </c>
      <c r="B15">
        <v>20</v>
      </c>
      <c r="C15">
        <v>9</v>
      </c>
      <c r="D15">
        <f t="shared" si="0"/>
        <v>44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F7EC-C326-4730-946C-07670EB66F1F}">
  <dimension ref="A1:J15"/>
  <sheetViews>
    <sheetView zoomScale="140" zoomScaleNormal="140" workbookViewId="0">
      <selection activeCell="J13" sqref="J13"/>
    </sheetView>
  </sheetViews>
  <sheetFormatPr defaultRowHeight="14.4" x14ac:dyDescent="0.3"/>
  <cols>
    <col min="1" max="1" width="13" customWidth="1"/>
    <col min="5" max="5" width="11.5546875" bestFit="1" customWidth="1"/>
    <col min="6" max="6" width="10.33203125" bestFit="1" customWidth="1"/>
    <col min="7" max="7" width="16.109375" bestFit="1" customWidth="1"/>
    <col min="8" max="8" width="10.33203125" customWidth="1"/>
    <col min="9" max="9" width="11.5546875" bestFit="1" customWidth="1"/>
    <col min="10" max="10" width="43.44140625" bestFit="1" customWidth="1"/>
  </cols>
  <sheetData>
    <row r="1" spans="1:10" x14ac:dyDescent="0.3">
      <c r="A1" t="s">
        <v>23</v>
      </c>
      <c r="B1" t="s">
        <v>24</v>
      </c>
      <c r="C1" t="s">
        <v>25</v>
      </c>
      <c r="D1" t="s">
        <v>26</v>
      </c>
      <c r="E1" t="s">
        <v>19</v>
      </c>
      <c r="F1" t="s">
        <v>27</v>
      </c>
      <c r="G1" t="s">
        <v>33</v>
      </c>
      <c r="H1" t="s">
        <v>31</v>
      </c>
      <c r="I1" t="s">
        <v>28</v>
      </c>
      <c r="J1" t="s">
        <v>34</v>
      </c>
    </row>
    <row r="2" spans="1:10" x14ac:dyDescent="0.3">
      <c r="A2">
        <v>1</v>
      </c>
      <c r="B2">
        <v>22</v>
      </c>
      <c r="C2">
        <v>32</v>
      </c>
      <c r="D2">
        <f>B2+C2</f>
        <v>54</v>
      </c>
      <c r="E2">
        <v>20</v>
      </c>
      <c r="F2">
        <v>55</v>
      </c>
      <c r="G2">
        <v>1</v>
      </c>
      <c r="H2" t="s">
        <v>32</v>
      </c>
      <c r="I2">
        <f>IF(F2&gt;=50, D2+$E$2, D2)</f>
        <v>74</v>
      </c>
      <c r="J2">
        <f>SUM(G:G)</f>
        <v>9</v>
      </c>
    </row>
    <row r="3" spans="1:10" x14ac:dyDescent="0.3">
      <c r="A3">
        <v>2</v>
      </c>
      <c r="C3">
        <v>31</v>
      </c>
      <c r="D3">
        <f t="shared" ref="D3:D15" si="0">B3+C3</f>
        <v>31</v>
      </c>
      <c r="F3">
        <v>68</v>
      </c>
      <c r="I3">
        <f t="shared" ref="I3:I15" si="1">IF(F3&gt;=50, D3+$E$2, D3)</f>
        <v>51</v>
      </c>
      <c r="J3" t="s">
        <v>69</v>
      </c>
    </row>
    <row r="4" spans="1:10" x14ac:dyDescent="0.3">
      <c r="A4">
        <v>3</v>
      </c>
      <c r="B4">
        <v>14</v>
      </c>
      <c r="C4">
        <v>30</v>
      </c>
      <c r="D4">
        <f t="shared" si="0"/>
        <v>44</v>
      </c>
      <c r="F4">
        <v>77</v>
      </c>
      <c r="I4">
        <f t="shared" si="1"/>
        <v>64</v>
      </c>
      <c r="J4">
        <f>COUNT(B2:B15)</f>
        <v>10</v>
      </c>
    </row>
    <row r="5" spans="1:10" ht="28.8" x14ac:dyDescent="0.3">
      <c r="A5">
        <v>4</v>
      </c>
      <c r="B5">
        <v>15</v>
      </c>
      <c r="C5">
        <v>33</v>
      </c>
      <c r="D5">
        <f t="shared" si="0"/>
        <v>48</v>
      </c>
      <c r="F5">
        <v>98</v>
      </c>
      <c r="G5">
        <v>1</v>
      </c>
      <c r="I5">
        <f t="shared" si="1"/>
        <v>68</v>
      </c>
      <c r="J5" s="1" t="s">
        <v>70</v>
      </c>
    </row>
    <row r="6" spans="1:10" x14ac:dyDescent="0.3">
      <c r="A6">
        <v>5</v>
      </c>
      <c r="B6">
        <v>25</v>
      </c>
      <c r="C6">
        <v>32</v>
      </c>
      <c r="D6">
        <f t="shared" si="0"/>
        <v>57</v>
      </c>
      <c r="F6">
        <v>83</v>
      </c>
      <c r="G6">
        <v>1</v>
      </c>
      <c r="H6" t="s">
        <v>32</v>
      </c>
      <c r="I6">
        <f t="shared" si="1"/>
        <v>77</v>
      </c>
      <c r="J6">
        <f>SUMIF(F2:F15, "&gt;=70", C2:C15)</f>
        <v>167</v>
      </c>
    </row>
    <row r="7" spans="1:10" x14ac:dyDescent="0.3">
      <c r="A7">
        <v>6</v>
      </c>
      <c r="C7">
        <v>34</v>
      </c>
      <c r="D7">
        <f t="shared" si="0"/>
        <v>34</v>
      </c>
      <c r="F7">
        <v>92</v>
      </c>
      <c r="G7">
        <v>1</v>
      </c>
      <c r="H7" t="s">
        <v>32</v>
      </c>
      <c r="I7">
        <f t="shared" si="1"/>
        <v>54</v>
      </c>
    </row>
    <row r="8" spans="1:10" x14ac:dyDescent="0.3">
      <c r="A8">
        <v>7</v>
      </c>
      <c r="B8">
        <v>20</v>
      </c>
      <c r="C8">
        <v>21</v>
      </c>
      <c r="D8">
        <f t="shared" si="0"/>
        <v>41</v>
      </c>
      <c r="F8">
        <v>52</v>
      </c>
      <c r="G8">
        <v>1</v>
      </c>
      <c r="I8">
        <f t="shared" si="1"/>
        <v>61</v>
      </c>
      <c r="J8" t="s">
        <v>30</v>
      </c>
    </row>
    <row r="9" spans="1:10" x14ac:dyDescent="0.3">
      <c r="A9">
        <v>8</v>
      </c>
      <c r="B9">
        <v>22</v>
      </c>
      <c r="C9">
        <v>10</v>
      </c>
      <c r="D9">
        <f t="shared" si="0"/>
        <v>32</v>
      </c>
      <c r="F9">
        <v>33</v>
      </c>
      <c r="I9">
        <f t="shared" si="1"/>
        <v>32</v>
      </c>
      <c r="J9">
        <f>COUNTA(H2:H15)</f>
        <v>8</v>
      </c>
    </row>
    <row r="10" spans="1:10" x14ac:dyDescent="0.3">
      <c r="A10">
        <v>9</v>
      </c>
      <c r="B10">
        <v>19</v>
      </c>
      <c r="C10">
        <v>12</v>
      </c>
      <c r="D10">
        <f t="shared" si="0"/>
        <v>31</v>
      </c>
      <c r="F10">
        <v>8</v>
      </c>
      <c r="G10">
        <v>1</v>
      </c>
      <c r="H10" t="s">
        <v>32</v>
      </c>
      <c r="I10">
        <f t="shared" si="1"/>
        <v>31</v>
      </c>
      <c r="J10" t="s">
        <v>29</v>
      </c>
    </row>
    <row r="11" spans="1:10" x14ac:dyDescent="0.3">
      <c r="A11">
        <v>10</v>
      </c>
      <c r="B11">
        <v>18</v>
      </c>
      <c r="C11">
        <v>11</v>
      </c>
      <c r="D11">
        <f t="shared" si="0"/>
        <v>29</v>
      </c>
      <c r="F11">
        <v>42</v>
      </c>
      <c r="I11">
        <f t="shared" si="1"/>
        <v>29</v>
      </c>
      <c r="J11">
        <f>COUNTIF(F2:F15, "&gt;=70")</f>
        <v>6</v>
      </c>
    </row>
    <row r="12" spans="1:10" x14ac:dyDescent="0.3">
      <c r="A12">
        <v>11</v>
      </c>
      <c r="C12">
        <v>17</v>
      </c>
      <c r="D12">
        <f t="shared" si="0"/>
        <v>17</v>
      </c>
      <c r="F12">
        <v>49</v>
      </c>
      <c r="G12">
        <v>1</v>
      </c>
      <c r="H12" t="s">
        <v>32</v>
      </c>
      <c r="I12">
        <f t="shared" si="1"/>
        <v>17</v>
      </c>
      <c r="J12" s="1"/>
    </row>
    <row r="13" spans="1:10" x14ac:dyDescent="0.3">
      <c r="A13">
        <v>12</v>
      </c>
      <c r="B13">
        <v>24</v>
      </c>
      <c r="C13">
        <v>27</v>
      </c>
      <c r="D13">
        <f t="shared" si="0"/>
        <v>51</v>
      </c>
      <c r="F13">
        <v>39</v>
      </c>
      <c r="H13" t="s">
        <v>32</v>
      </c>
      <c r="I13">
        <f t="shared" si="1"/>
        <v>51</v>
      </c>
    </row>
    <row r="14" spans="1:10" x14ac:dyDescent="0.3">
      <c r="A14">
        <v>13</v>
      </c>
      <c r="C14">
        <v>29</v>
      </c>
      <c r="D14">
        <f t="shared" si="0"/>
        <v>29</v>
      </c>
      <c r="F14">
        <v>90</v>
      </c>
      <c r="G14">
        <v>1</v>
      </c>
      <c r="H14" t="s">
        <v>32</v>
      </c>
      <c r="I14">
        <f t="shared" si="1"/>
        <v>49</v>
      </c>
    </row>
    <row r="15" spans="1:10" x14ac:dyDescent="0.3">
      <c r="A15">
        <v>14</v>
      </c>
      <c r="B15">
        <v>20</v>
      </c>
      <c r="C15">
        <v>9</v>
      </c>
      <c r="D15">
        <f t="shared" si="0"/>
        <v>29</v>
      </c>
      <c r="F15">
        <v>80</v>
      </c>
      <c r="G15">
        <v>1</v>
      </c>
      <c r="H15" t="s">
        <v>32</v>
      </c>
      <c r="I15">
        <f t="shared" si="1"/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93CE-C954-421E-B90F-12AA80DC1121}">
  <dimension ref="A1:J14"/>
  <sheetViews>
    <sheetView zoomScale="130" zoomScaleNormal="130" workbookViewId="0">
      <selection activeCell="I12" sqref="I12"/>
    </sheetView>
  </sheetViews>
  <sheetFormatPr defaultRowHeight="14.4" x14ac:dyDescent="0.3"/>
  <cols>
    <col min="9" max="9" width="17.6640625" bestFit="1" customWidth="1"/>
    <col min="10" max="10" width="10" customWidth="1"/>
  </cols>
  <sheetData>
    <row r="1" spans="1:10" x14ac:dyDescent="0.3">
      <c r="A1" t="s">
        <v>35</v>
      </c>
      <c r="B1" t="s">
        <v>36</v>
      </c>
      <c r="C1" t="s">
        <v>37</v>
      </c>
      <c r="E1" t="s">
        <v>39</v>
      </c>
      <c r="F1" t="s">
        <v>40</v>
      </c>
      <c r="G1" t="s">
        <v>54</v>
      </c>
      <c r="H1" t="s">
        <v>66</v>
      </c>
      <c r="I1" t="s">
        <v>64</v>
      </c>
      <c r="J1" t="s">
        <v>65</v>
      </c>
    </row>
    <row r="2" spans="1:10" x14ac:dyDescent="0.3">
      <c r="A2">
        <v>22</v>
      </c>
      <c r="B2">
        <v>32</v>
      </c>
      <c r="C2">
        <f>A2*B2</f>
        <v>704</v>
      </c>
      <c r="E2" t="s">
        <v>41</v>
      </c>
      <c r="F2" t="s">
        <v>45</v>
      </c>
      <c r="G2" t="s">
        <v>55</v>
      </c>
      <c r="H2">
        <v>16</v>
      </c>
      <c r="I2" t="str">
        <f>CONCATENATE(E2, ". ", F2, " ", G2)</f>
        <v>Mr. Anil Panchal</v>
      </c>
      <c r="J2" t="s">
        <v>72</v>
      </c>
    </row>
    <row r="3" spans="1:10" x14ac:dyDescent="0.3">
      <c r="A3">
        <v>14</v>
      </c>
      <c r="B3">
        <v>30</v>
      </c>
      <c r="C3">
        <f t="shared" ref="C3:C10" si="0">A3*B3</f>
        <v>420</v>
      </c>
      <c r="E3" t="s">
        <v>42</v>
      </c>
      <c r="F3" t="s">
        <v>46</v>
      </c>
      <c r="G3" t="s">
        <v>56</v>
      </c>
      <c r="H3">
        <v>15</v>
      </c>
    </row>
    <row r="4" spans="1:10" x14ac:dyDescent="0.3">
      <c r="A4">
        <v>15</v>
      </c>
      <c r="B4">
        <v>33</v>
      </c>
      <c r="C4">
        <f t="shared" si="0"/>
        <v>495</v>
      </c>
      <c r="E4" t="s">
        <v>43</v>
      </c>
      <c r="F4" t="s">
        <v>47</v>
      </c>
      <c r="G4" t="s">
        <v>57</v>
      </c>
      <c r="H4">
        <v>29</v>
      </c>
      <c r="J4" t="s">
        <v>71</v>
      </c>
    </row>
    <row r="5" spans="1:10" x14ac:dyDescent="0.3">
      <c r="A5">
        <v>25</v>
      </c>
      <c r="B5">
        <v>32</v>
      </c>
      <c r="C5">
        <f t="shared" si="0"/>
        <v>800</v>
      </c>
      <c r="E5" t="s">
        <v>44</v>
      </c>
      <c r="F5" t="s">
        <v>48</v>
      </c>
      <c r="G5" t="s">
        <v>58</v>
      </c>
      <c r="H5">
        <v>32</v>
      </c>
    </row>
    <row r="6" spans="1:10" x14ac:dyDescent="0.3">
      <c r="A6">
        <v>20</v>
      </c>
      <c r="B6">
        <v>21</v>
      </c>
      <c r="C6">
        <f t="shared" si="0"/>
        <v>420</v>
      </c>
      <c r="E6" t="s">
        <v>42</v>
      </c>
      <c r="F6" t="s">
        <v>49</v>
      </c>
      <c r="G6" t="s">
        <v>59</v>
      </c>
      <c r="H6">
        <v>18</v>
      </c>
    </row>
    <row r="7" spans="1:10" x14ac:dyDescent="0.3">
      <c r="A7">
        <v>22</v>
      </c>
      <c r="B7">
        <v>10</v>
      </c>
      <c r="C7">
        <f t="shared" si="0"/>
        <v>220</v>
      </c>
      <c r="E7" t="s">
        <v>41</v>
      </c>
      <c r="F7" t="s">
        <v>50</v>
      </c>
      <c r="G7" t="s">
        <v>60</v>
      </c>
      <c r="H7">
        <v>20</v>
      </c>
    </row>
    <row r="8" spans="1:10" x14ac:dyDescent="0.3">
      <c r="A8">
        <v>19</v>
      </c>
      <c r="B8">
        <v>12</v>
      </c>
      <c r="C8">
        <f t="shared" si="0"/>
        <v>228</v>
      </c>
      <c r="E8" t="s">
        <v>43</v>
      </c>
      <c r="F8" t="s">
        <v>51</v>
      </c>
      <c r="G8" t="s">
        <v>61</v>
      </c>
      <c r="H8">
        <v>25</v>
      </c>
    </row>
    <row r="9" spans="1:10" x14ac:dyDescent="0.3">
      <c r="A9">
        <v>18</v>
      </c>
      <c r="B9">
        <v>11</v>
      </c>
      <c r="C9">
        <f t="shared" si="0"/>
        <v>198</v>
      </c>
      <c r="E9" t="s">
        <v>42</v>
      </c>
      <c r="F9" t="s">
        <v>52</v>
      </c>
      <c r="G9" t="s">
        <v>62</v>
      </c>
      <c r="H9">
        <v>16</v>
      </c>
    </row>
    <row r="10" spans="1:10" x14ac:dyDescent="0.3">
      <c r="A10">
        <v>24</v>
      </c>
      <c r="B10">
        <v>27</v>
      </c>
      <c r="C10">
        <f t="shared" si="0"/>
        <v>648</v>
      </c>
      <c r="E10" t="s">
        <v>43</v>
      </c>
      <c r="F10" t="s">
        <v>53</v>
      </c>
      <c r="G10" t="s">
        <v>63</v>
      </c>
      <c r="H10">
        <v>29</v>
      </c>
    </row>
    <row r="12" spans="1:10" x14ac:dyDescent="0.3">
      <c r="B12" t="s">
        <v>26</v>
      </c>
      <c r="C12">
        <f>SUM(C2:C10)</f>
        <v>4133</v>
      </c>
    </row>
    <row r="14" spans="1:10" x14ac:dyDescent="0.3">
      <c r="A14" t="s">
        <v>38</v>
      </c>
      <c r="C14">
        <f t="array" ref="C14">SUM(A2:A10*B2:B10)</f>
        <v>4133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629BE-5290-4139-BB10-B3FBA914E559}">
  <dimension ref="A1:R17"/>
  <sheetViews>
    <sheetView workbookViewId="0">
      <selection activeCell="I2" sqref="I2"/>
    </sheetView>
  </sheetViews>
  <sheetFormatPr defaultRowHeight="14.4" x14ac:dyDescent="0.3"/>
  <cols>
    <col min="1" max="1" width="18.88671875" bestFit="1" customWidth="1"/>
    <col min="6" max="6" width="5" bestFit="1" customWidth="1"/>
    <col min="7" max="7" width="6.44140625" bestFit="1" customWidth="1"/>
    <col min="8" max="8" width="4.88671875" bestFit="1" customWidth="1"/>
    <col min="13" max="13" width="12.5546875" bestFit="1" customWidth="1"/>
    <col min="14" max="14" width="15.88671875" bestFit="1" customWidth="1"/>
  </cols>
  <sheetData>
    <row r="1" spans="1:18" x14ac:dyDescent="0.3">
      <c r="I1" s="5" t="s">
        <v>86</v>
      </c>
      <c r="J1" s="5"/>
      <c r="K1" s="5"/>
      <c r="L1" s="5"/>
      <c r="M1" s="5"/>
      <c r="N1" s="5"/>
      <c r="O1" s="5"/>
      <c r="P1" s="5"/>
      <c r="Q1" s="5"/>
      <c r="R1" s="5"/>
    </row>
    <row r="2" spans="1:18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73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</row>
    <row r="3" spans="1:18" x14ac:dyDescent="0.3">
      <c r="A3" s="2">
        <v>39557</v>
      </c>
      <c r="B3">
        <v>33</v>
      </c>
      <c r="C3">
        <v>55</v>
      </c>
      <c r="D3" t="b">
        <f>AND(B3&gt;=30, C3&lt;=40)</f>
        <v>0</v>
      </c>
      <c r="E3" t="b">
        <f>OR(B3&gt;=30, C3&lt;=40)</f>
        <v>1</v>
      </c>
      <c r="F3">
        <f>YEAR(A3)</f>
        <v>2008</v>
      </c>
      <c r="G3">
        <f>MONTH(A3)</f>
        <v>4</v>
      </c>
      <c r="H3" s="4">
        <f>DAY(A3)</f>
        <v>19</v>
      </c>
      <c r="I3" t="str">
        <f>TEXT($A3, "yy")</f>
        <v>08</v>
      </c>
      <c r="J3" t="str">
        <f>TEXT($A3, "yyyy")</f>
        <v>2008</v>
      </c>
      <c r="K3" t="str">
        <f>TEXT($A3, "m")</f>
        <v>4</v>
      </c>
      <c r="L3" t="str">
        <f>TEXT($A3, "mm")</f>
        <v>04</v>
      </c>
      <c r="M3" t="str">
        <f>TEXT($A3, "mmm")</f>
        <v>Apr</v>
      </c>
      <c r="N3" t="str">
        <f>TEXT($A3, "mmmm")</f>
        <v>April</v>
      </c>
      <c r="O3" t="str">
        <f>TEXT($A3, "d")</f>
        <v>19</v>
      </c>
      <c r="P3" t="str">
        <f>TEXT($A3, "dd")</f>
        <v>19</v>
      </c>
      <c r="Q3" t="str">
        <f>TEXT($A3, "ddd")</f>
        <v>Sat</v>
      </c>
      <c r="R3" t="str">
        <f>TEXT($A3, "dddd")</f>
        <v>Saturday</v>
      </c>
    </row>
    <row r="4" spans="1:18" x14ac:dyDescent="0.3">
      <c r="A4" s="2">
        <v>39547</v>
      </c>
      <c r="B4">
        <v>35</v>
      </c>
      <c r="C4">
        <v>34</v>
      </c>
      <c r="D4" t="b">
        <f>AND(B4&gt;=30, C4&lt;=40)</f>
        <v>1</v>
      </c>
      <c r="E4" t="b">
        <f t="shared" ref="E4:E17" si="0">OR(B4&gt;=30, C4&lt;=40)</f>
        <v>1</v>
      </c>
      <c r="F4">
        <f t="shared" ref="F4:F17" si="1">YEAR(A4)</f>
        <v>2008</v>
      </c>
      <c r="G4">
        <f t="shared" ref="G4:G17" si="2">MONTH(A4)</f>
        <v>4</v>
      </c>
      <c r="H4" s="4">
        <f t="shared" ref="H4:H17" si="3">DAY(A4)</f>
        <v>9</v>
      </c>
      <c r="I4" t="str">
        <f t="shared" ref="I4:I17" si="4">TEXT($A4, "yy")</f>
        <v>08</v>
      </c>
      <c r="J4" t="str">
        <f t="shared" ref="J4:J17" si="5">TEXT($A4, "yyyy")</f>
        <v>2008</v>
      </c>
      <c r="K4" t="str">
        <f t="shared" ref="K4:K17" si="6">TEXT($A4, "m")</f>
        <v>4</v>
      </c>
      <c r="L4" t="str">
        <f t="shared" ref="L4:L17" si="7">TEXT($A4, "mm")</f>
        <v>04</v>
      </c>
      <c r="M4" t="str">
        <f t="shared" ref="M4:M17" si="8">TEXT($A4, "mmm")</f>
        <v>Apr</v>
      </c>
      <c r="N4" t="str">
        <f t="shared" ref="N4:N17" si="9">TEXT($A4, "mmmm")</f>
        <v>April</v>
      </c>
      <c r="O4" t="str">
        <f t="shared" ref="O4:O17" si="10">TEXT($A4, "d")</f>
        <v>9</v>
      </c>
      <c r="P4" t="str">
        <f t="shared" ref="P4:P17" si="11">TEXT($A4, "dd")</f>
        <v>09</v>
      </c>
      <c r="Q4" t="str">
        <f t="shared" ref="Q4:Q17" si="12">TEXT($A4, "ddd")</f>
        <v>Wed</v>
      </c>
      <c r="R4" t="str">
        <f t="shared" ref="R4:R17" si="13">TEXT($A4, "dddd")</f>
        <v>Wednesday</v>
      </c>
    </row>
    <row r="5" spans="1:18" x14ac:dyDescent="0.3">
      <c r="A5" s="3">
        <v>39558</v>
      </c>
      <c r="B5">
        <v>5</v>
      </c>
      <c r="C5">
        <v>44</v>
      </c>
      <c r="D5" t="b">
        <f t="shared" ref="D5:D17" si="14">AND(B5&gt;=30, C5&lt;=40)</f>
        <v>0</v>
      </c>
      <c r="E5" t="b">
        <f t="shared" si="0"/>
        <v>0</v>
      </c>
      <c r="F5">
        <f t="shared" si="1"/>
        <v>2008</v>
      </c>
      <c r="G5">
        <f t="shared" si="2"/>
        <v>4</v>
      </c>
      <c r="H5" s="4">
        <f t="shared" si="3"/>
        <v>20</v>
      </c>
      <c r="I5" t="str">
        <f t="shared" si="4"/>
        <v>08</v>
      </c>
      <c r="J5" t="str">
        <f t="shared" si="5"/>
        <v>2008</v>
      </c>
      <c r="K5" t="str">
        <f t="shared" si="6"/>
        <v>4</v>
      </c>
      <c r="L5" t="str">
        <f t="shared" si="7"/>
        <v>04</v>
      </c>
      <c r="M5" t="str">
        <f t="shared" si="8"/>
        <v>Apr</v>
      </c>
      <c r="N5" t="str">
        <f t="shared" si="9"/>
        <v>April</v>
      </c>
      <c r="O5" t="str">
        <f t="shared" si="10"/>
        <v>20</v>
      </c>
      <c r="P5" t="str">
        <f t="shared" si="11"/>
        <v>20</v>
      </c>
      <c r="Q5" t="str">
        <f t="shared" si="12"/>
        <v>Sun</v>
      </c>
      <c r="R5" t="str">
        <f t="shared" si="13"/>
        <v>Sunday</v>
      </c>
    </row>
    <row r="6" spans="1:18" x14ac:dyDescent="0.3">
      <c r="A6" s="2">
        <v>39558</v>
      </c>
      <c r="B6">
        <v>5</v>
      </c>
      <c r="C6">
        <v>6</v>
      </c>
      <c r="D6" t="b">
        <f t="shared" si="14"/>
        <v>0</v>
      </c>
      <c r="E6" t="b">
        <f t="shared" si="0"/>
        <v>1</v>
      </c>
      <c r="F6">
        <f t="shared" si="1"/>
        <v>2008</v>
      </c>
      <c r="G6">
        <f t="shared" si="2"/>
        <v>4</v>
      </c>
      <c r="H6" s="4">
        <f t="shared" si="3"/>
        <v>20</v>
      </c>
      <c r="I6" t="str">
        <f t="shared" si="4"/>
        <v>08</v>
      </c>
      <c r="J6" t="str">
        <f t="shared" si="5"/>
        <v>2008</v>
      </c>
      <c r="K6" t="str">
        <f t="shared" si="6"/>
        <v>4</v>
      </c>
      <c r="L6" t="str">
        <f t="shared" si="7"/>
        <v>04</v>
      </c>
      <c r="M6" t="str">
        <f t="shared" si="8"/>
        <v>Apr</v>
      </c>
      <c r="N6" t="str">
        <f t="shared" si="9"/>
        <v>April</v>
      </c>
      <c r="O6" t="str">
        <f t="shared" si="10"/>
        <v>20</v>
      </c>
      <c r="P6" t="str">
        <f t="shared" si="11"/>
        <v>20</v>
      </c>
      <c r="Q6" t="str">
        <f t="shared" si="12"/>
        <v>Sun</v>
      </c>
      <c r="R6" t="str">
        <f t="shared" si="13"/>
        <v>Sunday</v>
      </c>
    </row>
    <row r="7" spans="1:18" x14ac:dyDescent="0.3">
      <c r="A7" s="2">
        <v>39559</v>
      </c>
      <c r="B7">
        <v>6</v>
      </c>
      <c r="C7">
        <v>88</v>
      </c>
      <c r="D7" t="b">
        <f t="shared" si="14"/>
        <v>0</v>
      </c>
      <c r="E7" t="b">
        <f t="shared" si="0"/>
        <v>0</v>
      </c>
      <c r="F7">
        <f t="shared" si="1"/>
        <v>2008</v>
      </c>
      <c r="G7">
        <f t="shared" si="2"/>
        <v>4</v>
      </c>
      <c r="H7" s="4">
        <f t="shared" si="3"/>
        <v>21</v>
      </c>
      <c r="I7" t="str">
        <f t="shared" si="4"/>
        <v>08</v>
      </c>
      <c r="J7" t="str">
        <f t="shared" si="5"/>
        <v>2008</v>
      </c>
      <c r="K7" t="str">
        <f t="shared" si="6"/>
        <v>4</v>
      </c>
      <c r="L7" t="str">
        <f t="shared" si="7"/>
        <v>04</v>
      </c>
      <c r="M7" t="str">
        <f t="shared" si="8"/>
        <v>Apr</v>
      </c>
      <c r="N7" t="str">
        <f t="shared" si="9"/>
        <v>April</v>
      </c>
      <c r="O7" t="str">
        <f t="shared" si="10"/>
        <v>21</v>
      </c>
      <c r="P7" t="str">
        <f t="shared" si="11"/>
        <v>21</v>
      </c>
      <c r="Q7" t="str">
        <f t="shared" si="12"/>
        <v>Mon</v>
      </c>
      <c r="R7" t="str">
        <f t="shared" si="13"/>
        <v>Monday</v>
      </c>
    </row>
    <row r="8" spans="1:18" x14ac:dyDescent="0.3">
      <c r="A8" s="2">
        <v>39560</v>
      </c>
      <c r="B8">
        <v>9</v>
      </c>
      <c r="C8">
        <v>3</v>
      </c>
      <c r="D8" t="b">
        <f t="shared" si="14"/>
        <v>0</v>
      </c>
      <c r="E8" t="b">
        <f t="shared" si="0"/>
        <v>1</v>
      </c>
      <c r="F8">
        <f t="shared" si="1"/>
        <v>2008</v>
      </c>
      <c r="G8">
        <f t="shared" si="2"/>
        <v>4</v>
      </c>
      <c r="H8" s="4">
        <f t="shared" si="3"/>
        <v>22</v>
      </c>
      <c r="I8" t="str">
        <f t="shared" si="4"/>
        <v>08</v>
      </c>
      <c r="J8" t="str">
        <f t="shared" si="5"/>
        <v>2008</v>
      </c>
      <c r="K8" t="str">
        <f t="shared" si="6"/>
        <v>4</v>
      </c>
      <c r="L8" t="str">
        <f t="shared" si="7"/>
        <v>04</v>
      </c>
      <c r="M8" t="str">
        <f t="shared" si="8"/>
        <v>Apr</v>
      </c>
      <c r="N8" t="str">
        <f t="shared" si="9"/>
        <v>April</v>
      </c>
      <c r="O8" t="str">
        <f t="shared" si="10"/>
        <v>22</v>
      </c>
      <c r="P8" t="str">
        <f t="shared" si="11"/>
        <v>22</v>
      </c>
      <c r="Q8" t="str">
        <f t="shared" si="12"/>
        <v>Tue</v>
      </c>
      <c r="R8" t="str">
        <f t="shared" si="13"/>
        <v>Tuesday</v>
      </c>
    </row>
    <row r="9" spans="1:18" x14ac:dyDescent="0.3">
      <c r="A9" s="2">
        <v>39561</v>
      </c>
      <c r="B9">
        <v>6</v>
      </c>
      <c r="C9">
        <v>2</v>
      </c>
      <c r="D9" t="b">
        <f t="shared" si="14"/>
        <v>0</v>
      </c>
      <c r="E9" t="b">
        <f t="shared" si="0"/>
        <v>1</v>
      </c>
      <c r="F9">
        <f t="shared" si="1"/>
        <v>2008</v>
      </c>
      <c r="G9">
        <f t="shared" si="2"/>
        <v>4</v>
      </c>
      <c r="H9" s="4">
        <f t="shared" si="3"/>
        <v>23</v>
      </c>
      <c r="I9" t="str">
        <f t="shared" si="4"/>
        <v>08</v>
      </c>
      <c r="J9" t="str">
        <f t="shared" si="5"/>
        <v>2008</v>
      </c>
      <c r="K9" t="str">
        <f t="shared" si="6"/>
        <v>4</v>
      </c>
      <c r="L9" t="str">
        <f t="shared" si="7"/>
        <v>04</v>
      </c>
      <c r="M9" t="str">
        <f t="shared" si="8"/>
        <v>Apr</v>
      </c>
      <c r="N9" t="str">
        <f t="shared" si="9"/>
        <v>April</v>
      </c>
      <c r="O9" t="str">
        <f t="shared" si="10"/>
        <v>23</v>
      </c>
      <c r="P9" t="str">
        <f t="shared" si="11"/>
        <v>23</v>
      </c>
      <c r="Q9" t="str">
        <f t="shared" si="12"/>
        <v>Wed</v>
      </c>
      <c r="R9" t="str">
        <f t="shared" si="13"/>
        <v>Wednesday</v>
      </c>
    </row>
    <row r="10" spans="1:18" x14ac:dyDescent="0.3">
      <c r="A10" s="2">
        <v>39562</v>
      </c>
      <c r="B10">
        <v>3</v>
      </c>
      <c r="C10">
        <v>66</v>
      </c>
      <c r="D10" t="b">
        <f t="shared" si="14"/>
        <v>0</v>
      </c>
      <c r="E10" t="b">
        <f t="shared" si="0"/>
        <v>0</v>
      </c>
      <c r="F10">
        <f t="shared" si="1"/>
        <v>2008</v>
      </c>
      <c r="G10">
        <f t="shared" si="2"/>
        <v>4</v>
      </c>
      <c r="H10" s="4">
        <f t="shared" si="3"/>
        <v>24</v>
      </c>
      <c r="I10" t="str">
        <f t="shared" si="4"/>
        <v>08</v>
      </c>
      <c r="J10" t="str">
        <f t="shared" si="5"/>
        <v>2008</v>
      </c>
      <c r="K10" t="str">
        <f t="shared" si="6"/>
        <v>4</v>
      </c>
      <c r="L10" t="str">
        <f t="shared" si="7"/>
        <v>04</v>
      </c>
      <c r="M10" t="str">
        <f t="shared" si="8"/>
        <v>Apr</v>
      </c>
      <c r="N10" t="str">
        <f t="shared" si="9"/>
        <v>April</v>
      </c>
      <c r="O10" t="str">
        <f t="shared" si="10"/>
        <v>24</v>
      </c>
      <c r="P10" t="str">
        <f t="shared" si="11"/>
        <v>24</v>
      </c>
      <c r="Q10" t="str">
        <f t="shared" si="12"/>
        <v>Thu</v>
      </c>
      <c r="R10" t="str">
        <f t="shared" si="13"/>
        <v>Thursday</v>
      </c>
    </row>
    <row r="11" spans="1:18" x14ac:dyDescent="0.3">
      <c r="A11" s="2">
        <v>39563</v>
      </c>
      <c r="B11">
        <v>66</v>
      </c>
      <c r="C11">
        <v>34</v>
      </c>
      <c r="D11" t="b">
        <f t="shared" si="14"/>
        <v>1</v>
      </c>
      <c r="E11" t="b">
        <f t="shared" si="0"/>
        <v>1</v>
      </c>
      <c r="F11">
        <f t="shared" si="1"/>
        <v>2008</v>
      </c>
      <c r="G11">
        <f t="shared" si="2"/>
        <v>4</v>
      </c>
      <c r="H11" s="4">
        <f t="shared" si="3"/>
        <v>25</v>
      </c>
      <c r="I11" t="str">
        <f t="shared" si="4"/>
        <v>08</v>
      </c>
      <c r="J11" t="str">
        <f t="shared" si="5"/>
        <v>2008</v>
      </c>
      <c r="K11" t="str">
        <f t="shared" si="6"/>
        <v>4</v>
      </c>
      <c r="L11" t="str">
        <f t="shared" si="7"/>
        <v>04</v>
      </c>
      <c r="M11" t="str">
        <f t="shared" si="8"/>
        <v>Apr</v>
      </c>
      <c r="N11" t="str">
        <f t="shared" si="9"/>
        <v>April</v>
      </c>
      <c r="O11" t="str">
        <f t="shared" si="10"/>
        <v>25</v>
      </c>
      <c r="P11" t="str">
        <f t="shared" si="11"/>
        <v>25</v>
      </c>
      <c r="Q11" t="str">
        <f t="shared" si="12"/>
        <v>Fri</v>
      </c>
      <c r="R11" t="str">
        <f t="shared" si="13"/>
        <v>Friday</v>
      </c>
    </row>
    <row r="12" spans="1:18" x14ac:dyDescent="0.3">
      <c r="A12" s="2">
        <v>39564</v>
      </c>
      <c r="B12">
        <v>7</v>
      </c>
      <c r="C12">
        <v>23</v>
      </c>
      <c r="D12" t="b">
        <f t="shared" si="14"/>
        <v>0</v>
      </c>
      <c r="E12" t="b">
        <f t="shared" si="0"/>
        <v>1</v>
      </c>
      <c r="F12">
        <f t="shared" si="1"/>
        <v>2008</v>
      </c>
      <c r="G12">
        <f t="shared" si="2"/>
        <v>4</v>
      </c>
      <c r="H12" s="4">
        <f t="shared" si="3"/>
        <v>26</v>
      </c>
      <c r="I12" t="str">
        <f t="shared" si="4"/>
        <v>08</v>
      </c>
      <c r="J12" t="str">
        <f t="shared" si="5"/>
        <v>2008</v>
      </c>
      <c r="K12" t="str">
        <f t="shared" si="6"/>
        <v>4</v>
      </c>
      <c r="L12" t="str">
        <f t="shared" si="7"/>
        <v>04</v>
      </c>
      <c r="M12" t="str">
        <f t="shared" si="8"/>
        <v>Apr</v>
      </c>
      <c r="N12" t="str">
        <f t="shared" si="9"/>
        <v>April</v>
      </c>
      <c r="O12" t="str">
        <f t="shared" si="10"/>
        <v>26</v>
      </c>
      <c r="P12" t="str">
        <f t="shared" si="11"/>
        <v>26</v>
      </c>
      <c r="Q12" t="str">
        <f t="shared" si="12"/>
        <v>Sat</v>
      </c>
      <c r="R12" t="str">
        <f t="shared" si="13"/>
        <v>Saturday</v>
      </c>
    </row>
    <row r="13" spans="1:18" x14ac:dyDescent="0.3">
      <c r="A13" s="2">
        <v>39564</v>
      </c>
      <c r="B13">
        <v>9</v>
      </c>
      <c r="C13">
        <v>7</v>
      </c>
      <c r="D13" t="b">
        <f t="shared" si="14"/>
        <v>0</v>
      </c>
      <c r="E13" t="b">
        <f t="shared" si="0"/>
        <v>1</v>
      </c>
      <c r="F13">
        <f t="shared" si="1"/>
        <v>2008</v>
      </c>
      <c r="G13">
        <f t="shared" si="2"/>
        <v>4</v>
      </c>
      <c r="H13" s="4">
        <f t="shared" si="3"/>
        <v>26</v>
      </c>
      <c r="I13" t="str">
        <f t="shared" si="4"/>
        <v>08</v>
      </c>
      <c r="J13" t="str">
        <f t="shared" si="5"/>
        <v>2008</v>
      </c>
      <c r="K13" t="str">
        <f t="shared" si="6"/>
        <v>4</v>
      </c>
      <c r="L13" t="str">
        <f t="shared" si="7"/>
        <v>04</v>
      </c>
      <c r="M13" t="str">
        <f t="shared" si="8"/>
        <v>Apr</v>
      </c>
      <c r="N13" t="str">
        <f t="shared" si="9"/>
        <v>April</v>
      </c>
      <c r="O13" t="str">
        <f t="shared" si="10"/>
        <v>26</v>
      </c>
      <c r="P13" t="str">
        <f t="shared" si="11"/>
        <v>26</v>
      </c>
      <c r="Q13" t="str">
        <f t="shared" si="12"/>
        <v>Sat</v>
      </c>
      <c r="R13" t="str">
        <f t="shared" si="13"/>
        <v>Saturday</v>
      </c>
    </row>
    <row r="14" spans="1:18" x14ac:dyDescent="0.3">
      <c r="A14" s="2">
        <v>39565</v>
      </c>
      <c r="B14">
        <v>10</v>
      </c>
      <c r="C14">
        <v>6</v>
      </c>
      <c r="D14" t="b">
        <f t="shared" si="14"/>
        <v>0</v>
      </c>
      <c r="E14" t="b">
        <f t="shared" si="0"/>
        <v>1</v>
      </c>
      <c r="F14">
        <f t="shared" si="1"/>
        <v>2008</v>
      </c>
      <c r="G14">
        <f t="shared" si="2"/>
        <v>4</v>
      </c>
      <c r="H14" s="4">
        <f t="shared" si="3"/>
        <v>27</v>
      </c>
      <c r="I14" t="str">
        <f t="shared" si="4"/>
        <v>08</v>
      </c>
      <c r="J14" t="str">
        <f t="shared" si="5"/>
        <v>2008</v>
      </c>
      <c r="K14" t="str">
        <f t="shared" si="6"/>
        <v>4</v>
      </c>
      <c r="L14" t="str">
        <f t="shared" si="7"/>
        <v>04</v>
      </c>
      <c r="M14" t="str">
        <f t="shared" si="8"/>
        <v>Apr</v>
      </c>
      <c r="N14" t="str">
        <f t="shared" si="9"/>
        <v>April</v>
      </c>
      <c r="O14" t="str">
        <f t="shared" si="10"/>
        <v>27</v>
      </c>
      <c r="P14" t="str">
        <f t="shared" si="11"/>
        <v>27</v>
      </c>
      <c r="Q14" t="str">
        <f t="shared" si="12"/>
        <v>Sun</v>
      </c>
      <c r="R14" t="str">
        <f t="shared" si="13"/>
        <v>Sunday</v>
      </c>
    </row>
    <row r="15" spans="1:18" x14ac:dyDescent="0.3">
      <c r="A15" s="2">
        <v>39565</v>
      </c>
      <c r="B15">
        <v>4</v>
      </c>
      <c r="C15">
        <v>7</v>
      </c>
      <c r="D15" t="b">
        <f t="shared" si="14"/>
        <v>0</v>
      </c>
      <c r="E15" t="b">
        <f t="shared" si="0"/>
        <v>1</v>
      </c>
      <c r="F15">
        <f t="shared" si="1"/>
        <v>2008</v>
      </c>
      <c r="G15">
        <f t="shared" si="2"/>
        <v>4</v>
      </c>
      <c r="H15" s="4">
        <f t="shared" si="3"/>
        <v>27</v>
      </c>
      <c r="I15" t="str">
        <f t="shared" si="4"/>
        <v>08</v>
      </c>
      <c r="J15" t="str">
        <f t="shared" si="5"/>
        <v>2008</v>
      </c>
      <c r="K15" t="str">
        <f t="shared" si="6"/>
        <v>4</v>
      </c>
      <c r="L15" t="str">
        <f t="shared" si="7"/>
        <v>04</v>
      </c>
      <c r="M15" t="str">
        <f t="shared" si="8"/>
        <v>Apr</v>
      </c>
      <c r="N15" t="str">
        <f t="shared" si="9"/>
        <v>April</v>
      </c>
      <c r="O15" t="str">
        <f t="shared" si="10"/>
        <v>27</v>
      </c>
      <c r="P15" t="str">
        <f t="shared" si="11"/>
        <v>27</v>
      </c>
      <c r="Q15" t="str">
        <f t="shared" si="12"/>
        <v>Sun</v>
      </c>
      <c r="R15" t="str">
        <f t="shared" si="13"/>
        <v>Sunday</v>
      </c>
    </row>
    <row r="16" spans="1:18" x14ac:dyDescent="0.3">
      <c r="A16" s="2">
        <v>39566</v>
      </c>
      <c r="B16">
        <v>13</v>
      </c>
      <c r="C16">
        <v>8</v>
      </c>
      <c r="D16" t="b">
        <f t="shared" si="14"/>
        <v>0</v>
      </c>
      <c r="E16" t="b">
        <f t="shared" si="0"/>
        <v>1</v>
      </c>
      <c r="F16">
        <f t="shared" si="1"/>
        <v>2008</v>
      </c>
      <c r="G16">
        <f t="shared" si="2"/>
        <v>4</v>
      </c>
      <c r="H16" s="4">
        <f t="shared" si="3"/>
        <v>28</v>
      </c>
      <c r="I16" t="str">
        <f t="shared" si="4"/>
        <v>08</v>
      </c>
      <c r="J16" t="str">
        <f t="shared" si="5"/>
        <v>2008</v>
      </c>
      <c r="K16" t="str">
        <f t="shared" si="6"/>
        <v>4</v>
      </c>
      <c r="L16" t="str">
        <f t="shared" si="7"/>
        <v>04</v>
      </c>
      <c r="M16" t="str">
        <f t="shared" si="8"/>
        <v>Apr</v>
      </c>
      <c r="N16" t="str">
        <f t="shared" si="9"/>
        <v>April</v>
      </c>
      <c r="O16" t="str">
        <f t="shared" si="10"/>
        <v>28</v>
      </c>
      <c r="P16" t="str">
        <f t="shared" si="11"/>
        <v>28</v>
      </c>
      <c r="Q16" t="str">
        <f t="shared" si="12"/>
        <v>Mon</v>
      </c>
      <c r="R16" t="str">
        <f t="shared" si="13"/>
        <v>Monday</v>
      </c>
    </row>
    <row r="17" spans="1:18" x14ac:dyDescent="0.3">
      <c r="A17" s="2">
        <v>39567</v>
      </c>
      <c r="B17">
        <v>7</v>
      </c>
      <c r="C17">
        <v>6</v>
      </c>
      <c r="D17" t="b">
        <f t="shared" si="14"/>
        <v>0</v>
      </c>
      <c r="E17" t="b">
        <f t="shared" si="0"/>
        <v>1</v>
      </c>
      <c r="F17">
        <f t="shared" si="1"/>
        <v>2008</v>
      </c>
      <c r="G17">
        <f t="shared" si="2"/>
        <v>4</v>
      </c>
      <c r="H17" s="4">
        <f t="shared" si="3"/>
        <v>29</v>
      </c>
      <c r="I17" t="str">
        <f t="shared" si="4"/>
        <v>08</v>
      </c>
      <c r="J17" t="str">
        <f t="shared" si="5"/>
        <v>2008</v>
      </c>
      <c r="K17" t="str">
        <f t="shared" si="6"/>
        <v>4</v>
      </c>
      <c r="L17" t="str">
        <f t="shared" si="7"/>
        <v>04</v>
      </c>
      <c r="M17" t="str">
        <f t="shared" si="8"/>
        <v>Apr</v>
      </c>
      <c r="N17" t="str">
        <f t="shared" si="9"/>
        <v>April</v>
      </c>
      <c r="O17" t="str">
        <f t="shared" si="10"/>
        <v>29</v>
      </c>
      <c r="P17" t="str">
        <f t="shared" si="11"/>
        <v>29</v>
      </c>
      <c r="Q17" t="str">
        <f t="shared" si="12"/>
        <v>Tue</v>
      </c>
      <c r="R17" t="str">
        <f t="shared" si="13"/>
        <v>Tuesday</v>
      </c>
    </row>
  </sheetData>
  <mergeCells count="1">
    <mergeCell ref="I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F58A4-528A-40AE-B637-9A8409938DA5}">
  <dimension ref="A1:G26"/>
  <sheetViews>
    <sheetView workbookViewId="0">
      <selection activeCell="E5" sqref="E5"/>
    </sheetView>
  </sheetViews>
  <sheetFormatPr defaultRowHeight="14.4" x14ac:dyDescent="0.3"/>
  <cols>
    <col min="2" max="2" width="7" bestFit="1" customWidth="1"/>
    <col min="3" max="3" width="9.5546875" style="2" bestFit="1" customWidth="1"/>
    <col min="4" max="4" width="15.44140625" bestFit="1" customWidth="1"/>
    <col min="5" max="5" width="36.5546875" bestFit="1" customWidth="1"/>
    <col min="6" max="6" width="10.109375" bestFit="1" customWidth="1"/>
    <col min="7" max="7" width="13.33203125" bestFit="1" customWidth="1"/>
  </cols>
  <sheetData>
    <row r="1" spans="1:7" x14ac:dyDescent="0.3">
      <c r="A1" s="6" t="s">
        <v>87</v>
      </c>
      <c r="B1" s="6" t="s">
        <v>88</v>
      </c>
      <c r="C1" s="7" t="s">
        <v>89</v>
      </c>
      <c r="D1" s="6" t="s">
        <v>90</v>
      </c>
      <c r="E1" s="6" t="s">
        <v>91</v>
      </c>
      <c r="F1" s="6" t="s">
        <v>92</v>
      </c>
      <c r="G1" s="6" t="s">
        <v>93</v>
      </c>
    </row>
    <row r="2" spans="1:7" x14ac:dyDescent="0.3">
      <c r="A2" t="s">
        <v>94</v>
      </c>
      <c r="B2">
        <v>335982</v>
      </c>
      <c r="C2" s="2">
        <v>39556</v>
      </c>
      <c r="D2" t="s">
        <v>95</v>
      </c>
      <c r="E2" t="s">
        <v>96</v>
      </c>
      <c r="F2" t="s">
        <v>97</v>
      </c>
      <c r="G2">
        <v>0</v>
      </c>
    </row>
    <row r="3" spans="1:7" x14ac:dyDescent="0.3">
      <c r="A3" t="s">
        <v>98</v>
      </c>
      <c r="B3">
        <v>335983</v>
      </c>
      <c r="C3" s="2">
        <v>39557</v>
      </c>
      <c r="D3" t="s">
        <v>99</v>
      </c>
      <c r="E3" t="s">
        <v>100</v>
      </c>
      <c r="F3" t="s">
        <v>101</v>
      </c>
      <c r="G3">
        <v>0</v>
      </c>
    </row>
    <row r="4" spans="1:7" x14ac:dyDescent="0.3">
      <c r="A4" t="s">
        <v>102</v>
      </c>
      <c r="B4">
        <v>335984</v>
      </c>
      <c r="C4" s="2">
        <v>39557</v>
      </c>
      <c r="D4" t="s">
        <v>103</v>
      </c>
      <c r="E4" t="s">
        <v>104</v>
      </c>
      <c r="F4" t="s">
        <v>105</v>
      </c>
      <c r="G4">
        <v>0</v>
      </c>
    </row>
    <row r="5" spans="1:7" x14ac:dyDescent="0.3">
      <c r="A5" t="s">
        <v>106</v>
      </c>
      <c r="B5">
        <v>335985</v>
      </c>
      <c r="C5" s="2">
        <v>39558</v>
      </c>
      <c r="D5" t="s">
        <v>107</v>
      </c>
      <c r="E5" t="s">
        <v>108</v>
      </c>
      <c r="F5" t="s">
        <v>109</v>
      </c>
      <c r="G5">
        <v>0</v>
      </c>
    </row>
    <row r="6" spans="1:7" x14ac:dyDescent="0.3">
      <c r="A6" t="s">
        <v>110</v>
      </c>
      <c r="B6">
        <v>335986</v>
      </c>
      <c r="C6" s="2">
        <v>39558</v>
      </c>
      <c r="D6" t="s">
        <v>111</v>
      </c>
      <c r="E6" t="s">
        <v>112</v>
      </c>
      <c r="F6" t="s">
        <v>113</v>
      </c>
      <c r="G6">
        <v>0</v>
      </c>
    </row>
    <row r="7" spans="1:7" x14ac:dyDescent="0.3">
      <c r="A7" t="s">
        <v>114</v>
      </c>
      <c r="B7">
        <v>335987</v>
      </c>
      <c r="C7" s="2">
        <v>39559</v>
      </c>
      <c r="D7" t="s">
        <v>115</v>
      </c>
      <c r="E7" t="s">
        <v>116</v>
      </c>
      <c r="F7" t="s">
        <v>117</v>
      </c>
      <c r="G7">
        <v>0</v>
      </c>
    </row>
    <row r="8" spans="1:7" x14ac:dyDescent="0.3">
      <c r="A8" t="s">
        <v>118</v>
      </c>
      <c r="B8">
        <v>335988</v>
      </c>
      <c r="C8" s="2">
        <v>39560</v>
      </c>
      <c r="D8" t="s">
        <v>119</v>
      </c>
      <c r="E8" t="s">
        <v>120</v>
      </c>
      <c r="F8" t="s">
        <v>121</v>
      </c>
      <c r="G8">
        <v>0</v>
      </c>
    </row>
    <row r="9" spans="1:7" x14ac:dyDescent="0.3">
      <c r="A9" t="s">
        <v>122</v>
      </c>
      <c r="B9">
        <v>335989</v>
      </c>
      <c r="C9" s="2">
        <v>39561</v>
      </c>
      <c r="D9" t="s">
        <v>123</v>
      </c>
      <c r="E9" t="s">
        <v>124</v>
      </c>
      <c r="F9" t="s">
        <v>125</v>
      </c>
      <c r="G9">
        <v>0</v>
      </c>
    </row>
    <row r="10" spans="1:7" x14ac:dyDescent="0.3">
      <c r="A10" t="s">
        <v>126</v>
      </c>
      <c r="B10">
        <v>335990</v>
      </c>
      <c r="C10" s="2">
        <v>39562</v>
      </c>
      <c r="D10" t="s">
        <v>127</v>
      </c>
      <c r="E10" t="s">
        <v>120</v>
      </c>
      <c r="F10" t="s">
        <v>121</v>
      </c>
      <c r="G10">
        <v>0</v>
      </c>
    </row>
    <row r="11" spans="1:7" x14ac:dyDescent="0.3">
      <c r="A11" t="s">
        <v>128</v>
      </c>
      <c r="B11">
        <v>335991</v>
      </c>
      <c r="C11" s="2">
        <v>39563</v>
      </c>
      <c r="D11" t="s">
        <v>129</v>
      </c>
      <c r="E11" t="s">
        <v>100</v>
      </c>
      <c r="F11" t="s">
        <v>101</v>
      </c>
      <c r="G11">
        <v>0</v>
      </c>
    </row>
    <row r="12" spans="1:7" x14ac:dyDescent="0.3">
      <c r="A12" t="s">
        <v>130</v>
      </c>
      <c r="B12">
        <v>335992</v>
      </c>
      <c r="C12" s="2">
        <v>39564</v>
      </c>
      <c r="D12" t="s">
        <v>115</v>
      </c>
      <c r="E12" t="s">
        <v>96</v>
      </c>
      <c r="F12" t="s">
        <v>97</v>
      </c>
      <c r="G12">
        <v>0</v>
      </c>
    </row>
    <row r="13" spans="1:7" x14ac:dyDescent="0.3">
      <c r="A13" t="s">
        <v>131</v>
      </c>
      <c r="B13">
        <v>335993</v>
      </c>
      <c r="C13" s="2">
        <v>39564</v>
      </c>
      <c r="D13" t="s">
        <v>132</v>
      </c>
      <c r="E13" t="s">
        <v>124</v>
      </c>
      <c r="F13" t="s">
        <v>125</v>
      </c>
      <c r="G13">
        <v>0</v>
      </c>
    </row>
    <row r="14" spans="1:7" x14ac:dyDescent="0.3">
      <c r="A14" t="s">
        <v>133</v>
      </c>
      <c r="B14">
        <v>335994</v>
      </c>
      <c r="C14" s="2">
        <v>39565</v>
      </c>
      <c r="D14" t="s">
        <v>134</v>
      </c>
      <c r="E14" t="s">
        <v>135</v>
      </c>
      <c r="F14" t="s">
        <v>109</v>
      </c>
      <c r="G14">
        <v>0</v>
      </c>
    </row>
    <row r="15" spans="1:7" x14ac:dyDescent="0.3">
      <c r="A15" t="s">
        <v>136</v>
      </c>
      <c r="B15">
        <v>335995</v>
      </c>
      <c r="C15" s="2">
        <v>39565</v>
      </c>
      <c r="D15" t="s">
        <v>137</v>
      </c>
      <c r="E15" t="s">
        <v>100</v>
      </c>
      <c r="F15" t="s">
        <v>101</v>
      </c>
      <c r="G15">
        <v>0</v>
      </c>
    </row>
    <row r="16" spans="1:7" x14ac:dyDescent="0.3">
      <c r="A16" t="s">
        <v>138</v>
      </c>
      <c r="B16">
        <v>335996</v>
      </c>
      <c r="C16" s="2">
        <v>39566</v>
      </c>
      <c r="D16" t="s">
        <v>139</v>
      </c>
      <c r="E16" t="s">
        <v>96</v>
      </c>
      <c r="F16" t="s">
        <v>97</v>
      </c>
      <c r="G16">
        <v>0</v>
      </c>
    </row>
    <row r="17" spans="1:7" x14ac:dyDescent="0.3">
      <c r="A17" t="s">
        <v>32</v>
      </c>
      <c r="B17">
        <v>335997</v>
      </c>
      <c r="C17" s="2">
        <v>39567</v>
      </c>
      <c r="D17" t="s">
        <v>140</v>
      </c>
      <c r="E17" t="s">
        <v>112</v>
      </c>
      <c r="F17" t="s">
        <v>113</v>
      </c>
      <c r="G17">
        <v>0</v>
      </c>
    </row>
    <row r="18" spans="1:7" x14ac:dyDescent="0.3">
      <c r="A18" t="s">
        <v>141</v>
      </c>
      <c r="B18">
        <v>335998</v>
      </c>
      <c r="C18" s="2">
        <v>39568</v>
      </c>
      <c r="D18" t="s">
        <v>142</v>
      </c>
      <c r="E18" t="s">
        <v>104</v>
      </c>
      <c r="F18" t="s">
        <v>105</v>
      </c>
      <c r="G18">
        <v>0</v>
      </c>
    </row>
    <row r="19" spans="1:7" x14ac:dyDescent="0.3">
      <c r="A19" t="s">
        <v>143</v>
      </c>
      <c r="B19">
        <v>335999</v>
      </c>
      <c r="C19" s="2">
        <v>39569</v>
      </c>
      <c r="D19" t="s">
        <v>144</v>
      </c>
      <c r="E19" t="s">
        <v>120</v>
      </c>
      <c r="F19" t="s">
        <v>121</v>
      </c>
      <c r="G19">
        <v>0</v>
      </c>
    </row>
    <row r="20" spans="1:7" x14ac:dyDescent="0.3">
      <c r="A20" t="s">
        <v>145</v>
      </c>
      <c r="B20">
        <v>336000</v>
      </c>
      <c r="C20" s="2">
        <v>39569</v>
      </c>
      <c r="D20" t="s">
        <v>146</v>
      </c>
      <c r="E20" t="s">
        <v>116</v>
      </c>
      <c r="F20" t="s">
        <v>117</v>
      </c>
      <c r="G20">
        <v>0</v>
      </c>
    </row>
    <row r="21" spans="1:7" x14ac:dyDescent="0.3">
      <c r="A21" t="s">
        <v>147</v>
      </c>
      <c r="B21">
        <v>336001</v>
      </c>
      <c r="C21" s="2">
        <v>39570</v>
      </c>
      <c r="D21" t="s">
        <v>119</v>
      </c>
      <c r="E21" t="s">
        <v>124</v>
      </c>
      <c r="F21" t="s">
        <v>125</v>
      </c>
      <c r="G21">
        <v>0</v>
      </c>
    </row>
    <row r="22" spans="1:7" x14ac:dyDescent="0.3">
      <c r="A22" t="s">
        <v>148</v>
      </c>
      <c r="B22">
        <v>336002</v>
      </c>
      <c r="C22" s="2">
        <v>39593</v>
      </c>
      <c r="D22" t="s">
        <v>149</v>
      </c>
      <c r="E22" t="s">
        <v>120</v>
      </c>
      <c r="F22" t="s">
        <v>121</v>
      </c>
      <c r="G22">
        <v>0</v>
      </c>
    </row>
    <row r="23" spans="1:7" x14ac:dyDescent="0.3">
      <c r="A23" t="s">
        <v>150</v>
      </c>
      <c r="B23">
        <v>336003</v>
      </c>
      <c r="C23" s="2">
        <v>39571</v>
      </c>
      <c r="D23" t="s">
        <v>151</v>
      </c>
      <c r="E23" t="s">
        <v>100</v>
      </c>
      <c r="F23" t="s">
        <v>101</v>
      </c>
      <c r="G23">
        <v>0</v>
      </c>
    </row>
    <row r="24" spans="1:7" x14ac:dyDescent="0.3">
      <c r="A24" t="s">
        <v>152</v>
      </c>
      <c r="B24">
        <v>336004</v>
      </c>
      <c r="C24" s="2">
        <v>39572</v>
      </c>
      <c r="D24" t="s">
        <v>153</v>
      </c>
      <c r="E24" t="s">
        <v>135</v>
      </c>
      <c r="F24" t="s">
        <v>109</v>
      </c>
      <c r="G24">
        <v>0</v>
      </c>
    </row>
    <row r="25" spans="1:7" x14ac:dyDescent="0.3">
      <c r="A25" t="s">
        <v>154</v>
      </c>
      <c r="B25">
        <v>336005</v>
      </c>
      <c r="C25" s="2">
        <v>39572</v>
      </c>
      <c r="D25" t="s">
        <v>155</v>
      </c>
      <c r="E25" t="s">
        <v>116</v>
      </c>
      <c r="F25" t="s">
        <v>117</v>
      </c>
      <c r="G25">
        <v>0</v>
      </c>
    </row>
    <row r="26" spans="1:7" x14ac:dyDescent="0.3">
      <c r="A26" t="s">
        <v>156</v>
      </c>
      <c r="B26">
        <v>336006</v>
      </c>
      <c r="C26" s="2">
        <v>39573</v>
      </c>
      <c r="D26" t="s">
        <v>157</v>
      </c>
      <c r="E26" t="s">
        <v>96</v>
      </c>
      <c r="F26" t="s">
        <v>97</v>
      </c>
      <c r="G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3373-A9F3-4688-A3E7-60800156CB51}">
  <dimension ref="A1:E26"/>
  <sheetViews>
    <sheetView workbookViewId="0">
      <selection activeCell="F3" sqref="F3"/>
    </sheetView>
  </sheetViews>
  <sheetFormatPr defaultRowHeight="14.4" x14ac:dyDescent="0.3"/>
  <cols>
    <col min="1" max="1" width="7" bestFit="1" customWidth="1"/>
    <col min="2" max="4" width="24.33203125" bestFit="1" customWidth="1"/>
    <col min="5" max="5" width="10.109375" bestFit="1" customWidth="1"/>
  </cols>
  <sheetData>
    <row r="1" spans="1:5" x14ac:dyDescent="0.3">
      <c r="A1" s="6" t="s">
        <v>88</v>
      </c>
      <c r="B1" s="6" t="s">
        <v>158</v>
      </c>
      <c r="C1" s="6" t="s">
        <v>159</v>
      </c>
      <c r="D1" s="6" t="s">
        <v>160</v>
      </c>
      <c r="E1" s="6" t="s">
        <v>169</v>
      </c>
    </row>
    <row r="2" spans="1:5" x14ac:dyDescent="0.3">
      <c r="A2">
        <v>335982</v>
      </c>
      <c r="B2" t="s">
        <v>161</v>
      </c>
      <c r="C2" t="s">
        <v>162</v>
      </c>
      <c r="D2" t="s">
        <v>161</v>
      </c>
      <c r="E2" t="str">
        <f>VLOOKUP(A2, 'IPL Cities'!B1:G26, 5)</f>
        <v>Bangalore</v>
      </c>
    </row>
    <row r="3" spans="1:5" x14ac:dyDescent="0.3">
      <c r="A3">
        <v>335983</v>
      </c>
      <c r="B3" t="s">
        <v>163</v>
      </c>
      <c r="C3" t="s">
        <v>164</v>
      </c>
      <c r="D3" t="s">
        <v>164</v>
      </c>
      <c r="E3" t="str">
        <f>VLOOKUP(A3, 'IPL Cities'!B2:G27, 5)</f>
        <v>Chandigarh</v>
      </c>
    </row>
    <row r="4" spans="1:5" x14ac:dyDescent="0.3">
      <c r="A4">
        <v>335984</v>
      </c>
      <c r="B4" t="s">
        <v>165</v>
      </c>
      <c r="C4" t="s">
        <v>166</v>
      </c>
      <c r="D4" t="s">
        <v>166</v>
      </c>
      <c r="E4" t="str">
        <f>VLOOKUP(A4, 'IPL Cities'!B3:G28, 5)</f>
        <v>Delhi</v>
      </c>
    </row>
    <row r="5" spans="1:5" x14ac:dyDescent="0.3">
      <c r="A5">
        <v>335985</v>
      </c>
      <c r="B5" t="s">
        <v>167</v>
      </c>
      <c r="C5" t="s">
        <v>161</v>
      </c>
      <c r="D5" t="s">
        <v>167</v>
      </c>
      <c r="E5" t="str">
        <f>VLOOKUP(A5, 'IPL Cities'!B4:G29, 5)</f>
        <v>Mumbai</v>
      </c>
    </row>
    <row r="6" spans="1:5" x14ac:dyDescent="0.3">
      <c r="A6">
        <v>335986</v>
      </c>
      <c r="B6" t="s">
        <v>162</v>
      </c>
      <c r="C6" t="s">
        <v>168</v>
      </c>
      <c r="D6" t="s">
        <v>168</v>
      </c>
      <c r="E6" t="str">
        <f>VLOOKUP(A6, 'IPL Cities'!B5:G30, 5)</f>
        <v>Kolkata</v>
      </c>
    </row>
    <row r="7" spans="1:5" x14ac:dyDescent="0.3">
      <c r="A7">
        <v>335987</v>
      </c>
      <c r="B7" t="s">
        <v>166</v>
      </c>
      <c r="C7" t="s">
        <v>163</v>
      </c>
      <c r="D7" t="s">
        <v>163</v>
      </c>
      <c r="E7" t="str">
        <f>VLOOKUP(A7, 'IPL Cities'!B6:G31, 5)</f>
        <v>Jaipur</v>
      </c>
    </row>
    <row r="8" spans="1:5" x14ac:dyDescent="0.3">
      <c r="A8">
        <v>335988</v>
      </c>
      <c r="B8" t="s">
        <v>168</v>
      </c>
      <c r="C8" t="s">
        <v>165</v>
      </c>
      <c r="D8" t="s">
        <v>168</v>
      </c>
      <c r="E8" t="str">
        <f>VLOOKUP(A8, 'IPL Cities'!B7:G32, 5)</f>
        <v>Hyderabad</v>
      </c>
    </row>
    <row r="9" spans="1:5" x14ac:dyDescent="0.3">
      <c r="A9">
        <v>335989</v>
      </c>
      <c r="B9" t="s">
        <v>164</v>
      </c>
      <c r="C9" t="s">
        <v>167</v>
      </c>
      <c r="D9" t="s">
        <v>167</v>
      </c>
      <c r="E9" t="str">
        <f>VLOOKUP(A9, 'IPL Cities'!B8:G33, 5)</f>
        <v>Chennai</v>
      </c>
    </row>
    <row r="10" spans="1:5" x14ac:dyDescent="0.3">
      <c r="A10">
        <v>335990</v>
      </c>
      <c r="B10" t="s">
        <v>168</v>
      </c>
      <c r="C10" t="s">
        <v>166</v>
      </c>
      <c r="D10" t="s">
        <v>166</v>
      </c>
      <c r="E10" t="str">
        <f>VLOOKUP(A10, 'IPL Cities'!B9:G34, 5)</f>
        <v>Hyderabad</v>
      </c>
    </row>
    <row r="11" spans="1:5" x14ac:dyDescent="0.3">
      <c r="A11">
        <v>335991</v>
      </c>
      <c r="B11" t="s">
        <v>163</v>
      </c>
      <c r="C11" t="s">
        <v>167</v>
      </c>
      <c r="D11" t="s">
        <v>167</v>
      </c>
      <c r="E11" t="str">
        <f>VLOOKUP(A11, 'IPL Cities'!B10:G35, 5)</f>
        <v>Chandigarh</v>
      </c>
    </row>
    <row r="12" spans="1:5" x14ac:dyDescent="0.3">
      <c r="A12">
        <v>335992</v>
      </c>
      <c r="B12" t="s">
        <v>161</v>
      </c>
      <c r="C12" t="s">
        <v>166</v>
      </c>
      <c r="D12" t="s">
        <v>166</v>
      </c>
      <c r="E12" t="str">
        <f>VLOOKUP(A12, 'IPL Cities'!B11:G36, 5)</f>
        <v>Bangalore</v>
      </c>
    </row>
    <row r="13" spans="1:5" x14ac:dyDescent="0.3">
      <c r="A13">
        <v>335993</v>
      </c>
      <c r="B13" t="s">
        <v>164</v>
      </c>
      <c r="C13" t="s">
        <v>162</v>
      </c>
      <c r="D13" t="s">
        <v>162</v>
      </c>
      <c r="E13" t="str">
        <f>VLOOKUP(A13, 'IPL Cities'!B12:G37, 5)</f>
        <v>Chennai</v>
      </c>
    </row>
    <row r="14" spans="1:5" x14ac:dyDescent="0.3">
      <c r="A14">
        <v>335994</v>
      </c>
      <c r="B14" t="s">
        <v>167</v>
      </c>
      <c r="C14" t="s">
        <v>168</v>
      </c>
      <c r="D14" t="s">
        <v>168</v>
      </c>
      <c r="E14" t="str">
        <f>VLOOKUP(A14, 'IPL Cities'!B13:G38, 5)</f>
        <v>Mumbai</v>
      </c>
    </row>
    <row r="15" spans="1:5" x14ac:dyDescent="0.3">
      <c r="A15">
        <v>335995</v>
      </c>
      <c r="B15" t="s">
        <v>163</v>
      </c>
      <c r="C15" t="s">
        <v>165</v>
      </c>
      <c r="D15" t="s">
        <v>165</v>
      </c>
      <c r="E15" t="str">
        <f>VLOOKUP(A15, 'IPL Cities'!B14:G39, 5)</f>
        <v>Chandigarh</v>
      </c>
    </row>
    <row r="16" spans="1:5" x14ac:dyDescent="0.3">
      <c r="A16">
        <v>335996</v>
      </c>
      <c r="B16" t="s">
        <v>161</v>
      </c>
      <c r="C16" t="s">
        <v>164</v>
      </c>
      <c r="D16" t="s">
        <v>164</v>
      </c>
      <c r="E16" t="str">
        <f>VLOOKUP(A16, 'IPL Cities'!B15:G40, 5)</f>
        <v>Bangalore</v>
      </c>
    </row>
    <row r="17" spans="1:5" x14ac:dyDescent="0.3">
      <c r="A17">
        <v>335997</v>
      </c>
      <c r="B17" t="s">
        <v>162</v>
      </c>
      <c r="C17" t="s">
        <v>167</v>
      </c>
      <c r="D17" t="s">
        <v>162</v>
      </c>
      <c r="E17" t="str">
        <f>VLOOKUP(A17, 'IPL Cities'!B16:G41, 5)</f>
        <v>Kolkata</v>
      </c>
    </row>
    <row r="18" spans="1:5" x14ac:dyDescent="0.3">
      <c r="A18">
        <v>335998</v>
      </c>
      <c r="B18" t="s">
        <v>165</v>
      </c>
      <c r="C18" t="s">
        <v>161</v>
      </c>
      <c r="D18" t="s">
        <v>161</v>
      </c>
      <c r="E18" t="str">
        <f>VLOOKUP(A18, 'IPL Cities'!B17:G42, 5)</f>
        <v>Delhi</v>
      </c>
    </row>
    <row r="19" spans="1:5" x14ac:dyDescent="0.3">
      <c r="A19">
        <v>335999</v>
      </c>
      <c r="B19" t="s">
        <v>168</v>
      </c>
      <c r="C19" t="s">
        <v>163</v>
      </c>
      <c r="D19" t="s">
        <v>163</v>
      </c>
      <c r="E19" t="str">
        <f>VLOOKUP(A19, 'IPL Cities'!B18:G43, 5)</f>
        <v>Hyderabad</v>
      </c>
    </row>
    <row r="20" spans="1:5" x14ac:dyDescent="0.3">
      <c r="A20">
        <v>336000</v>
      </c>
      <c r="B20" t="s">
        <v>166</v>
      </c>
      <c r="C20" t="s">
        <v>162</v>
      </c>
      <c r="D20" t="s">
        <v>166</v>
      </c>
      <c r="E20" t="str">
        <f>VLOOKUP(A20, 'IPL Cities'!B19:G44, 5)</f>
        <v>Jaipur</v>
      </c>
    </row>
    <row r="21" spans="1:5" x14ac:dyDescent="0.3">
      <c r="A21">
        <v>336001</v>
      </c>
      <c r="B21" t="s">
        <v>164</v>
      </c>
      <c r="C21" t="s">
        <v>165</v>
      </c>
      <c r="D21" t="s">
        <v>164</v>
      </c>
      <c r="E21" t="str">
        <f>VLOOKUP(A21, 'IPL Cities'!B20:G45, 5)</f>
        <v>Chennai</v>
      </c>
    </row>
    <row r="22" spans="1:5" x14ac:dyDescent="0.3">
      <c r="A22">
        <v>336002</v>
      </c>
      <c r="B22" t="s">
        <v>168</v>
      </c>
      <c r="C22" t="s">
        <v>161</v>
      </c>
      <c r="D22" t="s">
        <v>168</v>
      </c>
      <c r="E22" t="str">
        <f>VLOOKUP(A22, 'IPL Cities'!B21:G46, 5)</f>
        <v>Hyderabad</v>
      </c>
    </row>
    <row r="23" spans="1:5" x14ac:dyDescent="0.3">
      <c r="A23">
        <v>336003</v>
      </c>
      <c r="B23" t="s">
        <v>163</v>
      </c>
      <c r="C23" t="s">
        <v>162</v>
      </c>
      <c r="D23" t="s">
        <v>163</v>
      </c>
      <c r="E23" t="str">
        <f>VLOOKUP(A23, 'IPL Cities'!B22:G47, 5)</f>
        <v>Chandigarh</v>
      </c>
    </row>
    <row r="24" spans="1:5" x14ac:dyDescent="0.3">
      <c r="A24">
        <v>336004</v>
      </c>
      <c r="B24" t="s">
        <v>167</v>
      </c>
      <c r="C24" t="s">
        <v>165</v>
      </c>
      <c r="D24" t="s">
        <v>165</v>
      </c>
      <c r="E24" t="str">
        <f>VLOOKUP(A24, 'IPL Cities'!B23:G48, 5)</f>
        <v>Mumbai</v>
      </c>
    </row>
    <row r="25" spans="1:5" x14ac:dyDescent="0.3">
      <c r="A25">
        <v>336005</v>
      </c>
      <c r="B25" t="s">
        <v>166</v>
      </c>
      <c r="C25" t="s">
        <v>164</v>
      </c>
      <c r="D25" t="s">
        <v>164</v>
      </c>
      <c r="E25" t="str">
        <f>VLOOKUP(A25, 'IPL Cities'!B24:G49, 5)</f>
        <v>Jaipur</v>
      </c>
    </row>
    <row r="26" spans="1:5" x14ac:dyDescent="0.3">
      <c r="A26">
        <v>336006</v>
      </c>
      <c r="B26" t="s">
        <v>161</v>
      </c>
      <c r="C26" t="s">
        <v>163</v>
      </c>
      <c r="D26" t="s">
        <v>163</v>
      </c>
      <c r="E26" t="str">
        <f>VLOOKUP(A26, 'IPL Cities'!B25:G50, 5)</f>
        <v>Bangalore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018F-6B49-447F-9EBF-177A44BE5E65}">
  <dimension ref="A1:I2"/>
  <sheetViews>
    <sheetView workbookViewId="0">
      <selection activeCell="C25" sqref="C25"/>
    </sheetView>
  </sheetViews>
  <sheetFormatPr defaultRowHeight="14.4" x14ac:dyDescent="0.3"/>
  <sheetData>
    <row r="1" spans="1:9" x14ac:dyDescent="0.3">
      <c r="A1" t="s">
        <v>170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171</v>
      </c>
      <c r="B2" t="s">
        <v>172</v>
      </c>
      <c r="C2" t="s">
        <v>173</v>
      </c>
      <c r="D2" t="s">
        <v>174</v>
      </c>
      <c r="E2" t="s">
        <v>175</v>
      </c>
      <c r="F2" t="s">
        <v>176</v>
      </c>
      <c r="G2" t="s">
        <v>113</v>
      </c>
      <c r="H2" t="s">
        <v>177</v>
      </c>
      <c r="I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923A-140C-4319-8A47-DE470C513075}">
  <dimension ref="A1:I3"/>
  <sheetViews>
    <sheetView tabSelected="1" workbookViewId="0">
      <selection activeCell="H8" sqref="H8"/>
    </sheetView>
  </sheetViews>
  <sheetFormatPr defaultRowHeight="14.4" x14ac:dyDescent="0.3"/>
  <cols>
    <col min="1" max="1" width="13.88671875" bestFit="1" customWidth="1"/>
    <col min="2" max="2" width="10.6640625" bestFit="1" customWidth="1"/>
  </cols>
  <sheetData>
    <row r="1" spans="1:9" x14ac:dyDescent="0.3">
      <c r="A1" t="s">
        <v>170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3">
      <c r="A2" t="s">
        <v>179</v>
      </c>
      <c r="B2">
        <v>90</v>
      </c>
      <c r="C2">
        <v>80</v>
      </c>
      <c r="D2">
        <v>45</v>
      </c>
      <c r="E2">
        <v>30</v>
      </c>
      <c r="F2">
        <v>25</v>
      </c>
      <c r="G2">
        <v>150</v>
      </c>
      <c r="H2">
        <v>40</v>
      </c>
      <c r="I2">
        <v>55</v>
      </c>
    </row>
    <row r="3" spans="1:9" x14ac:dyDescent="0.3">
      <c r="A3" t="s">
        <v>180</v>
      </c>
      <c r="B3" t="str">
        <f>HLOOKUP(B1, cities!A1:I2, 2)</f>
        <v>Ahmedabad</v>
      </c>
      <c r="C3" t="str">
        <f>HLOOKUP(C1, cities!B1:J2, 2)</f>
        <v>Surat</v>
      </c>
      <c r="D3" t="str">
        <f>HLOOKUP(D1, cities!C1:K2, 2)</f>
        <v>Rajkot</v>
      </c>
      <c r="E3" t="str">
        <f>HLOOKUP(E1, cities!D1:L2, 2)</f>
        <v>Vadodara</v>
      </c>
      <c r="F3" t="str">
        <f>HLOOKUP(F1, cities!E1:M2, 2)</f>
        <v>Bhuj</v>
      </c>
      <c r="G3" t="str">
        <f>HLOOKUP(G1, cities!F1:N2, 2)</f>
        <v>Kolkata</v>
      </c>
      <c r="H3" t="str">
        <f>HLOOKUP(H1, cities!G1:O2, 2)</f>
        <v>Gorakhpur</v>
      </c>
      <c r="I3" t="str">
        <f>HLOOKUP(I1, cities!H1:P2, 2)</f>
        <v>Mehsana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Result of students</vt:lpstr>
      <vt:lpstr>Sheet3</vt:lpstr>
      <vt:lpstr>Sheet4</vt:lpstr>
      <vt:lpstr>Array functions</vt:lpstr>
      <vt:lpstr>Sheet2</vt:lpstr>
      <vt:lpstr>IPL Cities</vt:lpstr>
      <vt:lpstr>IPL Teams</vt:lpstr>
      <vt:lpstr>cities</vt:lpstr>
      <vt:lpstr>population</vt:lpstr>
      <vt:lpstr>Stu_1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2023-07-28T10:42:38Z</dcterms:created>
  <dcterms:modified xsi:type="dcterms:W3CDTF">2023-08-10T13:49:10Z</dcterms:modified>
</cp:coreProperties>
</file>