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akh Pandya\Desktop\Batches\24_Ayush_One_to_one\01_Tableau &amp; Excel\"/>
    </mc:Choice>
  </mc:AlternateContent>
  <xr:revisionPtr revIDLastSave="0" documentId="13_ncr:1_{6AD93F0A-4778-4BDC-B78A-22E3A36DB1C3}" xr6:coauthVersionLast="47" xr6:coauthVersionMax="47" xr10:uidLastSave="{00000000-0000-0000-0000-000000000000}"/>
  <bookViews>
    <workbookView xWindow="-108" yWindow="-108" windowWidth="23256" windowHeight="12576" xr2:uid="{65B08B18-C9BC-4687-A3BE-1994E4BC8EA6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2" l="1"/>
  <c r="L4" i="2"/>
  <c r="L5" i="2"/>
  <c r="L6" i="2"/>
  <c r="L7" i="2"/>
  <c r="L8" i="2"/>
  <c r="L9" i="2"/>
  <c r="L10" i="2"/>
  <c r="L11" i="2"/>
  <c r="L12" i="2"/>
  <c r="L13" i="2"/>
  <c r="L14" i="2"/>
  <c r="L15" i="2"/>
  <c r="L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2" i="2"/>
  <c r="M19" i="2"/>
  <c r="M17" i="2"/>
  <c r="M13" i="2"/>
  <c r="M15" i="2"/>
  <c r="M11" i="2"/>
  <c r="M9" i="2"/>
  <c r="M4" i="2"/>
  <c r="M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2" i="2"/>
  <c r="I24" i="2"/>
  <c r="C18" i="2"/>
  <c r="D4" i="2"/>
  <c r="D5" i="2"/>
  <c r="D6" i="2"/>
  <c r="D7" i="2"/>
  <c r="D8" i="2"/>
  <c r="D9" i="2"/>
  <c r="D10" i="2"/>
  <c r="D11" i="2"/>
  <c r="D12" i="2"/>
  <c r="D13" i="2"/>
  <c r="D14" i="2"/>
  <c r="D15" i="2"/>
  <c r="D3" i="2"/>
  <c r="D2" i="2"/>
  <c r="C19" i="2"/>
  <c r="C17" i="2"/>
  <c r="B17" i="2"/>
  <c r="D17" i="2" l="1"/>
</calcChain>
</file>

<file path=xl/sharedStrings.xml><?xml version="1.0" encoding="utf-8"?>
<sst xmlns="http://schemas.openxmlformats.org/spreadsheetml/2006/main" count="34" uniqueCount="27">
  <si>
    <t>Student No</t>
  </si>
  <si>
    <t>Sub 1</t>
  </si>
  <si>
    <t>Sub 2</t>
  </si>
  <si>
    <t>Subject Total</t>
  </si>
  <si>
    <t>Fixed Internal Marks</t>
  </si>
  <si>
    <t>Total Marks</t>
  </si>
  <si>
    <t>Bonus Marks</t>
  </si>
  <si>
    <t>Attendance</t>
  </si>
  <si>
    <t>Independence Day</t>
  </si>
  <si>
    <t>Sports Day</t>
  </si>
  <si>
    <t>Final Marks</t>
  </si>
  <si>
    <t>Number of students Attended Independance Day</t>
  </si>
  <si>
    <t>P</t>
  </si>
  <si>
    <t>Number of students who gave exam of subject 2</t>
  </si>
  <si>
    <t>Number of students who gave exam of subject 1</t>
  </si>
  <si>
    <t>Number of students Attended Sports Day</t>
  </si>
  <si>
    <t>Number of students having attendance atleast 70%</t>
  </si>
  <si>
    <t>Number of students having attendance exactly 8%</t>
  </si>
  <si>
    <t>No of students who scored atleast 25 in sub1 but could not score more than 20 in sub2</t>
  </si>
  <si>
    <t>Total</t>
  </si>
  <si>
    <t>Average Marks per student</t>
  </si>
  <si>
    <t>Total marks of students whose attendance was atleast 70%</t>
  </si>
  <si>
    <t>Qualified or Not</t>
  </si>
  <si>
    <t>Total marks of students whose attendance was atleast 70% &amp; attended independence day</t>
  </si>
  <si>
    <t>Average by AVERAGE formula</t>
  </si>
  <si>
    <t>Summary</t>
  </si>
  <si>
    <t>Avg Marks/Student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</si>
</sst>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18B13-F5FE-4198-B933-1F2BB3FE566A}">
  <dimension ref="A1:M24"/>
  <sheetViews>
    <sheetView tabSelected="1" zoomScale="130" zoomScaleNormal="130" workbookViewId="0">
      <selection activeCell="A10" sqref="A10"/>
    </sheetView>
  </sheetViews>
  <sheetFormatPr defaultRowHeight="14.4" x14ac:dyDescent="0.3"/>
  <cols>
    <col min="1" max="1" width="23" bestFit="1" customWidth="1"/>
    <col min="2" max="3" width="5.33203125" bestFit="1" customWidth="1"/>
    <col min="4" max="4" width="13.33203125" customWidth="1"/>
    <col min="5" max="5" width="17.6640625" bestFit="1" customWidth="1"/>
    <col min="6" max="6" width="12.77734375" customWidth="1"/>
    <col min="7" max="7" width="11.44140625" bestFit="1" customWidth="1"/>
    <col min="8" max="8" width="10.33203125" bestFit="1" customWidth="1"/>
    <col min="9" max="9" width="14.21875" bestFit="1" customWidth="1"/>
    <col min="10" max="10" width="17.33203125" bestFit="1" customWidth="1"/>
    <col min="11" max="11" width="9.6640625" bestFit="1" customWidth="1"/>
    <col min="12" max="12" width="10.21875" bestFit="1" customWidth="1"/>
    <col min="13" max="13" width="63.109375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22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3">
      <c r="A2">
        <v>1</v>
      </c>
      <c r="B2">
        <v>22</v>
      </c>
      <c r="C2">
        <v>32</v>
      </c>
      <c r="D2">
        <f>B2+C2</f>
        <v>54</v>
      </c>
      <c r="E2">
        <v>20</v>
      </c>
      <c r="F2">
        <f>D2+E$2</f>
        <v>74</v>
      </c>
      <c r="G2">
        <v>10</v>
      </c>
      <c r="H2">
        <v>55</v>
      </c>
      <c r="I2" t="str">
        <f>IF(H2&gt;50, "Qualified", "Not Qualified")</f>
        <v>Qualified</v>
      </c>
      <c r="J2">
        <v>1</v>
      </c>
      <c r="K2" t="s">
        <v>12</v>
      </c>
      <c r="L2">
        <f>IF(H2&gt;50, F2+$G$2, F2)</f>
        <v>84</v>
      </c>
      <c r="M2" s="1">
        <f>SUM(J2:J15)</f>
        <v>9</v>
      </c>
    </row>
    <row r="3" spans="1:13" x14ac:dyDescent="0.3">
      <c r="A3">
        <v>2</v>
      </c>
      <c r="C3">
        <v>31</v>
      </c>
      <c r="D3">
        <f>B3+C3</f>
        <v>31</v>
      </c>
      <c r="F3">
        <f t="shared" ref="F3:F15" si="0">D3+E$2</f>
        <v>51</v>
      </c>
      <c r="H3">
        <v>68</v>
      </c>
      <c r="I3" t="str">
        <f t="shared" ref="I3:I18" si="1">IF(H3&gt;50, "Qualified", "Not Qualified")</f>
        <v>Qualified</v>
      </c>
      <c r="L3">
        <f t="shared" ref="L3:L15" si="2">IF(H3&gt;50, F3+$G$2, F3)</f>
        <v>61</v>
      </c>
      <c r="M3" s="1" t="s">
        <v>13</v>
      </c>
    </row>
    <row r="4" spans="1:13" x14ac:dyDescent="0.3">
      <c r="A4">
        <v>3</v>
      </c>
      <c r="B4">
        <v>14</v>
      </c>
      <c r="C4">
        <v>30</v>
      </c>
      <c r="D4">
        <f t="shared" ref="D4:D15" si="3">B4+C4</f>
        <v>44</v>
      </c>
      <c r="F4">
        <f t="shared" si="0"/>
        <v>64</v>
      </c>
      <c r="H4">
        <v>77</v>
      </c>
      <c r="I4" t="str">
        <f t="shared" si="1"/>
        <v>Qualified</v>
      </c>
      <c r="L4">
        <f t="shared" si="2"/>
        <v>74</v>
      </c>
      <c r="M4" s="1">
        <f>COUNT(C2:C15)</f>
        <v>11</v>
      </c>
    </row>
    <row r="5" spans="1:13" x14ac:dyDescent="0.3">
      <c r="A5">
        <v>4</v>
      </c>
      <c r="B5">
        <v>15</v>
      </c>
      <c r="D5">
        <f t="shared" si="3"/>
        <v>15</v>
      </c>
      <c r="F5">
        <f t="shared" si="0"/>
        <v>35</v>
      </c>
      <c r="H5">
        <v>98</v>
      </c>
      <c r="I5" t="str">
        <f t="shared" si="1"/>
        <v>Qualified</v>
      </c>
      <c r="J5">
        <v>1</v>
      </c>
      <c r="L5">
        <f t="shared" si="2"/>
        <v>45</v>
      </c>
      <c r="M5" s="1" t="s">
        <v>14</v>
      </c>
    </row>
    <row r="6" spans="1:13" x14ac:dyDescent="0.3">
      <c r="A6">
        <v>5</v>
      </c>
      <c r="B6">
        <v>25</v>
      </c>
      <c r="C6">
        <v>32</v>
      </c>
      <c r="D6">
        <f t="shared" si="3"/>
        <v>57</v>
      </c>
      <c r="F6">
        <f t="shared" si="0"/>
        <v>77</v>
      </c>
      <c r="H6">
        <v>83</v>
      </c>
      <c r="I6" t="str">
        <f t="shared" si="1"/>
        <v>Qualified</v>
      </c>
      <c r="J6">
        <v>1</v>
      </c>
      <c r="K6" t="s">
        <v>12</v>
      </c>
      <c r="L6">
        <f t="shared" si="2"/>
        <v>87</v>
      </c>
      <c r="M6" s="1"/>
    </row>
    <row r="7" spans="1:13" x14ac:dyDescent="0.3">
      <c r="A7">
        <v>6</v>
      </c>
      <c r="C7">
        <v>34</v>
      </c>
      <c r="D7">
        <f t="shared" si="3"/>
        <v>34</v>
      </c>
      <c r="F7">
        <f t="shared" si="0"/>
        <v>54</v>
      </c>
      <c r="H7">
        <v>92</v>
      </c>
      <c r="I7" t="str">
        <f t="shared" si="1"/>
        <v>Qualified</v>
      </c>
      <c r="J7">
        <v>1</v>
      </c>
      <c r="K7" t="s">
        <v>12</v>
      </c>
      <c r="L7">
        <f t="shared" si="2"/>
        <v>64</v>
      </c>
      <c r="M7" s="1"/>
    </row>
    <row r="8" spans="1:13" x14ac:dyDescent="0.3">
      <c r="A8">
        <v>7</v>
      </c>
      <c r="B8">
        <v>20</v>
      </c>
      <c r="C8">
        <v>21</v>
      </c>
      <c r="D8">
        <f t="shared" si="3"/>
        <v>41</v>
      </c>
      <c r="F8">
        <f t="shared" si="0"/>
        <v>61</v>
      </c>
      <c r="H8">
        <v>52</v>
      </c>
      <c r="I8" t="str">
        <f t="shared" si="1"/>
        <v>Qualified</v>
      </c>
      <c r="J8">
        <v>1</v>
      </c>
      <c r="L8">
        <f t="shared" si="2"/>
        <v>71</v>
      </c>
      <c r="M8" s="1" t="s">
        <v>15</v>
      </c>
    </row>
    <row r="9" spans="1:13" x14ac:dyDescent="0.3">
      <c r="A9">
        <v>8</v>
      </c>
      <c r="B9">
        <v>25</v>
      </c>
      <c r="D9">
        <f t="shared" si="3"/>
        <v>25</v>
      </c>
      <c r="F9">
        <f t="shared" si="0"/>
        <v>45</v>
      </c>
      <c r="H9">
        <v>33</v>
      </c>
      <c r="I9" t="str">
        <f t="shared" si="1"/>
        <v>Not Qualified</v>
      </c>
      <c r="L9">
        <f t="shared" si="2"/>
        <v>45</v>
      </c>
      <c r="M9" s="1">
        <f>COUNTA(K2:K15)</f>
        <v>8</v>
      </c>
    </row>
    <row r="10" spans="1:13" x14ac:dyDescent="0.3">
      <c r="A10">
        <v>9</v>
      </c>
      <c r="B10">
        <v>19</v>
      </c>
      <c r="C10">
        <v>12</v>
      </c>
      <c r="D10">
        <f t="shared" si="3"/>
        <v>31</v>
      </c>
      <c r="F10">
        <f t="shared" si="0"/>
        <v>51</v>
      </c>
      <c r="H10">
        <v>8</v>
      </c>
      <c r="I10" t="str">
        <f t="shared" si="1"/>
        <v>Not Qualified</v>
      </c>
      <c r="J10">
        <v>1</v>
      </c>
      <c r="K10" t="s">
        <v>12</v>
      </c>
      <c r="L10">
        <f t="shared" si="2"/>
        <v>51</v>
      </c>
      <c r="M10" s="1" t="s">
        <v>16</v>
      </c>
    </row>
    <row r="11" spans="1:13" x14ac:dyDescent="0.3">
      <c r="A11">
        <v>10</v>
      </c>
      <c r="B11">
        <v>26</v>
      </c>
      <c r="C11">
        <v>11</v>
      </c>
      <c r="D11">
        <f t="shared" si="3"/>
        <v>37</v>
      </c>
      <c r="F11">
        <f t="shared" si="0"/>
        <v>57</v>
      </c>
      <c r="H11">
        <v>42</v>
      </c>
      <c r="I11" t="str">
        <f t="shared" si="1"/>
        <v>Not Qualified</v>
      </c>
      <c r="L11">
        <f t="shared" si="2"/>
        <v>57</v>
      </c>
      <c r="M11" s="1">
        <f>COUNTIF(H2:H15, "&gt;=70")</f>
        <v>6</v>
      </c>
    </row>
    <row r="12" spans="1:13" x14ac:dyDescent="0.3">
      <c r="A12">
        <v>11</v>
      </c>
      <c r="D12">
        <f t="shared" si="3"/>
        <v>0</v>
      </c>
      <c r="F12">
        <f t="shared" si="0"/>
        <v>20</v>
      </c>
      <c r="H12">
        <v>49</v>
      </c>
      <c r="I12" t="str">
        <f t="shared" si="1"/>
        <v>Not Qualified</v>
      </c>
      <c r="J12">
        <v>1</v>
      </c>
      <c r="K12" t="s">
        <v>12</v>
      </c>
      <c r="L12">
        <f t="shared" si="2"/>
        <v>20</v>
      </c>
      <c r="M12" s="1" t="s">
        <v>17</v>
      </c>
    </row>
    <row r="13" spans="1:13" x14ac:dyDescent="0.3">
      <c r="A13">
        <v>12</v>
      </c>
      <c r="B13">
        <v>24</v>
      </c>
      <c r="C13">
        <v>27</v>
      </c>
      <c r="D13">
        <f t="shared" si="3"/>
        <v>51</v>
      </c>
      <c r="F13">
        <f t="shared" si="0"/>
        <v>71</v>
      </c>
      <c r="H13">
        <v>39</v>
      </c>
      <c r="I13" t="str">
        <f t="shared" si="1"/>
        <v>Not Qualified</v>
      </c>
      <c r="K13" t="s">
        <v>12</v>
      </c>
      <c r="L13">
        <f t="shared" si="2"/>
        <v>71</v>
      </c>
      <c r="M13" s="2">
        <f>COUNTIF(H:H, 8)</f>
        <v>1</v>
      </c>
    </row>
    <row r="14" spans="1:13" x14ac:dyDescent="0.3">
      <c r="A14">
        <v>13</v>
      </c>
      <c r="C14">
        <v>29</v>
      </c>
      <c r="D14">
        <f t="shared" si="3"/>
        <v>29</v>
      </c>
      <c r="F14">
        <f t="shared" si="0"/>
        <v>49</v>
      </c>
      <c r="H14">
        <v>90</v>
      </c>
      <c r="I14" t="str">
        <f t="shared" si="1"/>
        <v>Qualified</v>
      </c>
      <c r="J14">
        <v>1</v>
      </c>
      <c r="K14" t="s">
        <v>12</v>
      </c>
      <c r="L14">
        <f t="shared" si="2"/>
        <v>59</v>
      </c>
      <c r="M14" s="1" t="s">
        <v>18</v>
      </c>
    </row>
    <row r="15" spans="1:13" x14ac:dyDescent="0.3">
      <c r="A15">
        <v>14</v>
      </c>
      <c r="B15">
        <v>20</v>
      </c>
      <c r="C15">
        <v>9</v>
      </c>
      <c r="D15">
        <f t="shared" si="3"/>
        <v>29</v>
      </c>
      <c r="F15">
        <f t="shared" si="0"/>
        <v>49</v>
      </c>
      <c r="H15">
        <v>80</v>
      </c>
      <c r="I15" t="str">
        <f t="shared" si="1"/>
        <v>Qualified</v>
      </c>
      <c r="J15">
        <v>1</v>
      </c>
      <c r="K15" t="s">
        <v>12</v>
      </c>
      <c r="L15">
        <f t="shared" si="2"/>
        <v>59</v>
      </c>
      <c r="M15" s="1">
        <f>COUNTIFS(B2:B15, "&gt;=25", C2:C15, "&lt;=20")</f>
        <v>1</v>
      </c>
    </row>
    <row r="16" spans="1:13" x14ac:dyDescent="0.3">
      <c r="M16" s="1" t="s">
        <v>21</v>
      </c>
    </row>
    <row r="17" spans="1:13" x14ac:dyDescent="0.3">
      <c r="A17" t="s">
        <v>19</v>
      </c>
      <c r="B17">
        <f>SUM(B2:B15)</f>
        <v>210</v>
      </c>
      <c r="C17">
        <f>SUM(C2:C15)</f>
        <v>268</v>
      </c>
      <c r="D17">
        <f>SUM(D2:D15)</f>
        <v>478</v>
      </c>
      <c r="M17" s="1">
        <f>SUMIF(H2:H15, "&gt;=70", F2:F15)</f>
        <v>328</v>
      </c>
    </row>
    <row r="18" spans="1:13" x14ac:dyDescent="0.3">
      <c r="A18" t="s">
        <v>20</v>
      </c>
      <c r="C18">
        <f>$C$17/14</f>
        <v>19.142857142857142</v>
      </c>
      <c r="M18" s="1" t="s">
        <v>23</v>
      </c>
    </row>
    <row r="19" spans="1:13" x14ac:dyDescent="0.3">
      <c r="A19" t="s">
        <v>24</v>
      </c>
      <c r="C19">
        <f>AVERAGE(C2:C15)</f>
        <v>24.363636363636363</v>
      </c>
      <c r="M19" s="1">
        <f>SUMIFS(F2:F15, H2:H15, "&gt;=70", J2:J15, 1)</f>
        <v>264</v>
      </c>
    </row>
    <row r="23" spans="1:13" x14ac:dyDescent="0.3">
      <c r="G23" t="s">
        <v>25</v>
      </c>
    </row>
    <row r="24" spans="1:13" x14ac:dyDescent="0.3">
      <c r="G24" t="s">
        <v>26</v>
      </c>
      <c r="I24">
        <f>$C$17/14</f>
        <v>19.142857142857142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Alakh Pandya</dc:creator>
  <cp:lastModifiedBy>Alakh Pandya</cp:lastModifiedBy>
  <dcterms:created xsi:type="dcterms:W3CDTF">2024-03-01T15:12:34Z</dcterms:created>
  <dcterms:modified xsi:type="dcterms:W3CDTF">2024-06-27T05:02:59Z</dcterms:modified>
</cp:coreProperties>
</file>