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batches\2025_May_Fasttrack_DA\02_Advanced_Excel\"/>
    </mc:Choice>
  </mc:AlternateContent>
  <xr:revisionPtr revIDLastSave="0" documentId="13_ncr:1_{7FA4F064-4B84-4C67-87DC-CED7F48C9CCF}" xr6:coauthVersionLast="47" xr6:coauthVersionMax="47" xr10:uidLastSave="{00000000-0000-0000-0000-000000000000}"/>
  <bookViews>
    <workbookView xWindow="-108" yWindow="-108" windowWidth="23256" windowHeight="12576" firstSheet="2" activeTab="7" xr2:uid="{8841A449-B5A4-4350-BFCF-745781B78CE1}"/>
  </bookViews>
  <sheets>
    <sheet name="Data Validation" sheetId="2" r:id="rId1"/>
    <sheet name="Population" sheetId="3" r:id="rId2"/>
    <sheet name="Per Capita Income" sheetId="4" r:id="rId3"/>
    <sheet name="HLookup &amp; Transpose" sheetId="5" r:id="rId4"/>
    <sheet name="DAF" sheetId="7" r:id="rId5"/>
    <sheet name="Removing Duplicates 1" sheetId="8" r:id="rId6"/>
    <sheet name="Removing Duplicates 2" sheetId="9" r:id="rId7"/>
    <sheet name="Charts" sheetId="10" r:id="rId8"/>
  </sheets>
  <definedNames>
    <definedName name="_xlchart.v2.0" hidden="1">Charts!$D$2:$D$8</definedName>
    <definedName name="_xlchart.v2.1" hidden="1">Charts!$E$2:$E$8</definedName>
    <definedName name="_xlchart.v2.2" hidden="1">Charts!$D$2:$D$8</definedName>
    <definedName name="_xlchart.v2.3" hidden="1">Charts!$E$2:$E$8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7" l="1"/>
  <c r="F11" i="7"/>
  <c r="F5" i="7"/>
  <c r="F6" i="7"/>
  <c r="F7" i="7"/>
  <c r="F8" i="7"/>
  <c r="F9" i="7"/>
  <c r="F10" i="7"/>
  <c r="F4" i="7"/>
  <c r="C25" i="4"/>
  <c r="C24" i="4"/>
  <c r="G23" i="4"/>
  <c r="G22" i="4"/>
  <c r="E18" i="4" l="1"/>
  <c r="E14" i="4"/>
  <c r="B14" i="4"/>
  <c r="B17" i="4"/>
  <c r="J15" i="4"/>
  <c r="J8" i="4"/>
  <c r="J7" i="4"/>
  <c r="J6" i="4"/>
  <c r="J5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E2" i="4"/>
  <c r="D2" i="4"/>
  <c r="C2" i="4"/>
</calcChain>
</file>

<file path=xl/sharedStrings.xml><?xml version="1.0" encoding="utf-8"?>
<sst xmlns="http://schemas.openxmlformats.org/spreadsheetml/2006/main" count="230" uniqueCount="119">
  <si>
    <t>Amount:</t>
  </si>
  <si>
    <t>Day:</t>
  </si>
  <si>
    <t>Date:</t>
  </si>
  <si>
    <t>STD Code</t>
  </si>
  <si>
    <t>City</t>
  </si>
  <si>
    <t>Population</t>
  </si>
  <si>
    <t>Avg. Literacy</t>
  </si>
  <si>
    <t>Male Literacy</t>
  </si>
  <si>
    <t>Female Literacy</t>
  </si>
  <si>
    <t>Ahmedabad</t>
  </si>
  <si>
    <t>Surat</t>
  </si>
  <si>
    <t>Patan</t>
  </si>
  <si>
    <t>Rajkot</t>
  </si>
  <si>
    <t>Disa</t>
  </si>
  <si>
    <t>Palanpur</t>
  </si>
  <si>
    <t>Income</t>
  </si>
  <si>
    <t>Match Function</t>
  </si>
  <si>
    <t>Index Function</t>
  </si>
  <si>
    <t>Enter the city</t>
  </si>
  <si>
    <t>Enter Index No</t>
  </si>
  <si>
    <t>Enter Row No</t>
  </si>
  <si>
    <t>Enter Col No</t>
  </si>
  <si>
    <t>Value</t>
  </si>
  <si>
    <t>Enter City Name</t>
  </si>
  <si>
    <t>Parameter</t>
  </si>
  <si>
    <t>City:</t>
  </si>
  <si>
    <t>VLOOKUP Exercise</t>
  </si>
  <si>
    <t>Avg.Literacy</t>
  </si>
  <si>
    <t>Name</t>
  </si>
  <si>
    <t>SR Tendulkar</t>
  </si>
  <si>
    <t>V Sehwag</t>
  </si>
  <si>
    <t>V Kohli</t>
  </si>
  <si>
    <t>Matches</t>
  </si>
  <si>
    <t>100's</t>
  </si>
  <si>
    <t>50's</t>
  </si>
  <si>
    <t>6's</t>
  </si>
  <si>
    <t>4s</t>
  </si>
  <si>
    <t>Batsman</t>
  </si>
  <si>
    <t>Index No (row no)</t>
  </si>
  <si>
    <t>Index No (col no)</t>
  </si>
  <si>
    <t>Match only supports 1D arrays.</t>
  </si>
  <si>
    <t>Index also supports 2D arrays.</t>
  </si>
  <si>
    <t>Vlookup Value</t>
  </si>
  <si>
    <t>Index-Match Value</t>
  </si>
  <si>
    <t>City's row number</t>
  </si>
  <si>
    <t>Parameter's col no</t>
  </si>
  <si>
    <t>Index-Match Merged</t>
  </si>
  <si>
    <t>Persons:</t>
  </si>
  <si>
    <t>Thu</t>
  </si>
  <si>
    <t>HLOOKUP</t>
  </si>
  <si>
    <t>DAF:</t>
  </si>
  <si>
    <t>Dynamic Array Functions</t>
  </si>
  <si>
    <t>S. No</t>
  </si>
  <si>
    <t>Product Code</t>
  </si>
  <si>
    <t>Product Name</t>
  </si>
  <si>
    <t>Price per piece</t>
  </si>
  <si>
    <t>Quantity</t>
  </si>
  <si>
    <t>Amount</t>
  </si>
  <si>
    <t>Shirt</t>
  </si>
  <si>
    <t>Formal Pants</t>
  </si>
  <si>
    <t>T-Shirt</t>
  </si>
  <si>
    <t>Sports Trousers</t>
  </si>
  <si>
    <t>Sports Shoes</t>
  </si>
  <si>
    <t>Khadi Shirt</t>
  </si>
  <si>
    <t>Socks</t>
  </si>
  <si>
    <t>Grand Total</t>
  </si>
  <si>
    <t>id</t>
  </si>
  <si>
    <t>city</t>
  </si>
  <si>
    <t>date</t>
  </si>
  <si>
    <t>player_of_match</t>
  </si>
  <si>
    <t>venue</t>
  </si>
  <si>
    <t>Bangalore</t>
  </si>
  <si>
    <t>BB McCullum</t>
  </si>
  <si>
    <t>M Chinnaswamy Stadium</t>
  </si>
  <si>
    <t>Chandigarh</t>
  </si>
  <si>
    <t>MEK Hussey</t>
  </si>
  <si>
    <t>Punjab Cricket Association Stadium, Mohali</t>
  </si>
  <si>
    <t>Delhi</t>
  </si>
  <si>
    <t>MF Maharoof</t>
  </si>
  <si>
    <t>Feroz Shah Kotla</t>
  </si>
  <si>
    <t>Mumbai</t>
  </si>
  <si>
    <t>MV Boucher</t>
  </si>
  <si>
    <t>Wankhede Stadium</t>
  </si>
  <si>
    <t>Kolkata</t>
  </si>
  <si>
    <t>DJ Hussey</t>
  </si>
  <si>
    <t>Eden Gardens</t>
  </si>
  <si>
    <t>Jaipur</t>
  </si>
  <si>
    <t>SR Watson</t>
  </si>
  <si>
    <t>Sawai Mansingh Stadium</t>
  </si>
  <si>
    <t>Hyderabad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</si>
  <si>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</si>
  <si>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</si>
  <si>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</si>
  <si>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</si>
  <si>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</si>
  <si>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</si>
  <si>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</si>
  <si>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</si>
  <si>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</si>
  <si>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</si>
  <si>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</si>
  <si>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</si>
  <si>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</si>
  <si>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</si>
  <si>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</si>
  <si>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</si>
  <si>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</si>
  <si>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How many unique venues are there in IPL?</t>
  </si>
  <si>
    <t>Year</t>
  </si>
  <si>
    <t>Sales in Lacs</t>
  </si>
  <si>
    <t>Phase</t>
  </si>
  <si>
    <t>Numbers</t>
  </si>
  <si>
    <t>Calls</t>
  </si>
  <si>
    <t>Form Response</t>
  </si>
  <si>
    <t>Demo Session</t>
  </si>
  <si>
    <t>Registration</t>
  </si>
  <si>
    <t>Final Competition</t>
  </si>
  <si>
    <t>Councelling</t>
  </si>
  <si>
    <t>Admisssion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</si>
</sst>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1" xfId="0" applyBorder="1"/>
    <xf numFmtId="0" fontId="0" fillId="5" borderId="0" xfId="0" applyFill="1"/>
    <xf numFmtId="0" fontId="5" fillId="0" borderId="0" xfId="0" applyFont="1"/>
    <xf numFmtId="0" fontId="4" fillId="7" borderId="4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3" fillId="7" borderId="0" xfId="0" applyFont="1" applyFill="1"/>
    <xf numFmtId="0" fontId="0" fillId="6" borderId="1" xfId="0" applyFill="1" applyBorder="1"/>
    <xf numFmtId="0" fontId="1" fillId="0" borderId="0" xfId="0" applyFont="1"/>
    <xf numFmtId="0" fontId="0" fillId="4" borderId="1" xfId="0" applyFill="1" applyBorder="1"/>
    <xf numFmtId="0" fontId="4" fillId="8" borderId="1" xfId="0" applyFont="1" applyFill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4" fillId="9" borderId="0" xfId="0" applyFont="1" applyFill="1"/>
    <xf numFmtId="0" fontId="6" fillId="10" borderId="0" xfId="0" applyFont="1" applyFill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Question Hlookupworked-style" pivot="0" count="3" xr9:uid="{4962AF0F-B938-41E4-B022-6C37AF0F05A8}">
      <tableStyleElement type="headerRow" dxfId="3"/>
      <tableStyleElement type="firstRowStripe" dxfId="2"/>
      <tableStyleElement type="secondRowStripe" dxfId="1"/>
    </tableStyle>
  </tableStyles>
  <colors>
    <mruColors>
      <color rgb="FF3366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75634295713033E-2"/>
          <c:y val="0.2061574074074074"/>
          <c:w val="0.90286351706036749"/>
          <c:h val="0.70959135316418775"/>
        </c:manualLayout>
      </c:layout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Sales in Lacs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Charts!$B$2:$B$12</c:f>
              <c:numCache>
                <c:formatCode>General</c:formatCode>
                <c:ptCount val="11"/>
                <c:pt idx="0">
                  <c:v>15</c:v>
                </c:pt>
                <c:pt idx="1">
                  <c:v>20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38</c:v>
                </c:pt>
                <c:pt idx="8">
                  <c:v>55</c:v>
                </c:pt>
                <c:pt idx="9">
                  <c:v>46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F0A-9E00-75F0D480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92848"/>
        <c:axId val="717103888"/>
      </c:lineChart>
      <c:catAx>
        <c:axId val="7170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3888"/>
        <c:crosses val="autoZero"/>
        <c:auto val="1"/>
        <c:lblAlgn val="ctr"/>
        <c:lblOffset val="100"/>
        <c:noMultiLvlLbl val="0"/>
      </c:catAx>
      <c:valAx>
        <c:axId val="7171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98065438915571"/>
          <c:y val="0.23033443016678407"/>
          <c:w val="0.64919099842810102"/>
          <c:h val="0.7057713057668471"/>
        </c:manualLayout>
      </c:layout>
      <c:pie3DChart>
        <c:varyColors val="1"/>
        <c:ser>
          <c:idx val="0"/>
          <c:order val="0"/>
          <c:tx>
            <c:strRef>
              <c:f>Charts!$E$1</c:f>
              <c:strCache>
                <c:ptCount val="1"/>
                <c:pt idx="0">
                  <c:v>Numbers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  <a:contourClr>
                <a:srgbClr val="000000"/>
              </a:contourClr>
            </a:sp3d>
          </c:spPr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F8-4C19-BE54-E0CD5DB1FD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F8-4C19-BE54-E0CD5DB1FD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F8-4C19-BE54-E0CD5DB1FD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F8-4C19-BE54-E0CD5DB1FD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AF-46BD-B391-D3592DFDD3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AF-46BD-B391-D3592DFDD3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AF-46BD-B391-D3592DFDD390}"/>
              </c:ext>
            </c:extLst>
          </c:dPt>
          <c:dLbls>
            <c:dLbl>
              <c:idx val="4"/>
              <c:layout>
                <c:manualLayout>
                  <c:x val="-7.4999999999999997E-2"/>
                  <c:y val="-2.7777777777777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AF-46BD-B391-D3592DFDD390}"/>
                </c:ext>
              </c:extLst>
            </c:dLbl>
            <c:dLbl>
              <c:idx val="5"/>
              <c:layout>
                <c:manualLayout>
                  <c:x val="-4.1666666666666664E-2"/>
                  <c:y val="-6.9444444444444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AF-46BD-B391-D3592DFDD390}"/>
                </c:ext>
              </c:extLst>
            </c:dLbl>
            <c:dLbl>
              <c:idx val="6"/>
              <c:layout>
                <c:manualLayout>
                  <c:x val="0.21666666666666656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AF-46BD-B391-D3592DFDD390}"/>
                </c:ext>
              </c:extLst>
            </c:dLbl>
            <c:spPr>
              <a:solidFill>
                <a:srgbClr val="4472C4">
                  <a:lumMod val="75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Charts!$D$2:$D$8</c:f>
              <c:strCache>
                <c:ptCount val="7"/>
                <c:pt idx="0">
                  <c:v>Calls</c:v>
                </c:pt>
                <c:pt idx="1">
                  <c:v>Form Response</c:v>
                </c:pt>
                <c:pt idx="2">
                  <c:v>Demo Session</c:v>
                </c:pt>
                <c:pt idx="3">
                  <c:v>Registration</c:v>
                </c:pt>
                <c:pt idx="4">
                  <c:v>Final Competition</c:v>
                </c:pt>
                <c:pt idx="5">
                  <c:v>Councelling</c:v>
                </c:pt>
                <c:pt idx="6">
                  <c:v>Admisssion</c:v>
                </c:pt>
              </c:strCache>
            </c:strRef>
          </c:cat>
          <c:val>
            <c:numRef>
              <c:f>Charts!$E$2:$E$8</c:f>
              <c:numCache>
                <c:formatCode>General</c:formatCode>
                <c:ptCount val="7"/>
                <c:pt idx="0">
                  <c:v>1500</c:v>
                </c:pt>
                <c:pt idx="1">
                  <c:v>1200</c:v>
                </c:pt>
                <c:pt idx="2">
                  <c:v>1000</c:v>
                </c:pt>
                <c:pt idx="3">
                  <c:v>600</c:v>
                </c:pt>
                <c:pt idx="4">
                  <c:v>400</c:v>
                </c:pt>
                <c:pt idx="5">
                  <c:v>250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6BD-B391-D3592DFD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8139895376171"/>
          <c:y val="5.4481114549243072E-2"/>
          <c:w val="0.18627692285352296"/>
          <c:h val="0.44592611087826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35046E8C-C98F-47D5-BDC9-B2C05B4FD33E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0</xdr:row>
      <xdr:rowOff>87630</xdr:rowOff>
    </xdr:from>
    <xdr:to>
      <xdr:col>22</xdr:col>
      <xdr:colOff>175260</xdr:colOff>
      <xdr:row>15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4817E-D505-D3BB-8297-0140E7CA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0</xdr:row>
      <xdr:rowOff>72390</xdr:rowOff>
    </xdr:from>
    <xdr:to>
      <xdr:col>14</xdr:col>
      <xdr:colOff>137160</xdr:colOff>
      <xdr:row>18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03029-EC19-496B-EF43-B584F342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14</xdr:row>
      <xdr:rowOff>19050</xdr:rowOff>
    </xdr:from>
    <xdr:to>
      <xdr:col>6</xdr:col>
      <xdr:colOff>502920</xdr:colOff>
      <xdr:row>29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30A557-7AA8-83A4-B859-EA4097F270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2579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FC5AD-5931-438C-B43D-3E25C3F6271E}" name="Table_57" displayName="Table_57" ref="B3:E8" headerRowDxfId="0">
  <tableColumns count="4">
    <tableColumn id="1" xr3:uid="{5EEF02E1-7BA3-4C39-A4AF-BEF530C8566D}" name="Name"/>
    <tableColumn id="2" xr3:uid="{861E77EF-B067-4E98-A85B-76F7E182A4CB}" name="SR Tendulkar"/>
    <tableColumn id="3" xr3:uid="{6797B327-F1BF-4CA4-B39E-B99C19FC350C}" name="V Sehwag"/>
    <tableColumn id="4" xr3:uid="{F2982CA4-8082-4798-93BA-C6E1827628D1}" name="V Kohli"/>
  </tableColumns>
  <tableStyleInfo name="Question Hlookupwork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929B-DF63-48AD-A030-0F4C2243C022}">
  <dimension ref="B2:E8"/>
  <sheetViews>
    <sheetView workbookViewId="0">
      <selection activeCell="D7" sqref="D7"/>
    </sheetView>
  </sheetViews>
  <sheetFormatPr defaultRowHeight="14.4" x14ac:dyDescent="0.3"/>
  <cols>
    <col min="2" max="2" width="5.21875" customWidth="1"/>
    <col min="3" max="4" width="11.109375" customWidth="1"/>
    <col min="5" max="5" width="5.44140625" customWidth="1"/>
  </cols>
  <sheetData>
    <row r="2" spans="2:5" x14ac:dyDescent="0.3">
      <c r="B2" s="1"/>
      <c r="C2" s="1"/>
      <c r="D2" s="1"/>
      <c r="E2" s="1"/>
    </row>
    <row r="3" spans="2:5" x14ac:dyDescent="0.3">
      <c r="B3" s="1"/>
      <c r="C3" s="1" t="s">
        <v>47</v>
      </c>
      <c r="D3" s="6"/>
      <c r="E3" s="1"/>
    </row>
    <row r="4" spans="2:5" x14ac:dyDescent="0.3">
      <c r="B4" s="1"/>
      <c r="C4" s="1" t="s">
        <v>0</v>
      </c>
      <c r="D4" s="6">
        <v>10000</v>
      </c>
      <c r="E4" s="1"/>
    </row>
    <row r="5" spans="2:5" x14ac:dyDescent="0.3">
      <c r="B5" s="1"/>
      <c r="C5" s="1" t="s">
        <v>2</v>
      </c>
      <c r="D5" s="6"/>
      <c r="E5" s="1"/>
    </row>
    <row r="6" spans="2:5" x14ac:dyDescent="0.3">
      <c r="B6" s="1"/>
      <c r="C6" s="1" t="s">
        <v>1</v>
      </c>
      <c r="D6" s="6" t="s">
        <v>48</v>
      </c>
      <c r="E6" s="1"/>
    </row>
    <row r="7" spans="2:5" x14ac:dyDescent="0.3">
      <c r="B7" s="1"/>
      <c r="C7" s="1" t="s">
        <v>25</v>
      </c>
      <c r="D7" s="6"/>
      <c r="E7" s="1"/>
    </row>
    <row r="8" spans="2:5" x14ac:dyDescent="0.3">
      <c r="B8" s="1"/>
      <c r="C8" s="1"/>
      <c r="D8" s="1"/>
      <c r="E8" s="1"/>
    </row>
  </sheetData>
  <dataValidations count="4">
    <dataValidation type="list" allowBlank="1" showInputMessage="1" showErrorMessage="1" sqref="D6" xr:uid="{8182BA09-31A1-4E0B-AE54-B1F8E5DB1FA6}">
      <formula1>"Mon, Tue, Wed, Thu, Fri, Sat"</formula1>
    </dataValidation>
    <dataValidation type="whole" operator="greaterThan" allowBlank="1" showInputMessage="1" showErrorMessage="1" errorTitle="Positive Integers Only!" error="Number of persons cannot be negative, 0 or in decimal points. Please enter positive whole numbers only..." sqref="D3" xr:uid="{3F3B0E1A-A853-4DC9-92E0-93441704B9F9}">
      <formula1>0</formula1>
    </dataValidation>
    <dataValidation type="decimal" errorStyle="warning" allowBlank="1" showInputMessage="1" showErrorMessage="1" errorTitle="Are you sure?" error="You are trying to transfer a big amount..." promptTitle="Rules" prompt="Please enter a positive number as amount." sqref="D4" xr:uid="{41C4FF53-6CB2-4D72-9D33-5D33CFCBD63D}">
      <formula1>0</formula1>
      <formula2>10000</formula2>
    </dataValidation>
    <dataValidation type="date" allowBlank="1" showInputMessage="1" showErrorMessage="1" sqref="D5" xr:uid="{2DB27377-2387-497B-8963-2D28D0C5CEB8}">
      <formula1>36526</formula1>
      <formula2>44196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B4D00-841F-4AA8-A164-6D2F831C74E6}">
          <x14:formula1>
            <xm:f>Population!$B$2:$B$7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FA9A-C624-4861-A590-C7207E99A8FC}">
  <dimension ref="A1:F7"/>
  <sheetViews>
    <sheetView workbookViewId="0">
      <selection activeCell="B2" sqref="B2:B6"/>
    </sheetView>
  </sheetViews>
  <sheetFormatPr defaultRowHeight="14.4" x14ac:dyDescent="0.3"/>
  <cols>
    <col min="2" max="2" width="10.6640625" bestFit="1" customWidth="1"/>
    <col min="3" max="3" width="9.77734375" bestFit="1" customWidth="1"/>
    <col min="4" max="4" width="11.33203125" bestFit="1" customWidth="1"/>
    <col min="5" max="5" width="12" bestFit="1" customWidth="1"/>
    <col min="6" max="6" width="13.88671875" bestFit="1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79</v>
      </c>
      <c r="B2" t="s">
        <v>9</v>
      </c>
      <c r="C2">
        <v>86</v>
      </c>
      <c r="D2">
        <v>68.7</v>
      </c>
      <c r="E2">
        <v>65.7</v>
      </c>
      <c r="F2">
        <v>75.53</v>
      </c>
    </row>
    <row r="3" spans="1:6" x14ac:dyDescent="0.3">
      <c r="A3">
        <v>261</v>
      </c>
      <c r="B3" t="s">
        <v>10</v>
      </c>
      <c r="C3">
        <v>80</v>
      </c>
      <c r="D3">
        <v>60.5</v>
      </c>
      <c r="E3">
        <v>60</v>
      </c>
      <c r="F3">
        <v>62.2</v>
      </c>
    </row>
    <row r="4" spans="1:6" x14ac:dyDescent="0.3">
      <c r="A4">
        <v>2766</v>
      </c>
      <c r="B4" t="s">
        <v>11</v>
      </c>
      <c r="C4">
        <v>13</v>
      </c>
      <c r="D4">
        <v>72.3</v>
      </c>
      <c r="E4">
        <v>82.9</v>
      </c>
      <c r="F4">
        <v>61.05</v>
      </c>
    </row>
    <row r="5" spans="1:6" x14ac:dyDescent="0.3">
      <c r="A5">
        <v>281</v>
      </c>
      <c r="B5" t="s">
        <v>12</v>
      </c>
      <c r="C5">
        <v>46</v>
      </c>
      <c r="D5">
        <v>52.2</v>
      </c>
      <c r="E5">
        <v>52.5</v>
      </c>
      <c r="F5">
        <v>34.700000000000003</v>
      </c>
    </row>
    <row r="6" spans="1:6" x14ac:dyDescent="0.3">
      <c r="A6">
        <v>2744</v>
      </c>
      <c r="B6" t="s">
        <v>13</v>
      </c>
      <c r="C6">
        <v>2</v>
      </c>
      <c r="D6">
        <v>68.8</v>
      </c>
      <c r="E6">
        <v>72.8</v>
      </c>
      <c r="F6">
        <v>40</v>
      </c>
    </row>
    <row r="7" spans="1:6" x14ac:dyDescent="0.3">
      <c r="A7">
        <v>2742</v>
      </c>
      <c r="B7" t="s">
        <v>14</v>
      </c>
      <c r="C7">
        <v>1.5</v>
      </c>
      <c r="D7">
        <v>64.900000000000006</v>
      </c>
      <c r="E7">
        <v>78.400000000000006</v>
      </c>
      <c r="F7">
        <v>38.799999999999997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2AAF-D203-49B6-B2C2-C7513BD0F1DC}">
  <dimension ref="A1:K27"/>
  <sheetViews>
    <sheetView workbookViewId="0">
      <selection activeCell="F20" sqref="F20"/>
    </sheetView>
  </sheetViews>
  <sheetFormatPr defaultRowHeight="14.4" x14ac:dyDescent="0.3"/>
  <cols>
    <col min="1" max="1" width="15.77734375" bestFit="1" customWidth="1"/>
    <col min="2" max="2" width="18.21875" bestFit="1" customWidth="1"/>
    <col min="3" max="4" width="13.21875" bestFit="1" customWidth="1"/>
    <col min="5" max="5" width="13.88671875" bestFit="1" customWidth="1"/>
    <col min="6" max="6" width="25.109375" bestFit="1" customWidth="1"/>
    <col min="7" max="7" width="12.21875" bestFit="1" customWidth="1"/>
    <col min="9" max="9" width="13.88671875" bestFit="1" customWidth="1"/>
    <col min="10" max="10" width="16" bestFit="1" customWidth="1"/>
  </cols>
  <sheetData>
    <row r="1" spans="1:11" x14ac:dyDescent="0.3">
      <c r="A1" t="s">
        <v>4</v>
      </c>
      <c r="B1" t="s">
        <v>15</v>
      </c>
      <c r="C1" t="s">
        <v>6</v>
      </c>
      <c r="D1" t="s">
        <v>5</v>
      </c>
      <c r="E1" t="s">
        <v>8</v>
      </c>
      <c r="F1" t="s">
        <v>3</v>
      </c>
      <c r="H1" t="s">
        <v>26</v>
      </c>
    </row>
    <row r="2" spans="1:11" x14ac:dyDescent="0.3">
      <c r="A2" t="s">
        <v>9</v>
      </c>
      <c r="B2">
        <v>2590</v>
      </c>
      <c r="C2">
        <f>VLOOKUP($A2, Population!$B$2:$F$7, 3, FALSE)</f>
        <v>68.7</v>
      </c>
      <c r="D2">
        <f>VLOOKUP($A2, Population!$B$2:$F$7, 2, FALSE)</f>
        <v>86</v>
      </c>
      <c r="E2">
        <f>VLOOKUP($A2, Population!$B$2:$F$7, 5, FALSE)</f>
        <v>75.53</v>
      </c>
    </row>
    <row r="3" spans="1:11" x14ac:dyDescent="0.3">
      <c r="A3" t="s">
        <v>13</v>
      </c>
      <c r="B3">
        <v>3196</v>
      </c>
      <c r="C3">
        <f>VLOOKUP($A3, Population!$B$2:$F$7, 3, FALSE)</f>
        <v>68.8</v>
      </c>
      <c r="D3">
        <f>VLOOKUP($A3, Population!$B$2:$F$7, 2, FALSE)</f>
        <v>2</v>
      </c>
      <c r="E3">
        <f>VLOOKUP($A3, Population!$B$2:$F$7, 5, FALSE)</f>
        <v>40</v>
      </c>
      <c r="H3" s="7"/>
      <c r="I3" s="7"/>
      <c r="J3" s="7"/>
      <c r="K3" s="7"/>
    </row>
    <row r="4" spans="1:11" x14ac:dyDescent="0.3">
      <c r="A4" t="s">
        <v>14</v>
      </c>
      <c r="B4">
        <v>2400</v>
      </c>
      <c r="C4">
        <f>VLOOKUP($A4, Population!$B$2:$F$7, 3, FALSE)</f>
        <v>64.900000000000006</v>
      </c>
      <c r="D4">
        <f>VLOOKUP($A4, Population!$B$2:$F$7, 2, FALSE)</f>
        <v>1.5</v>
      </c>
      <c r="E4">
        <f>VLOOKUP($A4, Population!$B$2:$F$7, 5, FALSE)</f>
        <v>38.799999999999997</v>
      </c>
      <c r="H4" s="7"/>
      <c r="I4" s="7" t="s">
        <v>4</v>
      </c>
      <c r="J4" s="6" t="s">
        <v>13</v>
      </c>
      <c r="K4" s="7"/>
    </row>
    <row r="5" spans="1:11" x14ac:dyDescent="0.3">
      <c r="A5" t="s">
        <v>11</v>
      </c>
      <c r="B5">
        <v>2530</v>
      </c>
      <c r="C5">
        <f>VLOOKUP($A5, Population!$B$2:$F$7, 3, FALSE)</f>
        <v>72.3</v>
      </c>
      <c r="D5">
        <f>VLOOKUP($A5, Population!$B$2:$F$7, 2, FALSE)</f>
        <v>13</v>
      </c>
      <c r="E5">
        <f>VLOOKUP($A5, Population!$B$2:$F$7, 5, FALSE)</f>
        <v>61.05</v>
      </c>
      <c r="H5" s="7"/>
      <c r="I5" s="7" t="s">
        <v>15</v>
      </c>
      <c r="J5" s="6">
        <f>VLOOKUP($J$4, $A$1:$E$7, 2, FALSE)</f>
        <v>3196</v>
      </c>
      <c r="K5" s="7"/>
    </row>
    <row r="6" spans="1:11" x14ac:dyDescent="0.3">
      <c r="A6" t="s">
        <v>12</v>
      </c>
      <c r="B6">
        <v>2900</v>
      </c>
      <c r="C6">
        <f>VLOOKUP($A6, Population!$B$2:$F$7, 3, FALSE)</f>
        <v>52.2</v>
      </c>
      <c r="D6">
        <f>VLOOKUP($A6, Population!$B$2:$F$7, 2, FALSE)</f>
        <v>46</v>
      </c>
      <c r="E6">
        <f>VLOOKUP($A6, Population!$B$2:$F$7, 5, FALSE)</f>
        <v>34.700000000000003</v>
      </c>
      <c r="H6" s="7"/>
      <c r="I6" s="7" t="s">
        <v>27</v>
      </c>
      <c r="J6" s="6">
        <f>VLOOKUP($J$4, $A$1:$E$7, 3, FALSE)</f>
        <v>68.8</v>
      </c>
      <c r="K6" s="7"/>
    </row>
    <row r="7" spans="1:11" x14ac:dyDescent="0.3">
      <c r="A7" t="s">
        <v>10</v>
      </c>
      <c r="B7">
        <v>2850</v>
      </c>
      <c r="C7">
        <f>VLOOKUP($A7, Population!$B$2:$F$7, 3, FALSE)</f>
        <v>60.5</v>
      </c>
      <c r="D7">
        <f>VLOOKUP($A7, Population!$B$2:$F$7, 2, FALSE)</f>
        <v>80</v>
      </c>
      <c r="E7">
        <f>VLOOKUP($A7, Population!$B$2:$F$7, 5, FALSE)</f>
        <v>62.2</v>
      </c>
      <c r="H7" s="7"/>
      <c r="I7" s="7" t="s">
        <v>5</v>
      </c>
      <c r="J7" s="6">
        <f>VLOOKUP($J$4, $A$1:$E$7, 4, FALSE)</f>
        <v>2</v>
      </c>
      <c r="K7" s="7"/>
    </row>
    <row r="8" spans="1:11" x14ac:dyDescent="0.3">
      <c r="H8" s="7"/>
      <c r="I8" s="7" t="s">
        <v>8</v>
      </c>
      <c r="J8" s="6">
        <f>VLOOKUP($J$4, $A$1:$E$7, 5, FALSE)</f>
        <v>40</v>
      </c>
      <c r="K8" s="7"/>
    </row>
    <row r="9" spans="1:11" x14ac:dyDescent="0.3">
      <c r="H9" s="7"/>
      <c r="I9" s="7"/>
      <c r="J9" s="7"/>
      <c r="K9" s="7"/>
    </row>
    <row r="11" spans="1:11" x14ac:dyDescent="0.3">
      <c r="A11" s="25" t="s">
        <v>16</v>
      </c>
      <c r="B11" s="25"/>
      <c r="D11" s="25" t="s">
        <v>17</v>
      </c>
      <c r="E11" s="25"/>
      <c r="H11" t="s">
        <v>49</v>
      </c>
    </row>
    <row r="12" spans="1:11" x14ac:dyDescent="0.3">
      <c r="H12" s="7"/>
      <c r="I12" s="7"/>
      <c r="J12" s="7"/>
      <c r="K12" s="7"/>
    </row>
    <row r="13" spans="1:11" x14ac:dyDescent="0.3">
      <c r="A13" t="s">
        <v>18</v>
      </c>
      <c r="B13" t="s">
        <v>11</v>
      </c>
      <c r="D13" t="s">
        <v>19</v>
      </c>
      <c r="E13">
        <v>5</v>
      </c>
      <c r="H13" s="7"/>
      <c r="I13" s="7" t="s">
        <v>4</v>
      </c>
      <c r="J13" s="18" t="s">
        <v>13</v>
      </c>
      <c r="K13" s="7"/>
    </row>
    <row r="14" spans="1:11" x14ac:dyDescent="0.3">
      <c r="A14" t="s">
        <v>38</v>
      </c>
      <c r="B14">
        <f>MATCH(B13, A2:A7, 0)</f>
        <v>4</v>
      </c>
      <c r="D14" t="s">
        <v>4</v>
      </c>
      <c r="E14" t="str">
        <f>INDEX(A1:A7, E13)</f>
        <v>Patan</v>
      </c>
      <c r="H14" s="7"/>
      <c r="I14" s="7" t="s">
        <v>24</v>
      </c>
      <c r="J14" s="6" t="s">
        <v>5</v>
      </c>
      <c r="K14" s="7"/>
    </row>
    <row r="15" spans="1:11" x14ac:dyDescent="0.3">
      <c r="D15" s="14" t="s">
        <v>41</v>
      </c>
      <c r="H15" s="7"/>
      <c r="I15" s="7" t="s">
        <v>22</v>
      </c>
      <c r="J15" s="6">
        <f>HLOOKUP(J14, B1:E7, 3, FALSE)</f>
        <v>2</v>
      </c>
      <c r="K15" s="7"/>
    </row>
    <row r="16" spans="1:11" x14ac:dyDescent="0.3">
      <c r="A16" t="s">
        <v>24</v>
      </c>
      <c r="B16" t="s">
        <v>5</v>
      </c>
      <c r="D16" t="s">
        <v>20</v>
      </c>
      <c r="E16">
        <v>2</v>
      </c>
      <c r="H16" s="7"/>
      <c r="I16" s="7"/>
      <c r="J16" s="7"/>
      <c r="K16" s="7"/>
    </row>
    <row r="17" spans="1:7" x14ac:dyDescent="0.3">
      <c r="A17" t="s">
        <v>39</v>
      </c>
      <c r="B17">
        <f>MATCH(B16, B1:F1, 0)</f>
        <v>3</v>
      </c>
      <c r="D17" t="s">
        <v>21</v>
      </c>
      <c r="E17">
        <v>5</v>
      </c>
    </row>
    <row r="18" spans="1:7" x14ac:dyDescent="0.3">
      <c r="D18" t="s">
        <v>22</v>
      </c>
      <c r="E18">
        <f>INDEX(A1:E7, E16, E17)</f>
        <v>75.53</v>
      </c>
    </row>
    <row r="19" spans="1:7" x14ac:dyDescent="0.3">
      <c r="A19" s="14" t="s">
        <v>40</v>
      </c>
    </row>
    <row r="21" spans="1:7" x14ac:dyDescent="0.3">
      <c r="A21" s="2"/>
      <c r="B21" s="2"/>
      <c r="C21" s="2"/>
      <c r="D21" s="2"/>
    </row>
    <row r="22" spans="1:7" x14ac:dyDescent="0.3">
      <c r="A22" s="2"/>
      <c r="B22" s="2" t="s">
        <v>23</v>
      </c>
      <c r="C22" s="3" t="s">
        <v>11</v>
      </c>
      <c r="D22" s="2"/>
      <c r="F22" t="s">
        <v>44</v>
      </c>
      <c r="G22">
        <f>MATCH(C22, A2:A7, 0)</f>
        <v>4</v>
      </c>
    </row>
    <row r="23" spans="1:7" x14ac:dyDescent="0.3">
      <c r="A23" s="2"/>
      <c r="B23" s="2" t="s">
        <v>24</v>
      </c>
      <c r="C23" s="5" t="s">
        <v>5</v>
      </c>
      <c r="D23" s="2"/>
      <c r="F23" s="4" t="s">
        <v>45</v>
      </c>
      <c r="G23">
        <f>MATCH(C23, B1:E1, 0)</f>
        <v>3</v>
      </c>
    </row>
    <row r="24" spans="1:7" x14ac:dyDescent="0.3">
      <c r="A24" s="2"/>
      <c r="B24" s="2" t="s">
        <v>42</v>
      </c>
      <c r="C24" s="5">
        <f>VLOOKUP(C22, A2:E7,MATCH(C23, A1:E1, 0),FALSE)</f>
        <v>13</v>
      </c>
      <c r="D24" s="2"/>
    </row>
    <row r="25" spans="1:7" x14ac:dyDescent="0.3">
      <c r="A25" s="2"/>
      <c r="B25" s="2" t="s">
        <v>43</v>
      </c>
      <c r="C25" s="15">
        <f>INDEX(B2:E7, G22,G23)</f>
        <v>13</v>
      </c>
      <c r="D25" s="2"/>
    </row>
    <row r="26" spans="1:7" x14ac:dyDescent="0.3">
      <c r="A26" s="2"/>
      <c r="B26" s="2" t="s">
        <v>46</v>
      </c>
      <c r="C26" s="15"/>
      <c r="D26" s="2"/>
    </row>
    <row r="27" spans="1:7" x14ac:dyDescent="0.3">
      <c r="A27" s="2"/>
      <c r="B27" s="2"/>
      <c r="C27" s="2"/>
      <c r="D27" s="2"/>
    </row>
  </sheetData>
  <mergeCells count="2">
    <mergeCell ref="A11:B11"/>
    <mergeCell ref="D11:E11"/>
  </mergeCells>
  <dataValidations count="3">
    <dataValidation type="list" allowBlank="1" showInputMessage="1" showErrorMessage="1" sqref="J4 B13 C22" xr:uid="{D1AF33DB-32AB-4D38-869B-BE134C3B46C2}">
      <formula1>$A$2:$A$7</formula1>
    </dataValidation>
    <dataValidation type="list" allowBlank="1" showInputMessage="1" showErrorMessage="1" sqref="J14 C23" xr:uid="{C0230C17-DACB-4366-9D4B-06A160F88836}">
      <formula1>$B$1:$E$1</formula1>
    </dataValidation>
    <dataValidation type="list" allowBlank="1" showInputMessage="1" showErrorMessage="1" sqref="B16" xr:uid="{9F07ED8E-CB30-483B-992F-CCAC5711A3C3}">
      <formula1>$B$1:$F$1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B3AB-EDCB-4C4F-89B8-2F0BD2EA93E2}">
  <dimension ref="B3:H13"/>
  <sheetViews>
    <sheetView workbookViewId="0">
      <selection activeCell="C13" sqref="C13"/>
    </sheetView>
  </sheetViews>
  <sheetFormatPr defaultRowHeight="14.4" x14ac:dyDescent="0.3"/>
  <cols>
    <col min="2" max="2" width="9.5546875" bestFit="1" customWidth="1"/>
    <col min="3" max="3" width="12" bestFit="1" customWidth="1"/>
    <col min="4" max="4" width="9.21875" bestFit="1" customWidth="1"/>
    <col min="5" max="5" width="6.88671875" bestFit="1" customWidth="1"/>
    <col min="8" max="8" width="11.88671875" customWidth="1"/>
  </cols>
  <sheetData>
    <row r="3" spans="2:8" x14ac:dyDescent="0.3">
      <c r="B3" s="12" t="s">
        <v>28</v>
      </c>
      <c r="C3" s="12" t="s">
        <v>29</v>
      </c>
      <c r="D3" s="12" t="s">
        <v>30</v>
      </c>
      <c r="E3" s="12" t="s">
        <v>31</v>
      </c>
      <c r="G3" s="16" t="s">
        <v>37</v>
      </c>
      <c r="H3" s="17"/>
    </row>
    <row r="4" spans="2:8" ht="15.6" x14ac:dyDescent="0.3">
      <c r="B4" s="8" t="s">
        <v>32</v>
      </c>
      <c r="C4" s="8">
        <v>200</v>
      </c>
      <c r="D4" s="8">
        <v>97</v>
      </c>
      <c r="E4" s="8">
        <v>98</v>
      </c>
      <c r="G4" s="16" t="s">
        <v>34</v>
      </c>
      <c r="H4" s="6"/>
    </row>
    <row r="5" spans="2:8" ht="15.6" x14ac:dyDescent="0.3">
      <c r="B5" s="8" t="s">
        <v>33</v>
      </c>
      <c r="C5" s="8">
        <v>20</v>
      </c>
      <c r="D5" s="8">
        <v>22</v>
      </c>
      <c r="E5" s="8">
        <v>21</v>
      </c>
      <c r="G5" s="16" t="s">
        <v>33</v>
      </c>
      <c r="H5" s="6"/>
    </row>
    <row r="6" spans="2:8" ht="15.6" x14ac:dyDescent="0.3">
      <c r="B6" s="8" t="s">
        <v>34</v>
      </c>
      <c r="C6" s="8">
        <v>32</v>
      </c>
      <c r="D6" s="8">
        <v>35</v>
      </c>
      <c r="E6" s="8">
        <v>25</v>
      </c>
    </row>
    <row r="7" spans="2:8" ht="15.6" x14ac:dyDescent="0.3">
      <c r="B7" s="8" t="s">
        <v>35</v>
      </c>
      <c r="C7" s="8">
        <v>100</v>
      </c>
      <c r="D7" s="8">
        <v>25</v>
      </c>
      <c r="E7" s="8">
        <v>54</v>
      </c>
    </row>
    <row r="8" spans="2:8" ht="15.6" x14ac:dyDescent="0.3">
      <c r="B8" s="8" t="s">
        <v>36</v>
      </c>
      <c r="C8" s="8">
        <v>125</v>
      </c>
      <c r="D8" s="8">
        <v>20</v>
      </c>
      <c r="E8" s="8">
        <v>14</v>
      </c>
    </row>
    <row r="11" spans="2:8" x14ac:dyDescent="0.3">
      <c r="B11" s="9" t="s">
        <v>37</v>
      </c>
      <c r="C11" s="13"/>
    </row>
    <row r="12" spans="2:8" x14ac:dyDescent="0.3">
      <c r="B12" s="10" t="s">
        <v>24</v>
      </c>
      <c r="C12" s="13"/>
    </row>
    <row r="13" spans="2:8" x14ac:dyDescent="0.3">
      <c r="B13" s="11" t="s">
        <v>22</v>
      </c>
      <c r="C13" s="1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458F-3406-4DA3-A90F-C211AD7F6CEC}">
  <dimension ref="A1:F24"/>
  <sheetViews>
    <sheetView workbookViewId="0">
      <selection activeCell="F24" sqref="F24"/>
    </sheetView>
  </sheetViews>
  <sheetFormatPr defaultRowHeight="14.4" x14ac:dyDescent="0.3"/>
  <cols>
    <col min="1" max="1" width="5.33203125" bestFit="1" customWidth="1"/>
    <col min="2" max="2" width="12" bestFit="1" customWidth="1"/>
    <col min="3" max="3" width="13.6640625" bestFit="1" customWidth="1"/>
    <col min="4" max="4" width="12.88671875" bestFit="1" customWidth="1"/>
    <col min="5" max="5" width="10.5546875" bestFit="1" customWidth="1"/>
  </cols>
  <sheetData>
    <row r="1" spans="1:6" x14ac:dyDescent="0.3">
      <c r="A1" s="14" t="s">
        <v>50</v>
      </c>
      <c r="B1" s="14" t="s">
        <v>51</v>
      </c>
    </row>
    <row r="3" spans="1:6" x14ac:dyDescent="0.3">
      <c r="A3" s="19" t="s">
        <v>52</v>
      </c>
      <c r="B3" s="19" t="s">
        <v>53</v>
      </c>
      <c r="C3" s="19" t="s">
        <v>54</v>
      </c>
      <c r="D3" s="19" t="s">
        <v>55</v>
      </c>
      <c r="E3" s="19" t="s">
        <v>56</v>
      </c>
      <c r="F3" s="19" t="s">
        <v>57</v>
      </c>
    </row>
    <row r="4" spans="1:6" x14ac:dyDescent="0.3">
      <c r="A4" s="20">
        <v>1</v>
      </c>
      <c r="B4" s="20">
        <v>101</v>
      </c>
      <c r="C4" s="20" t="s">
        <v>58</v>
      </c>
      <c r="D4" s="20">
        <v>500</v>
      </c>
      <c r="E4" s="20">
        <v>5</v>
      </c>
      <c r="F4">
        <f>D4*E4</f>
        <v>2500</v>
      </c>
    </row>
    <row r="5" spans="1:6" x14ac:dyDescent="0.3">
      <c r="A5" s="20">
        <v>2</v>
      </c>
      <c r="B5" s="20">
        <v>102</v>
      </c>
      <c r="C5" s="20" t="s">
        <v>59</v>
      </c>
      <c r="D5" s="20">
        <v>1000</v>
      </c>
      <c r="E5" s="20">
        <v>2</v>
      </c>
      <c r="F5">
        <f t="shared" ref="F5:F10" si="0">D5*E5</f>
        <v>2000</v>
      </c>
    </row>
    <row r="6" spans="1:6" x14ac:dyDescent="0.3">
      <c r="A6" s="20">
        <v>3</v>
      </c>
      <c r="B6" s="20">
        <v>103</v>
      </c>
      <c r="C6" s="20" t="s">
        <v>60</v>
      </c>
      <c r="D6" s="20">
        <v>700</v>
      </c>
      <c r="E6" s="20">
        <v>3</v>
      </c>
      <c r="F6">
        <f t="shared" si="0"/>
        <v>2100</v>
      </c>
    </row>
    <row r="7" spans="1:6" x14ac:dyDescent="0.3">
      <c r="A7" s="20">
        <v>4</v>
      </c>
      <c r="B7" s="20">
        <v>107</v>
      </c>
      <c r="C7" s="20" t="s">
        <v>61</v>
      </c>
      <c r="D7" s="20">
        <v>1200</v>
      </c>
      <c r="E7" s="20">
        <v>2</v>
      </c>
      <c r="F7">
        <f t="shared" si="0"/>
        <v>2400</v>
      </c>
    </row>
    <row r="8" spans="1:6" x14ac:dyDescent="0.3">
      <c r="A8" s="20">
        <v>5</v>
      </c>
      <c r="B8" s="20">
        <v>111</v>
      </c>
      <c r="C8" s="20" t="s">
        <v>62</v>
      </c>
      <c r="D8" s="20">
        <v>7000</v>
      </c>
      <c r="E8" s="20">
        <v>1</v>
      </c>
      <c r="F8">
        <f t="shared" si="0"/>
        <v>7000</v>
      </c>
    </row>
    <row r="9" spans="1:6" x14ac:dyDescent="0.3">
      <c r="A9" s="20">
        <v>6</v>
      </c>
      <c r="B9" s="20">
        <v>201</v>
      </c>
      <c r="C9" s="20" t="s">
        <v>63</v>
      </c>
      <c r="D9" s="20">
        <v>1500</v>
      </c>
      <c r="E9" s="20">
        <v>5</v>
      </c>
      <c r="F9">
        <f t="shared" si="0"/>
        <v>7500</v>
      </c>
    </row>
    <row r="10" spans="1:6" x14ac:dyDescent="0.3">
      <c r="A10" s="20">
        <v>7</v>
      </c>
      <c r="B10" s="20">
        <v>112</v>
      </c>
      <c r="C10" s="20" t="s">
        <v>64</v>
      </c>
      <c r="D10" s="20">
        <v>100</v>
      </c>
      <c r="E10" s="20">
        <v>4</v>
      </c>
      <c r="F10">
        <f t="shared" si="0"/>
        <v>400</v>
      </c>
    </row>
    <row r="11" spans="1:6" x14ac:dyDescent="0.3">
      <c r="A11" s="20"/>
      <c r="B11" s="20"/>
      <c r="C11" s="20"/>
      <c r="D11" s="20"/>
      <c r="E11" s="20" t="s">
        <v>65</v>
      </c>
      <c r="F11">
        <f>SUM(F4:F10)</f>
        <v>23900</v>
      </c>
    </row>
    <row r="16" spans="1:6" x14ac:dyDescent="0.3">
      <c r="A16" s="19" t="s">
        <v>52</v>
      </c>
      <c r="B16" s="19" t="s">
        <v>53</v>
      </c>
      <c r="C16" s="19" t="s">
        <v>54</v>
      </c>
      <c r="D16" s="19" t="s">
        <v>55</v>
      </c>
      <c r="E16" s="19" t="s">
        <v>56</v>
      </c>
    </row>
    <row r="17" spans="1:6" x14ac:dyDescent="0.3">
      <c r="A17" s="20">
        <v>1</v>
      </c>
      <c r="B17" s="20">
        <v>101</v>
      </c>
      <c r="C17" s="20" t="s">
        <v>58</v>
      </c>
      <c r="D17" s="20">
        <v>500</v>
      </c>
      <c r="E17" s="20">
        <v>5</v>
      </c>
    </row>
    <row r="18" spans="1:6" x14ac:dyDescent="0.3">
      <c r="A18" s="20">
        <v>2</v>
      </c>
      <c r="B18" s="20">
        <v>102</v>
      </c>
      <c r="C18" s="20" t="s">
        <v>59</v>
      </c>
      <c r="D18" s="20">
        <v>1000</v>
      </c>
      <c r="E18" s="20">
        <v>2</v>
      </c>
    </row>
    <row r="19" spans="1:6" x14ac:dyDescent="0.3">
      <c r="A19" s="20">
        <v>3</v>
      </c>
      <c r="B19" s="20">
        <v>103</v>
      </c>
      <c r="C19" s="20" t="s">
        <v>60</v>
      </c>
      <c r="D19" s="20">
        <v>700</v>
      </c>
      <c r="E19" s="20">
        <v>3</v>
      </c>
    </row>
    <row r="20" spans="1:6" x14ac:dyDescent="0.3">
      <c r="A20" s="20">
        <v>4</v>
      </c>
      <c r="B20" s="20">
        <v>107</v>
      </c>
      <c r="C20" s="20" t="s">
        <v>61</v>
      </c>
      <c r="D20" s="20">
        <v>1200</v>
      </c>
      <c r="E20" s="20">
        <v>2</v>
      </c>
    </row>
    <row r="21" spans="1:6" x14ac:dyDescent="0.3">
      <c r="A21" s="20">
        <v>5</v>
      </c>
      <c r="B21" s="20">
        <v>111</v>
      </c>
      <c r="C21" s="20" t="s">
        <v>62</v>
      </c>
      <c r="D21" s="20">
        <v>7000</v>
      </c>
      <c r="E21" s="20">
        <v>1</v>
      </c>
    </row>
    <row r="22" spans="1:6" x14ac:dyDescent="0.3">
      <c r="A22" s="20">
        <v>6</v>
      </c>
      <c r="B22" s="20">
        <v>201</v>
      </c>
      <c r="C22" s="20" t="s">
        <v>63</v>
      </c>
      <c r="D22" s="20">
        <v>1500</v>
      </c>
      <c r="E22" s="20">
        <v>5</v>
      </c>
    </row>
    <row r="23" spans="1:6" x14ac:dyDescent="0.3">
      <c r="A23" s="20">
        <v>7</v>
      </c>
      <c r="B23" s="20">
        <v>112</v>
      </c>
      <c r="C23" s="20" t="s">
        <v>64</v>
      </c>
      <c r="D23" s="20">
        <v>100</v>
      </c>
      <c r="E23" s="20">
        <v>4</v>
      </c>
    </row>
    <row r="24" spans="1:6" x14ac:dyDescent="0.3">
      <c r="A24" s="20"/>
      <c r="B24" s="20"/>
      <c r="C24" s="20"/>
      <c r="D24" s="20"/>
      <c r="E24" s="20" t="s">
        <v>65</v>
      </c>
      <c r="F24">
        <f>SUMPRODUCT(D17:D23, E17:E23)</f>
        <v>23900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DE23-CF81-4F1C-930D-DF0CFDE87B52}">
  <dimension ref="A1:E35"/>
  <sheetViews>
    <sheetView zoomScaleNormal="100" workbookViewId="0">
      <selection activeCell="H17" sqref="H17"/>
    </sheetView>
  </sheetViews>
  <sheetFormatPr defaultRowHeight="14.4" x14ac:dyDescent="0.3"/>
  <cols>
    <col min="1" max="1" width="10.21875" customWidth="1"/>
    <col min="2" max="2" width="10.109375" bestFit="1" customWidth="1"/>
    <col min="3" max="3" width="12.109375" bestFit="1" customWidth="1"/>
    <col min="4" max="4" width="15.44140625" bestFit="1" customWidth="1"/>
    <col min="5" max="5" width="37.44140625" bestFit="1" customWidth="1"/>
  </cols>
  <sheetData>
    <row r="1" spans="1:5" x14ac:dyDescent="0.3">
      <c r="A1" s="14" t="s">
        <v>66</v>
      </c>
      <c r="B1" s="14" t="s">
        <v>67</v>
      </c>
      <c r="C1" s="21" t="s">
        <v>68</v>
      </c>
      <c r="D1" s="14" t="s">
        <v>69</v>
      </c>
      <c r="E1" s="14" t="s">
        <v>70</v>
      </c>
    </row>
    <row r="2" spans="1:5" x14ac:dyDescent="0.3">
      <c r="A2">
        <v>335982</v>
      </c>
      <c r="B2" t="s">
        <v>71</v>
      </c>
      <c r="C2" s="22">
        <v>39556</v>
      </c>
      <c r="D2" t="s">
        <v>72</v>
      </c>
      <c r="E2" t="s">
        <v>73</v>
      </c>
    </row>
    <row r="3" spans="1:5" x14ac:dyDescent="0.3">
      <c r="A3">
        <v>335982</v>
      </c>
      <c r="B3" t="s">
        <v>74</v>
      </c>
      <c r="C3" s="22">
        <v>39557</v>
      </c>
      <c r="D3" t="s">
        <v>75</v>
      </c>
      <c r="E3" t="s">
        <v>76</v>
      </c>
    </row>
    <row r="4" spans="1:5" x14ac:dyDescent="0.3">
      <c r="A4">
        <v>335984</v>
      </c>
      <c r="B4" t="s">
        <v>77</v>
      </c>
      <c r="C4" s="22">
        <v>39557</v>
      </c>
      <c r="D4" t="s">
        <v>78</v>
      </c>
      <c r="E4" t="s">
        <v>79</v>
      </c>
    </row>
    <row r="5" spans="1:5" x14ac:dyDescent="0.3">
      <c r="A5">
        <v>335985</v>
      </c>
      <c r="B5" t="s">
        <v>80</v>
      </c>
      <c r="C5" s="22">
        <v>39558</v>
      </c>
      <c r="D5" t="s">
        <v>81</v>
      </c>
      <c r="E5" t="s">
        <v>82</v>
      </c>
    </row>
    <row r="6" spans="1:5" x14ac:dyDescent="0.3">
      <c r="A6">
        <v>335986</v>
      </c>
      <c r="B6" t="s">
        <v>83</v>
      </c>
      <c r="C6" s="22">
        <v>39558</v>
      </c>
      <c r="D6" t="s">
        <v>84</v>
      </c>
      <c r="E6" t="s">
        <v>85</v>
      </c>
    </row>
    <row r="7" spans="1:5" x14ac:dyDescent="0.3">
      <c r="A7">
        <v>335987</v>
      </c>
      <c r="B7" t="s">
        <v>86</v>
      </c>
      <c r="C7" s="22">
        <v>39559</v>
      </c>
      <c r="D7" t="s">
        <v>87</v>
      </c>
      <c r="E7" t="s">
        <v>88</v>
      </c>
    </row>
    <row r="8" spans="1:5" x14ac:dyDescent="0.3">
      <c r="A8">
        <v>335988</v>
      </c>
      <c r="B8" t="s">
        <v>89</v>
      </c>
      <c r="C8" s="22">
        <v>39560</v>
      </c>
      <c r="D8" t="s">
        <v>30</v>
      </c>
      <c r="E8" t="s">
        <v>90</v>
      </c>
    </row>
    <row r="9" spans="1:5" x14ac:dyDescent="0.3">
      <c r="A9">
        <v>335989</v>
      </c>
      <c r="B9" t="s">
        <v>91</v>
      </c>
      <c r="C9" s="22">
        <v>39561</v>
      </c>
      <c r="D9" t="s">
        <v>92</v>
      </c>
      <c r="E9" t="s">
        <v>93</v>
      </c>
    </row>
    <row r="10" spans="1:5" x14ac:dyDescent="0.3">
      <c r="A10">
        <v>335989</v>
      </c>
      <c r="B10" t="s">
        <v>91</v>
      </c>
      <c r="C10" s="22">
        <v>39561</v>
      </c>
      <c r="D10" t="s">
        <v>92</v>
      </c>
      <c r="E10" t="s">
        <v>93</v>
      </c>
    </row>
    <row r="11" spans="1:5" x14ac:dyDescent="0.3">
      <c r="A11">
        <v>335989</v>
      </c>
      <c r="B11" t="s">
        <v>91</v>
      </c>
      <c r="C11" s="22">
        <v>39561</v>
      </c>
      <c r="D11" t="s">
        <v>92</v>
      </c>
      <c r="E11" t="s">
        <v>93</v>
      </c>
    </row>
    <row r="12" spans="1:5" x14ac:dyDescent="0.3">
      <c r="A12">
        <v>335990</v>
      </c>
      <c r="B12" t="s">
        <v>89</v>
      </c>
      <c r="C12" s="22">
        <v>39562</v>
      </c>
      <c r="D12" t="s">
        <v>94</v>
      </c>
      <c r="E12" t="s">
        <v>90</v>
      </c>
    </row>
    <row r="13" spans="1:5" x14ac:dyDescent="0.3">
      <c r="A13">
        <v>335991</v>
      </c>
      <c r="B13" t="s">
        <v>74</v>
      </c>
      <c r="C13" s="22">
        <v>39563</v>
      </c>
      <c r="D13" t="s">
        <v>95</v>
      </c>
      <c r="E13" t="s">
        <v>76</v>
      </c>
    </row>
    <row r="14" spans="1:5" x14ac:dyDescent="0.3">
      <c r="A14">
        <v>335992</v>
      </c>
      <c r="B14" t="s">
        <v>71</v>
      </c>
      <c r="C14" s="22">
        <v>39564</v>
      </c>
      <c r="D14" t="s">
        <v>87</v>
      </c>
      <c r="E14" t="s">
        <v>73</v>
      </c>
    </row>
    <row r="15" spans="1:5" x14ac:dyDescent="0.3">
      <c r="A15">
        <v>335993</v>
      </c>
      <c r="B15" t="s">
        <v>91</v>
      </c>
      <c r="C15" s="22">
        <v>39564</v>
      </c>
      <c r="D15" t="s">
        <v>96</v>
      </c>
      <c r="E15" t="s">
        <v>93</v>
      </c>
    </row>
    <row r="16" spans="1:5" x14ac:dyDescent="0.3">
      <c r="A16">
        <v>335994</v>
      </c>
      <c r="B16" t="s">
        <v>80</v>
      </c>
      <c r="C16" s="22">
        <v>39565</v>
      </c>
      <c r="D16" t="s">
        <v>97</v>
      </c>
      <c r="E16" t="s">
        <v>98</v>
      </c>
    </row>
    <row r="17" spans="1:5" x14ac:dyDescent="0.3">
      <c r="A17">
        <v>335995</v>
      </c>
      <c r="B17" t="s">
        <v>74</v>
      </c>
      <c r="C17" s="22">
        <v>39565</v>
      </c>
      <c r="D17" t="s">
        <v>99</v>
      </c>
      <c r="E17" t="s">
        <v>76</v>
      </c>
    </row>
    <row r="18" spans="1:5" x14ac:dyDescent="0.3">
      <c r="A18">
        <v>335996</v>
      </c>
      <c r="B18" t="s">
        <v>71</v>
      </c>
      <c r="C18" s="22">
        <v>39566</v>
      </c>
      <c r="D18" t="s">
        <v>100</v>
      </c>
      <c r="E18" t="s">
        <v>73</v>
      </c>
    </row>
    <row r="19" spans="1:5" x14ac:dyDescent="0.3">
      <c r="A19">
        <v>335997</v>
      </c>
      <c r="B19" t="s">
        <v>83</v>
      </c>
      <c r="C19" s="22">
        <v>39567</v>
      </c>
      <c r="D19" t="s">
        <v>101</v>
      </c>
      <c r="E19" t="s">
        <v>85</v>
      </c>
    </row>
    <row r="20" spans="1:5" x14ac:dyDescent="0.3">
      <c r="A20">
        <v>335998</v>
      </c>
      <c r="B20" t="s">
        <v>77</v>
      </c>
      <c r="C20" s="22">
        <v>39568</v>
      </c>
      <c r="D20" t="s">
        <v>102</v>
      </c>
      <c r="E20" t="s">
        <v>79</v>
      </c>
    </row>
    <row r="21" spans="1:5" x14ac:dyDescent="0.3">
      <c r="A21">
        <v>335999</v>
      </c>
      <c r="B21" t="s">
        <v>89</v>
      </c>
      <c r="C21" s="22">
        <v>39569</v>
      </c>
      <c r="D21" t="s">
        <v>103</v>
      </c>
      <c r="E21" t="s">
        <v>90</v>
      </c>
    </row>
    <row r="22" spans="1:5" x14ac:dyDescent="0.3">
      <c r="A22">
        <v>335999</v>
      </c>
      <c r="B22" t="s">
        <v>89</v>
      </c>
      <c r="C22" s="22">
        <v>39569</v>
      </c>
      <c r="D22" t="s">
        <v>103</v>
      </c>
      <c r="E22" t="s">
        <v>90</v>
      </c>
    </row>
    <row r="23" spans="1:5" x14ac:dyDescent="0.3">
      <c r="A23">
        <v>335999</v>
      </c>
      <c r="B23" t="s">
        <v>89</v>
      </c>
      <c r="C23" s="22">
        <v>39569</v>
      </c>
      <c r="D23" t="s">
        <v>103</v>
      </c>
      <c r="E23" t="s">
        <v>90</v>
      </c>
    </row>
    <row r="24" spans="1:5" x14ac:dyDescent="0.3">
      <c r="A24">
        <v>336000</v>
      </c>
      <c r="B24" t="s">
        <v>86</v>
      </c>
      <c r="C24" s="22">
        <v>39569</v>
      </c>
      <c r="D24" t="s">
        <v>104</v>
      </c>
      <c r="E24" t="s">
        <v>88</v>
      </c>
    </row>
    <row r="25" spans="1:5" x14ac:dyDescent="0.3">
      <c r="A25">
        <v>336001</v>
      </c>
      <c r="B25" t="s">
        <v>91</v>
      </c>
      <c r="C25" s="22">
        <v>39570</v>
      </c>
      <c r="D25" t="s">
        <v>30</v>
      </c>
      <c r="E25" t="s">
        <v>93</v>
      </c>
    </row>
    <row r="26" spans="1:5" x14ac:dyDescent="0.3">
      <c r="A26">
        <v>336002</v>
      </c>
      <c r="B26" t="s">
        <v>89</v>
      </c>
      <c r="C26" s="22">
        <v>39593</v>
      </c>
      <c r="D26" t="s">
        <v>105</v>
      </c>
      <c r="E26" t="s">
        <v>90</v>
      </c>
    </row>
    <row r="27" spans="1:5" x14ac:dyDescent="0.3">
      <c r="A27">
        <v>336003</v>
      </c>
      <c r="B27" t="s">
        <v>74</v>
      </c>
      <c r="C27" s="22">
        <v>39571</v>
      </c>
      <c r="D27" t="s">
        <v>106</v>
      </c>
      <c r="E27" t="s">
        <v>76</v>
      </c>
    </row>
    <row r="28" spans="1:5" x14ac:dyDescent="0.3">
      <c r="A28">
        <v>335983</v>
      </c>
      <c r="B28" t="s">
        <v>74</v>
      </c>
      <c r="C28" s="22">
        <v>39557</v>
      </c>
      <c r="D28" t="s">
        <v>75</v>
      </c>
      <c r="E28" t="s">
        <v>76</v>
      </c>
    </row>
    <row r="29" spans="1:5" x14ac:dyDescent="0.3">
      <c r="A29">
        <v>335994</v>
      </c>
      <c r="B29" t="s">
        <v>80</v>
      </c>
      <c r="C29" s="22">
        <v>39565</v>
      </c>
      <c r="D29" t="s">
        <v>97</v>
      </c>
      <c r="E29" t="s">
        <v>98</v>
      </c>
    </row>
    <row r="30" spans="1:5" x14ac:dyDescent="0.3">
      <c r="A30">
        <v>335994</v>
      </c>
      <c r="B30" t="s">
        <v>80</v>
      </c>
      <c r="C30" s="22">
        <v>39565</v>
      </c>
      <c r="D30" t="s">
        <v>97</v>
      </c>
      <c r="E30" t="s">
        <v>98</v>
      </c>
    </row>
    <row r="31" spans="1:5" x14ac:dyDescent="0.3">
      <c r="A31">
        <v>335983</v>
      </c>
      <c r="B31" t="s">
        <v>74</v>
      </c>
      <c r="C31" s="22">
        <v>39557</v>
      </c>
      <c r="D31" t="s">
        <v>75</v>
      </c>
      <c r="E31" t="s">
        <v>76</v>
      </c>
    </row>
    <row r="32" spans="1:5" x14ac:dyDescent="0.3">
      <c r="A32">
        <v>335997</v>
      </c>
      <c r="B32" t="s">
        <v>83</v>
      </c>
      <c r="C32" s="22">
        <v>39567</v>
      </c>
      <c r="D32" t="s">
        <v>101</v>
      </c>
      <c r="E32" t="s">
        <v>85</v>
      </c>
    </row>
    <row r="33" spans="1:5" x14ac:dyDescent="0.3">
      <c r="A33">
        <v>335997</v>
      </c>
      <c r="B33" t="s">
        <v>83</v>
      </c>
      <c r="C33" s="22">
        <v>39567</v>
      </c>
      <c r="D33" t="s">
        <v>101</v>
      </c>
      <c r="E33" t="s">
        <v>85</v>
      </c>
    </row>
    <row r="34" spans="1:5" x14ac:dyDescent="0.3">
      <c r="A34">
        <v>335997</v>
      </c>
      <c r="B34" t="s">
        <v>83</v>
      </c>
      <c r="C34" s="22">
        <v>39567</v>
      </c>
      <c r="D34" t="s">
        <v>101</v>
      </c>
      <c r="E34" t="s">
        <v>85</v>
      </c>
    </row>
    <row r="35" spans="1:5" x14ac:dyDescent="0.3">
      <c r="A35">
        <v>335997</v>
      </c>
      <c r="B35" t="s">
        <v>83</v>
      </c>
      <c r="C35" s="22">
        <v>39567</v>
      </c>
      <c r="D35" t="s">
        <v>101</v>
      </c>
      <c r="E35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0AEE-A634-4E0F-A9A9-D44751A21379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4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A04C-7073-4F25-9984-5AF8A011F2DF}">
  <dimension ref="A1:E12"/>
  <sheetViews>
    <sheetView tabSelected="1" topLeftCell="A2" workbookViewId="0">
      <selection activeCell="H24" sqref="H24"/>
    </sheetView>
  </sheetViews>
  <sheetFormatPr defaultRowHeight="14.4" x14ac:dyDescent="0.3"/>
  <cols>
    <col min="1" max="1" width="5" bestFit="1" customWidth="1"/>
    <col min="2" max="2" width="11.21875" bestFit="1" customWidth="1"/>
    <col min="4" max="4" width="15.44140625" bestFit="1" customWidth="1"/>
    <col min="5" max="5" width="11.21875" bestFit="1" customWidth="1"/>
  </cols>
  <sheetData>
    <row r="1" spans="1:5" x14ac:dyDescent="0.3">
      <c r="A1" s="23" t="s">
        <v>108</v>
      </c>
      <c r="B1" s="23" t="s">
        <v>109</v>
      </c>
      <c r="D1" s="24" t="s">
        <v>110</v>
      </c>
      <c r="E1" s="24" t="s">
        <v>111</v>
      </c>
    </row>
    <row r="2" spans="1:5" x14ac:dyDescent="0.3">
      <c r="A2">
        <v>2001</v>
      </c>
      <c r="B2">
        <v>15</v>
      </c>
      <c r="D2" t="s">
        <v>112</v>
      </c>
      <c r="E2">
        <v>1500</v>
      </c>
    </row>
    <row r="3" spans="1:5" x14ac:dyDescent="0.3">
      <c r="A3">
        <v>2002</v>
      </c>
      <c r="B3">
        <v>20</v>
      </c>
      <c r="D3" t="s">
        <v>113</v>
      </c>
      <c r="E3">
        <v>1200</v>
      </c>
    </row>
    <row r="4" spans="1:5" x14ac:dyDescent="0.3">
      <c r="A4">
        <v>2003</v>
      </c>
      <c r="B4">
        <v>28</v>
      </c>
      <c r="D4" t="s">
        <v>114</v>
      </c>
      <c r="E4">
        <v>1000</v>
      </c>
    </row>
    <row r="5" spans="1:5" x14ac:dyDescent="0.3">
      <c r="A5">
        <v>2004</v>
      </c>
      <c r="B5">
        <v>27</v>
      </c>
      <c r="D5" t="s">
        <v>115</v>
      </c>
      <c r="E5">
        <v>600</v>
      </c>
    </row>
    <row r="6" spans="1:5" x14ac:dyDescent="0.3">
      <c r="A6">
        <v>2005</v>
      </c>
      <c r="B6">
        <v>22</v>
      </c>
      <c r="D6" t="s">
        <v>116</v>
      </c>
      <c r="E6">
        <v>400</v>
      </c>
    </row>
    <row r="7" spans="1:5" x14ac:dyDescent="0.3">
      <c r="A7">
        <v>2006</v>
      </c>
      <c r="B7">
        <v>26</v>
      </c>
      <c r="D7" t="s">
        <v>117</v>
      </c>
      <c r="E7">
        <v>250</v>
      </c>
    </row>
    <row r="8" spans="1:5" x14ac:dyDescent="0.3">
      <c r="A8">
        <v>2007</v>
      </c>
      <c r="B8">
        <v>30</v>
      </c>
      <c r="D8" t="s">
        <v>118</v>
      </c>
      <c r="E8">
        <v>100</v>
      </c>
    </row>
    <row r="9" spans="1:5" x14ac:dyDescent="0.3">
      <c r="A9">
        <v>2008</v>
      </c>
      <c r="B9">
        <v>38</v>
      </c>
    </row>
    <row r="10" spans="1:5" x14ac:dyDescent="0.3">
      <c r="A10">
        <v>2009</v>
      </c>
      <c r="B10">
        <v>55</v>
      </c>
    </row>
    <row r="11" spans="1:5" x14ac:dyDescent="0.3">
      <c r="A11">
        <v>2010</v>
      </c>
      <c r="B11">
        <v>46</v>
      </c>
    </row>
    <row r="12" spans="1:5" x14ac:dyDescent="0.3">
      <c r="A12">
        <v>2011</v>
      </c>
      <c r="B1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Validation</vt:lpstr>
      <vt:lpstr>Population</vt:lpstr>
      <vt:lpstr>Per Capita Income</vt:lpstr>
      <vt:lpstr>HLookup &amp; Transpose</vt:lpstr>
      <vt:lpstr>DAF</vt:lpstr>
      <vt:lpstr>Removing Duplicates 1</vt:lpstr>
      <vt:lpstr>Removing Duplicates 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2025-01-25T10:52:35Z</dcterms:created>
  <dcterms:modified xsi:type="dcterms:W3CDTF">2025-05-30T07:06:04Z</dcterms:modified>
</cp:coreProperties>
</file>