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880" windowHeight="8025"/>
  </bookViews>
  <sheets>
    <sheet name="Sheet1" sheetId="1" r:id="rId1"/>
    <sheet name="Sheet2" sheetId="2" r:id="rId2"/>
    <sheet name="Sheet3" sheetId="3" r:id="rId3"/>
  </sheets>
  <definedNames>
    <definedName name="dt">Sheet1!$B$4</definedName>
    <definedName name="qprob">Sheet1!$B$7</definedName>
    <definedName name="rf">Sheet1!$B$3</definedName>
    <definedName name="S0">Sheet1!$B$1</definedName>
    <definedName name="sigma">Sheet1!$B$2</definedName>
    <definedName name="uptick">Sheet1!$B$6</definedName>
  </definedNames>
  <calcPr calcId="145621"/>
</workbook>
</file>

<file path=xl/calcChain.xml><?xml version="1.0" encoding="utf-8"?>
<calcChain xmlns="http://schemas.openxmlformats.org/spreadsheetml/2006/main">
  <c r="A36" i="1" l="1"/>
  <c r="B37" i="1"/>
  <c r="B36" i="1"/>
  <c r="C38" i="1"/>
  <c r="C37" i="1"/>
  <c r="D39" i="1"/>
  <c r="D38" i="1"/>
  <c r="D37" i="1"/>
  <c r="E40" i="1"/>
  <c r="E39" i="1"/>
  <c r="E38" i="1"/>
  <c r="F41" i="1"/>
  <c r="F40" i="1"/>
  <c r="F39" i="1"/>
  <c r="F38" i="1"/>
  <c r="G42" i="1"/>
  <c r="G41" i="1"/>
  <c r="G40" i="1"/>
  <c r="G39" i="1"/>
  <c r="H43" i="1"/>
  <c r="H42" i="1"/>
  <c r="H41" i="1"/>
  <c r="H40" i="1"/>
  <c r="H39" i="1"/>
  <c r="I44" i="1"/>
  <c r="I43" i="1"/>
  <c r="I42" i="1"/>
  <c r="I41" i="1"/>
  <c r="I40" i="1"/>
  <c r="J45" i="1"/>
  <c r="J44" i="1"/>
  <c r="J43" i="1"/>
  <c r="J42" i="1"/>
  <c r="J41" i="1"/>
  <c r="J40" i="1"/>
  <c r="A24" i="1"/>
  <c r="B25" i="1"/>
  <c r="B24" i="1"/>
  <c r="C26" i="1"/>
  <c r="C25" i="1"/>
  <c r="C24" i="1"/>
  <c r="D27" i="1"/>
  <c r="D26" i="1"/>
  <c r="D25" i="1"/>
  <c r="D24" i="1"/>
  <c r="E28" i="1"/>
  <c r="E27" i="1"/>
  <c r="E26" i="1"/>
  <c r="E25" i="1"/>
  <c r="E24" i="1"/>
  <c r="F29" i="1"/>
  <c r="F28" i="1"/>
  <c r="F27" i="1"/>
  <c r="F26" i="1"/>
  <c r="F25" i="1"/>
  <c r="F24" i="1"/>
  <c r="G30" i="1"/>
  <c r="G29" i="1"/>
  <c r="G28" i="1"/>
  <c r="G27" i="1"/>
  <c r="G26" i="1"/>
  <c r="G25" i="1"/>
  <c r="G24" i="1"/>
  <c r="H31" i="1"/>
  <c r="H30" i="1"/>
  <c r="H29" i="1"/>
  <c r="H28" i="1"/>
  <c r="H27" i="1"/>
  <c r="H26" i="1"/>
  <c r="H25" i="1"/>
  <c r="H24" i="1"/>
  <c r="I32" i="1"/>
  <c r="I31" i="1"/>
  <c r="I30" i="1"/>
  <c r="I29" i="1"/>
  <c r="I28" i="1"/>
  <c r="I27" i="1"/>
  <c r="I26" i="1"/>
  <c r="I25" i="1"/>
  <c r="I24" i="1"/>
  <c r="J33" i="1"/>
  <c r="J32" i="1"/>
  <c r="J31" i="1"/>
  <c r="J30" i="1"/>
  <c r="J29" i="1"/>
  <c r="J28" i="1"/>
  <c r="J27" i="1"/>
  <c r="J26" i="1"/>
  <c r="J25" i="1"/>
  <c r="J24" i="1"/>
  <c r="B7" i="1"/>
  <c r="K34" i="1"/>
  <c r="K33" i="1"/>
  <c r="K32" i="1"/>
  <c r="K31" i="1"/>
  <c r="K30" i="1"/>
  <c r="K29" i="1"/>
  <c r="K28" i="1"/>
  <c r="K27" i="1"/>
  <c r="K26" i="1"/>
  <c r="K25" i="1"/>
  <c r="K24" i="1"/>
  <c r="K21" i="1"/>
  <c r="J20" i="1"/>
  <c r="K20" i="1" s="1"/>
  <c r="I19" i="1"/>
  <c r="J19" i="1" s="1"/>
  <c r="K19" i="1" s="1"/>
  <c r="H18" i="1"/>
  <c r="I18" i="1" s="1"/>
  <c r="J18" i="1" s="1"/>
  <c r="K18" i="1" s="1"/>
  <c r="G17" i="1"/>
  <c r="H17" i="1" s="1"/>
  <c r="I17" i="1" s="1"/>
  <c r="J17" i="1" s="1"/>
  <c r="K17" i="1" s="1"/>
  <c r="F16" i="1"/>
  <c r="G16" i="1" s="1"/>
  <c r="H16" i="1" s="1"/>
  <c r="I16" i="1" s="1"/>
  <c r="J16" i="1" s="1"/>
  <c r="K16" i="1" s="1"/>
  <c r="E15" i="1"/>
  <c r="F15" i="1" s="1"/>
  <c r="G15" i="1" s="1"/>
  <c r="H15" i="1" s="1"/>
  <c r="I15" i="1" s="1"/>
  <c r="J15" i="1" s="1"/>
  <c r="K15" i="1" s="1"/>
  <c r="D14" i="1"/>
  <c r="E14" i="1" s="1"/>
  <c r="F14" i="1" s="1"/>
  <c r="G14" i="1" s="1"/>
  <c r="H14" i="1" s="1"/>
  <c r="I14" i="1" s="1"/>
  <c r="J14" i="1" s="1"/>
  <c r="K14" i="1" s="1"/>
  <c r="C13" i="1"/>
  <c r="D13" i="1" s="1"/>
  <c r="E13" i="1" s="1"/>
  <c r="F13" i="1" s="1"/>
  <c r="G13" i="1" s="1"/>
  <c r="H13" i="1" s="1"/>
  <c r="I13" i="1" s="1"/>
  <c r="J13" i="1" s="1"/>
  <c r="K13" i="1" s="1"/>
  <c r="C12" i="1"/>
  <c r="D12" i="1" s="1"/>
  <c r="E12" i="1" s="1"/>
  <c r="F12" i="1" s="1"/>
  <c r="G12" i="1" s="1"/>
  <c r="H12" i="1" s="1"/>
  <c r="I12" i="1" s="1"/>
  <c r="J12" i="1" s="1"/>
  <c r="K12" i="1" s="1"/>
  <c r="B12" i="1"/>
  <c r="K11" i="1"/>
  <c r="J11" i="1"/>
  <c r="I11" i="1"/>
  <c r="H11" i="1"/>
  <c r="G11" i="1"/>
  <c r="F11" i="1"/>
  <c r="E11" i="1"/>
  <c r="D11" i="1"/>
  <c r="C11" i="1"/>
  <c r="B11" i="1"/>
  <c r="B6" i="1"/>
  <c r="B4" i="1"/>
</calcChain>
</file>

<file path=xl/sharedStrings.xml><?xml version="1.0" encoding="utf-8"?>
<sst xmlns="http://schemas.openxmlformats.org/spreadsheetml/2006/main" count="9" uniqueCount="9">
  <si>
    <t>S0</t>
  </si>
  <si>
    <t>sigma</t>
  </si>
  <si>
    <t>dt</t>
  </si>
  <si>
    <t>rf</t>
  </si>
  <si>
    <t>u</t>
  </si>
  <si>
    <t>Asset Price Tree</t>
  </si>
  <si>
    <t>q</t>
  </si>
  <si>
    <t>Binary Option Call @ 75</t>
  </si>
  <si>
    <t>Barrier @ 110 on Binary Call @75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</si>
</sst>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8" fontId="0" fillId="0" borderId="0" xfId="0" applyNumberFormat="1"/>
    <xf numFmtId="1" fontId="0" fillId="2" borderId="0" xfId="0" applyNumberFormat="1" applyFill="1"/>
    <xf numFmtId="168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22" zoomScale="120" zoomScaleNormal="120" workbookViewId="0">
      <selection activeCell="B32" sqref="B32"/>
    </sheetView>
  </sheetViews>
  <sheetFormatPr defaultRowHeight="15" x14ac:dyDescent="0.25"/>
  <sheetData>
    <row r="1" spans="1:12" x14ac:dyDescent="0.25">
      <c r="A1" t="s">
        <v>0</v>
      </c>
      <c r="B1">
        <v>100</v>
      </c>
    </row>
    <row r="2" spans="1:12" x14ac:dyDescent="0.25">
      <c r="A2" t="s">
        <v>1</v>
      </c>
      <c r="B2">
        <v>0.2</v>
      </c>
    </row>
    <row r="3" spans="1:12" x14ac:dyDescent="0.25">
      <c r="A3" t="s">
        <v>3</v>
      </c>
      <c r="B3">
        <v>0.05</v>
      </c>
    </row>
    <row r="4" spans="1:12" x14ac:dyDescent="0.25">
      <c r="A4" t="s">
        <v>2</v>
      </c>
      <c r="B4">
        <f>1/12</f>
        <v>8.3333333333333329E-2</v>
      </c>
    </row>
    <row r="6" spans="1:12" x14ac:dyDescent="0.25">
      <c r="A6" t="s">
        <v>4</v>
      </c>
      <c r="B6">
        <f>EXP(sigma*SQRT(dt))</f>
        <v>1.0594342369612506</v>
      </c>
    </row>
    <row r="7" spans="1:12" x14ac:dyDescent="0.25">
      <c r="A7" t="s">
        <v>6</v>
      </c>
      <c r="B7">
        <f>(EXP(rf*dt)-EXP(-sigma*SQRT(dt)))/(EXP(sigma*SQRT(dt))-EXP(-sigma*SQRT(dt)))</f>
        <v>0.52170984257425479</v>
      </c>
    </row>
    <row r="9" spans="1:12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</row>
    <row r="11" spans="1:12" x14ac:dyDescent="0.25">
      <c r="A11" s="1">
        <v>100</v>
      </c>
      <c r="B11" s="1">
        <f>A11*uptick</f>
        <v>105.94342369612507</v>
      </c>
      <c r="C11" s="3">
        <f>B11*uptick</f>
        <v>112.24009024456673</v>
      </c>
      <c r="D11" s="3">
        <f>C11*uptick</f>
        <v>118.91099436471445</v>
      </c>
      <c r="E11" s="1">
        <f>D11*uptick</f>
        <v>125.97837858108483</v>
      </c>
      <c r="F11" s="1">
        <f>E11*uptick</f>
        <v>133.46580738566715</v>
      </c>
      <c r="G11" s="1">
        <f>F11*uptick</f>
        <v>141.39824580805151</v>
      </c>
      <c r="H11" s="1">
        <f>G11*uptick</f>
        <v>149.80214265531239</v>
      </c>
      <c r="I11" s="1">
        <f>H11*uptick</f>
        <v>158.70551869919129</v>
      </c>
      <c r="J11" s="1">
        <f>I11*uptick</f>
        <v>168.13806010461721</v>
      </c>
      <c r="K11" s="1">
        <f>J11*uptick</f>
        <v>178.13121741108003</v>
      </c>
      <c r="L11" t="s">
        <v>5</v>
      </c>
    </row>
    <row r="12" spans="1:12" x14ac:dyDescent="0.25">
      <c r="A12" s="1"/>
      <c r="B12" s="1">
        <f>A11/uptick</f>
        <v>94.390002240089544</v>
      </c>
      <c r="C12" s="1">
        <f>B12*uptick</f>
        <v>100</v>
      </c>
      <c r="D12" s="1">
        <f>C12*uptick</f>
        <v>105.94342369612507</v>
      </c>
      <c r="E12" s="3">
        <f>D12*uptick</f>
        <v>112.24009024456673</v>
      </c>
      <c r="F12" s="3">
        <f>E12*uptick</f>
        <v>118.91099436471445</v>
      </c>
      <c r="G12" s="1">
        <f>F12*uptick</f>
        <v>125.97837858108483</v>
      </c>
      <c r="H12" s="1">
        <f>G12*uptick</f>
        <v>133.46580738566715</v>
      </c>
      <c r="I12" s="1">
        <f>H12*uptick</f>
        <v>141.39824580805151</v>
      </c>
      <c r="J12" s="1">
        <f>I12*uptick</f>
        <v>149.80214265531239</v>
      </c>
      <c r="K12" s="1">
        <f>J12*uptick</f>
        <v>158.70551869919129</v>
      </c>
    </row>
    <row r="13" spans="1:12" x14ac:dyDescent="0.25">
      <c r="C13" s="1">
        <f>B12/uptick</f>
        <v>89.094725228841085</v>
      </c>
      <c r="D13" s="1">
        <f>C13*uptick</f>
        <v>94.390002240089544</v>
      </c>
      <c r="E13" s="1">
        <f>D13*uptick</f>
        <v>100</v>
      </c>
      <c r="F13" s="1">
        <f>E13*uptick</f>
        <v>105.94342369612507</v>
      </c>
      <c r="G13" s="3">
        <f>F13*uptick</f>
        <v>112.24009024456673</v>
      </c>
      <c r="H13" s="3">
        <f>G13*uptick</f>
        <v>118.91099436471445</v>
      </c>
      <c r="I13" s="1">
        <f>H13*uptick</f>
        <v>125.97837858108483</v>
      </c>
      <c r="J13" s="1">
        <f>I13*uptick</f>
        <v>133.46580738566715</v>
      </c>
      <c r="K13" s="1">
        <f>J13*uptick</f>
        <v>141.39824580805151</v>
      </c>
    </row>
    <row r="14" spans="1:12" x14ac:dyDescent="0.25">
      <c r="D14" s="1">
        <f>C13/uptick</f>
        <v>84.096513139304719</v>
      </c>
      <c r="E14" s="1">
        <f>D14*uptick</f>
        <v>89.094725228841085</v>
      </c>
      <c r="F14" s="1">
        <f>E14*uptick</f>
        <v>94.390002240089544</v>
      </c>
      <c r="G14" s="1">
        <f>F14*uptick</f>
        <v>100</v>
      </c>
      <c r="H14" s="1">
        <f>G14*uptick</f>
        <v>105.94342369612507</v>
      </c>
      <c r="I14" s="3">
        <f>H14*uptick</f>
        <v>112.24009024456673</v>
      </c>
      <c r="J14" s="3">
        <f>I14*uptick</f>
        <v>118.91099436471445</v>
      </c>
      <c r="K14" s="1">
        <f>J14*uptick</f>
        <v>125.97837858108483</v>
      </c>
    </row>
    <row r="15" spans="1:12" x14ac:dyDescent="0.25">
      <c r="E15" s="1">
        <f>D14/uptick</f>
        <v>79.37870063602692</v>
      </c>
      <c r="F15" s="1">
        <f>E15*uptick</f>
        <v>84.096513139304719</v>
      </c>
      <c r="G15" s="1">
        <f>F15*uptick</f>
        <v>89.094725228841085</v>
      </c>
      <c r="H15" s="1">
        <f>G15*uptick</f>
        <v>94.390002240089544</v>
      </c>
      <c r="I15" s="1">
        <f>H15*uptick</f>
        <v>100</v>
      </c>
      <c r="J15" s="1">
        <f>I15*uptick</f>
        <v>105.94342369612507</v>
      </c>
      <c r="K15" s="3">
        <f>J15*uptick</f>
        <v>112.24009024456673</v>
      </c>
    </row>
    <row r="16" spans="1:12" x14ac:dyDescent="0.25">
      <c r="F16" s="1">
        <f>E15/uptick</f>
        <v>74.925557308499776</v>
      </c>
      <c r="G16" s="1">
        <f>F16*uptick</f>
        <v>79.37870063602692</v>
      </c>
      <c r="H16" s="1">
        <f>G16*uptick</f>
        <v>84.096513139304719</v>
      </c>
      <c r="I16" s="1">
        <f>H16*uptick</f>
        <v>89.094725228841085</v>
      </c>
      <c r="J16" s="1">
        <f>I16*uptick</f>
        <v>94.390002240089544</v>
      </c>
      <c r="K16" s="1">
        <f>J16*uptick</f>
        <v>100</v>
      </c>
    </row>
    <row r="17" spans="1:12" x14ac:dyDescent="0.25">
      <c r="G17" s="1">
        <f>F16/uptick</f>
        <v>70.722235221892518</v>
      </c>
      <c r="H17" s="1">
        <f>G17*uptick</f>
        <v>74.925557308499776</v>
      </c>
      <c r="I17" s="1">
        <f>H17*uptick</f>
        <v>79.37870063602692</v>
      </c>
      <c r="J17" s="1">
        <f>I17*uptick</f>
        <v>84.096513139304719</v>
      </c>
      <c r="K17" s="1">
        <f>J17*uptick</f>
        <v>89.094725228841085</v>
      </c>
    </row>
    <row r="18" spans="1:12" x14ac:dyDescent="0.25">
      <c r="H18" s="1">
        <f>G17/uptick</f>
        <v>66.754719410185743</v>
      </c>
      <c r="I18" s="1">
        <f>H18*uptick</f>
        <v>70.722235221892518</v>
      </c>
      <c r="J18" s="1">
        <f>I18*uptick</f>
        <v>74.925557308499776</v>
      </c>
      <c r="K18" s="1">
        <f>J18*uptick</f>
        <v>79.37870063602692</v>
      </c>
    </row>
    <row r="19" spans="1:12" x14ac:dyDescent="0.25">
      <c r="I19" s="1">
        <f>H18/uptick</f>
        <v>63.00978114663981</v>
      </c>
      <c r="J19" s="1">
        <f>I19*uptick</f>
        <v>66.754719410185743</v>
      </c>
      <c r="K19" s="1">
        <f>J19*uptick</f>
        <v>70.722235221892518</v>
      </c>
    </row>
    <row r="20" spans="1:12" x14ac:dyDescent="0.25">
      <c r="J20" s="1">
        <f>I19/uptick</f>
        <v>59.474933835788832</v>
      </c>
      <c r="K20" s="1">
        <f>J20*uptick</f>
        <v>63.00978114663981</v>
      </c>
    </row>
    <row r="21" spans="1:12" x14ac:dyDescent="0.25">
      <c r="K21" s="1">
        <f>J20/uptick</f>
        <v>56.138391379892852</v>
      </c>
    </row>
    <row r="24" spans="1:12" x14ac:dyDescent="0.25">
      <c r="A24" s="2">
        <f>EXP(-rf*dt)*(qprob*B24+(1-qprob)*B25)</f>
        <v>0.91985967133413093</v>
      </c>
      <c r="B24" s="2">
        <f>EXP(-rf*dt)*(qprob*C24+(1-qprob)*C25)</f>
        <v>0.94954717345867634</v>
      </c>
      <c r="C24" s="4">
        <f>EXP(-rf*dt)*(qprob*D24+(1-qprob)*D25)</f>
        <v>0.9645672644994493</v>
      </c>
      <c r="D24" s="4">
        <f>EXP(-rf*dt)*(qprob*E24+(1-qprob)*E25)</f>
        <v>0.97125457521367287</v>
      </c>
      <c r="E24" s="2">
        <f>EXP(-rf*dt)*(qprob*F24+(1-qprob)*F25)</f>
        <v>0.97530991202833273</v>
      </c>
      <c r="F24" s="2">
        <f>EXP(-rf*dt)*(qprob*G24+(1-qprob)*G25)</f>
        <v>0.97938218133124011</v>
      </c>
      <c r="G24" s="2">
        <f>EXP(-rf*dt)*(qprob*H24+(1-qprob)*H25)</f>
        <v>0.98347145382161738</v>
      </c>
      <c r="H24" s="2">
        <f>EXP(-rf*dt)*(qprob*I24+(1-qprob)*I25)</f>
        <v>0.98757780049388144</v>
      </c>
      <c r="I24" s="2">
        <f>EXP(-rf*dt)*(qprob*J24+(1-qprob)*J25)</f>
        <v>0.99170129263887596</v>
      </c>
      <c r="J24" s="2">
        <f>EXP(-rf*dt)*(qprob*K24+(1-qprob)*K25)</f>
        <v>0.99584200184510996</v>
      </c>
      <c r="K24">
        <f>IF(K11&gt;75,1,0)</f>
        <v>1</v>
      </c>
      <c r="L24" t="s">
        <v>7</v>
      </c>
    </row>
    <row r="25" spans="1:12" x14ac:dyDescent="0.25">
      <c r="B25" s="2">
        <f>EXP(-rf*dt)*(qprob*C25+(1-qprob)*C26)</f>
        <v>0.89550726254261726</v>
      </c>
      <c r="C25" s="2">
        <f>EXP(-rf*dt)*(qprob*D25+(1-qprob)*D26)</f>
        <v>0.94145286363613379</v>
      </c>
      <c r="D25" s="2">
        <f>EXP(-rf*dt)*(qprob*E25+(1-qprob)*E26)</f>
        <v>0.96569331541522108</v>
      </c>
      <c r="E25" s="4">
        <f>EXP(-rf*dt)*(qprob*F25+(1-qprob)*F26)</f>
        <v>0.97530991202833273</v>
      </c>
      <c r="F25" s="4">
        <f>EXP(-rf*dt)*(qprob*G25+(1-qprob)*G26)</f>
        <v>0.97938218133124011</v>
      </c>
      <c r="G25" s="2">
        <f>EXP(-rf*dt)*(qprob*H25+(1-qprob)*H26)</f>
        <v>0.98347145382161738</v>
      </c>
      <c r="H25" s="2">
        <f>EXP(-rf*dt)*(qprob*I25+(1-qprob)*I26)</f>
        <v>0.98757780049388144</v>
      </c>
      <c r="I25" s="2">
        <f>EXP(-rf*dt)*(qprob*J25+(1-qprob)*J26)</f>
        <v>0.99170129263887596</v>
      </c>
      <c r="J25" s="2">
        <f>EXP(-rf*dt)*(qprob*K25+(1-qprob)*K26)</f>
        <v>0.99584200184510996</v>
      </c>
      <c r="K25">
        <f>IF(K12&gt;75,1,0)</f>
        <v>1</v>
      </c>
    </row>
    <row r="26" spans="1:12" x14ac:dyDescent="0.25">
      <c r="C26" s="2">
        <f>EXP(-rf*dt)*(qprob*D26+(1-qprob)*D27)</f>
        <v>0.85320823666793699</v>
      </c>
      <c r="D26" s="2">
        <f>EXP(-rf*dt)*(qprob*E26+(1-qprob)*E27)</f>
        <v>0.92323049759964215</v>
      </c>
      <c r="E26" s="2">
        <f>EXP(-rf*dt)*(qprob*F26+(1-qprob)*F27)</f>
        <v>0.96363398692404356</v>
      </c>
      <c r="F26" s="2">
        <f>EXP(-rf*dt)*(qprob*G26+(1-qprob)*G27)</f>
        <v>0.97938218133124011</v>
      </c>
      <c r="G26" s="4">
        <f>EXP(-rf*dt)*(qprob*H26+(1-qprob)*H27)</f>
        <v>0.98347145382161738</v>
      </c>
      <c r="H26" s="4">
        <f>EXP(-rf*dt)*(qprob*I26+(1-qprob)*I27)</f>
        <v>0.98757780049388144</v>
      </c>
      <c r="I26" s="2">
        <f>EXP(-rf*dt)*(qprob*J26+(1-qprob)*J27)</f>
        <v>0.99170129263887596</v>
      </c>
      <c r="J26" s="2">
        <f>EXP(-rf*dt)*(qprob*K26+(1-qprob)*K27)</f>
        <v>0.99584200184510996</v>
      </c>
      <c r="K26">
        <f>IF(K13&gt;75,1,0)</f>
        <v>1</v>
      </c>
    </row>
    <row r="27" spans="1:12" x14ac:dyDescent="0.25">
      <c r="D27" s="2">
        <f>EXP(-rf*dt)*(qprob*E27+(1-qprob)*E28)</f>
        <v>0.78427758593786945</v>
      </c>
      <c r="E27" s="2">
        <f>EXP(-rf*dt)*(qprob*F27+(1-qprob)*F28)</f>
        <v>0.88721871949492226</v>
      </c>
      <c r="F27" s="2">
        <f>EXP(-rf*dt)*(qprob*G27+(1-qprob)*G28)</f>
        <v>0.95486845027359035</v>
      </c>
      <c r="G27" s="2">
        <f>EXP(-rf*dt)*(qprob*H27+(1-qprob)*H28)</f>
        <v>0.98347145382161738</v>
      </c>
      <c r="H27" s="2">
        <f>EXP(-rf*dt)*(qprob*I27+(1-qprob)*I28)</f>
        <v>0.98757780049388144</v>
      </c>
      <c r="I27" s="4">
        <f>EXP(-rf*dt)*(qprob*J27+(1-qprob)*J28)</f>
        <v>0.99170129263887596</v>
      </c>
      <c r="J27" s="4">
        <f>EXP(-rf*dt)*(qprob*K27+(1-qprob)*K28)</f>
        <v>0.99584200184510996</v>
      </c>
      <c r="K27">
        <f>IF(K14&gt;75,1,0)</f>
        <v>1</v>
      </c>
    </row>
    <row r="28" spans="1:12" x14ac:dyDescent="0.25">
      <c r="E28" s="2">
        <f>EXP(-rf*dt)*(qprob*F28+(1-qprob)*F29)</f>
        <v>0.67883790440933423</v>
      </c>
      <c r="F28" s="2">
        <f>EXP(-rf*dt)*(qprob*G28+(1-qprob)*G29)</f>
        <v>0.82117288313263748</v>
      </c>
      <c r="G28" s="2">
        <f>EXP(-rf*dt)*(qprob*H28+(1-qprob)*H29)</f>
        <v>0.93200461029535686</v>
      </c>
      <c r="H28" s="2">
        <f>EXP(-rf*dt)*(qprob*I28+(1-qprob)*I29)</f>
        <v>0.98757780049388144</v>
      </c>
      <c r="I28" s="2">
        <f>EXP(-rf*dt)*(qprob*J28+(1-qprob)*J29)</f>
        <v>0.99170129263887596</v>
      </c>
      <c r="J28" s="2">
        <f>EXP(-rf*dt)*(qprob*K28+(1-qprob)*K29)</f>
        <v>0.99584200184510996</v>
      </c>
      <c r="K28" s="5">
        <f>IF(K15&gt;75,1,0)</f>
        <v>1</v>
      </c>
    </row>
    <row r="29" spans="1:12" x14ac:dyDescent="0.25">
      <c r="F29" s="2">
        <f>EXP(-rf*dt)*(qprob*G29+(1-qprob)*G30)</f>
        <v>0.52950769954871246</v>
      </c>
      <c r="G29" s="2">
        <f>EXP(-rf*dt)*(qprob*H29+(1-qprob)*H30)</f>
        <v>0.7074483787526008</v>
      </c>
      <c r="H29" s="2">
        <f>EXP(-rf*dt)*(qprob*I29+(1-qprob)*I30)</f>
        <v>0.87952260578169228</v>
      </c>
      <c r="I29" s="2">
        <f>EXP(-rf*dt)*(qprob*J29+(1-qprob)*J30)</f>
        <v>0.99170129263887596</v>
      </c>
      <c r="J29" s="2">
        <f>EXP(-rf*dt)*(qprob*K29+(1-qprob)*K30)</f>
        <v>0.99584200184510996</v>
      </c>
      <c r="K29">
        <f>IF(K16&gt;75,1,0)</f>
        <v>1</v>
      </c>
    </row>
    <row r="30" spans="1:12" x14ac:dyDescent="0.25">
      <c r="G30" s="2">
        <f>EXP(-rf*dt)*(qprob*H30+(1-qprob)*H31)</f>
        <v>0.34003585398589364</v>
      </c>
      <c r="H30" s="2">
        <f>EXP(-rf*dt)*(qprob*I30+(1-qprob)*I31)</f>
        <v>0.52592892788097956</v>
      </c>
      <c r="I30" s="2">
        <f>EXP(-rf*dt)*(qprob*J30+(1-qprob)*J31)</f>
        <v>0.76483824248248622</v>
      </c>
      <c r="J30" s="2">
        <f>EXP(-rf*dt)*(qprob*K30+(1-qprob)*K31)</f>
        <v>0.99584200184510996</v>
      </c>
      <c r="K30">
        <f>IF(K17&gt;75,1,0)</f>
        <v>1</v>
      </c>
    </row>
    <row r="31" spans="1:12" x14ac:dyDescent="0.25">
      <c r="H31" s="2">
        <f>EXP(-rf*dt)*(qprob*I31+(1-qprob)*I32)</f>
        <v>0.14023564281380332</v>
      </c>
      <c r="I31" s="2">
        <f>EXP(-rf*dt)*(qprob*J31+(1-qprob)*J32)</f>
        <v>0.26992240804413975</v>
      </c>
      <c r="J31" s="2">
        <f>EXP(-rf*dt)*(qprob*K31+(1-qprob)*K32)</f>
        <v>0.51954057401144305</v>
      </c>
      <c r="K31">
        <f>IF(K18&gt;75,1,0)</f>
        <v>1</v>
      </c>
    </row>
    <row r="32" spans="1:12" x14ac:dyDescent="0.25">
      <c r="I32" s="2">
        <f>EXP(-rf*dt)*(qprob*J32+(1-qprob)*J33)</f>
        <v>0</v>
      </c>
      <c r="J32" s="2">
        <f>EXP(-rf*dt)*(qprob*K32+(1-qprob)*K33)</f>
        <v>0</v>
      </c>
      <c r="K32">
        <f>IF(K19&gt;75,1,0)</f>
        <v>0</v>
      </c>
    </row>
    <row r="33" spans="1:12" x14ac:dyDescent="0.25">
      <c r="J33" s="2">
        <f>EXP(-rf*dt)*(qprob*K33+(1-qprob)*K34)</f>
        <v>0</v>
      </c>
      <c r="K33">
        <f>IF(K20&gt;75,1,0)</f>
        <v>0</v>
      </c>
    </row>
    <row r="34" spans="1:12" x14ac:dyDescent="0.25">
      <c r="K34">
        <f>IF(K21&gt;75,1,0)</f>
        <v>0</v>
      </c>
    </row>
    <row r="36" spans="1:12" x14ac:dyDescent="0.25">
      <c r="A36" s="2">
        <f>EXP(-rf*dt)*(qprob*B36+(1-qprob)*B37)</f>
        <v>0.5712245857597158</v>
      </c>
      <c r="B36" s="2">
        <f>EXP(-rf*dt)*(qprob*C36+(1-qprob)*C37)</f>
        <v>0.75540994983325271</v>
      </c>
      <c r="C36" s="4">
        <v>0.9645672644994493</v>
      </c>
      <c r="D36" s="4">
        <v>0.97125457521367287</v>
      </c>
      <c r="E36" s="2"/>
      <c r="F36" s="2"/>
      <c r="G36" s="2"/>
      <c r="H36" s="2"/>
      <c r="I36" s="2"/>
      <c r="J36" s="2"/>
      <c r="L36" t="s">
        <v>8</v>
      </c>
    </row>
    <row r="37" spans="1:12" x14ac:dyDescent="0.25">
      <c r="B37" s="2">
        <f>EXP(-rf*dt)*(qprob*C37+(1-qprob)*C38)</f>
        <v>0.37530533473819022</v>
      </c>
      <c r="C37" s="2">
        <f>EXP(-rf*dt)*(qprob*D37+(1-qprob)*D38)</f>
        <v>0.53385966260709983</v>
      </c>
      <c r="D37" s="2">
        <f>EXP(-rf*dt)*(qprob*E37+(1-qprob)*E38)</f>
        <v>0.73561653759222112</v>
      </c>
      <c r="E37" s="4">
        <v>0.97530991202833273</v>
      </c>
      <c r="F37" s="4">
        <v>0.97938218133124011</v>
      </c>
      <c r="G37" s="2"/>
      <c r="H37" s="2"/>
      <c r="I37" s="2"/>
      <c r="J37" s="2"/>
    </row>
    <row r="38" spans="1:12" x14ac:dyDescent="0.25">
      <c r="C38" s="2">
        <f>EXP(-rf*dt)*(qprob*D38+(1-qprob)*D39)</f>
        <v>0.20563360397891969</v>
      </c>
      <c r="D38" s="2">
        <f>EXP(-rf*dt)*(qprob*E38+(1-qprob)*E39)</f>
        <v>0.31844755348307574</v>
      </c>
      <c r="E38" s="2">
        <f>EXP(-rf*dt)*(qprob*F38+(1-qprob)*F39)</f>
        <v>0.48058530309068975</v>
      </c>
      <c r="F38" s="2">
        <f>EXP(-rf*dt)*(qprob*G38+(1-qprob)*G39)</f>
        <v>0.70207940476886543</v>
      </c>
      <c r="G38" s="4">
        <v>0.98347145382161738</v>
      </c>
      <c r="H38" s="4">
        <v>0.98757780049388144</v>
      </c>
      <c r="I38" s="2"/>
      <c r="J38" s="2"/>
    </row>
    <row r="39" spans="1:12" x14ac:dyDescent="0.25">
      <c r="D39" s="2">
        <f>EXP(-rf*dt)*(qprob*E39+(1-qprob)*E40)</f>
        <v>8.4373417548974719E-2</v>
      </c>
      <c r="E39" s="2">
        <f>EXP(-rf*dt)*(qprob*F39+(1-qprob)*F40)</f>
        <v>0.14437073927456098</v>
      </c>
      <c r="F39" s="2">
        <f>EXP(-rf*dt)*(qprob*G39+(1-qprob)*G40)</f>
        <v>0.24317912852427953</v>
      </c>
      <c r="G39" s="2">
        <f>EXP(-rf*dt)*(qprob*H39+(1-qprob)*H40)</f>
        <v>0.4012712747803448</v>
      </c>
      <c r="H39" s="2">
        <f>EXP(-rf*dt)*(qprob*I39+(1-qprob)*I40)</f>
        <v>0.64379348718121709</v>
      </c>
      <c r="I39" s="4">
        <v>0.99170129263887596</v>
      </c>
      <c r="J39" s="4">
        <v>0.99584200184510996</v>
      </c>
    </row>
    <row r="40" spans="1:12" x14ac:dyDescent="0.25">
      <c r="E40" s="2">
        <f>EXP(-rf*dt)*(qprob*F40+(1-qprob)*F41)</f>
        <v>1.966603551540063E-2</v>
      </c>
      <c r="F40" s="2">
        <f>EXP(-rf*dt)*(qprob*G40+(1-qprob)*G41)</f>
        <v>3.7852742401919659E-2</v>
      </c>
      <c r="G40" s="2">
        <f>EXP(-rf*dt)*(qprob*H40+(1-qprob)*H41)</f>
        <v>7.2858106364347086E-2</v>
      </c>
      <c r="H40" s="2">
        <f>EXP(-rf*dt)*(qprob*I40+(1-qprob)*I41)</f>
        <v>0.14023564281380332</v>
      </c>
      <c r="I40" s="2">
        <f>EXP(-rf*dt)*(qprob*J40+(1-qprob)*J41)</f>
        <v>0.26992240804413975</v>
      </c>
      <c r="J40" s="2">
        <f>EXP(-rf*dt)*(qprob*K40+(1-qprob)*K41)</f>
        <v>0.51954057401144305</v>
      </c>
      <c r="K40" s="5">
        <v>1</v>
      </c>
    </row>
    <row r="41" spans="1:12" x14ac:dyDescent="0.25">
      <c r="E41" s="2"/>
      <c r="F41" s="2">
        <f>EXP(-rf*dt)*(qprob*G41+(1-qprob)*G42)</f>
        <v>0</v>
      </c>
      <c r="G41" s="2">
        <f>EXP(-rf*dt)*(qprob*H41+(1-qprob)*H42)</f>
        <v>0</v>
      </c>
      <c r="H41" s="2">
        <f>EXP(-rf*dt)*(qprob*I41+(1-qprob)*I42)</f>
        <v>0</v>
      </c>
      <c r="I41" s="2">
        <f>EXP(-rf*dt)*(qprob*J41+(1-qprob)*J42)</f>
        <v>0</v>
      </c>
      <c r="J41" s="2">
        <f>EXP(-rf*dt)*(qprob*K41+(1-qprob)*K42)</f>
        <v>0</v>
      </c>
      <c r="K41">
        <v>0</v>
      </c>
    </row>
    <row r="42" spans="1:12" x14ac:dyDescent="0.25">
      <c r="G42" s="2">
        <f>EXP(-rf*dt)*(qprob*H42+(1-qprob)*H43)</f>
        <v>0</v>
      </c>
      <c r="H42" s="2">
        <f>EXP(-rf*dt)*(qprob*I42+(1-qprob)*I43)</f>
        <v>0</v>
      </c>
      <c r="I42" s="2">
        <f>EXP(-rf*dt)*(qprob*J42+(1-qprob)*J43)</f>
        <v>0</v>
      </c>
      <c r="J42" s="2">
        <f>EXP(-rf*dt)*(qprob*K42+(1-qprob)*K43)</f>
        <v>0</v>
      </c>
      <c r="K42">
        <v>0</v>
      </c>
    </row>
    <row r="43" spans="1:12" x14ac:dyDescent="0.25">
      <c r="G43" s="2"/>
      <c r="H43" s="2">
        <f>EXP(-rf*dt)*(qprob*I43+(1-qprob)*I44)</f>
        <v>0</v>
      </c>
      <c r="I43" s="2">
        <f>EXP(-rf*dt)*(qprob*J43+(1-qprob)*J44)</f>
        <v>0</v>
      </c>
      <c r="J43" s="2">
        <f>EXP(-rf*dt)*(qprob*K43+(1-qprob)*K44)</f>
        <v>0</v>
      </c>
      <c r="K43">
        <v>0</v>
      </c>
    </row>
    <row r="44" spans="1:12" x14ac:dyDescent="0.25">
      <c r="I44" s="2">
        <f>EXP(-rf*dt)*(qprob*J44+(1-qprob)*J45)</f>
        <v>0</v>
      </c>
      <c r="J44" s="2">
        <f>EXP(-rf*dt)*(qprob*K44+(1-qprob)*K45)</f>
        <v>0</v>
      </c>
      <c r="K44">
        <v>0</v>
      </c>
    </row>
    <row r="45" spans="1:12" x14ac:dyDescent="0.25">
      <c r="J45" s="2">
        <f>EXP(-rf*dt)*(qprob*K45+(1-qprob)*K46)</f>
        <v>0</v>
      </c>
      <c r="K45">
        <v>0</v>
      </c>
    </row>
    <row r="46" spans="1:12" x14ac:dyDescent="0.25">
      <c r="K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dt</vt:lpstr>
      <vt:lpstr>qprob</vt:lpstr>
      <vt:lpstr>rf</vt:lpstr>
      <vt:lpstr>S0</vt:lpstr>
      <vt:lpstr>sigma</vt:lpstr>
      <vt:lpstr>uptick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2012-10-02T17:56:14Z</dcterms:created>
  <dcterms:modified xsi:type="dcterms:W3CDTF">2012-10-02T19:38:08Z</dcterms:modified>
</cp:coreProperties>
</file>