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hris\static\"/>
    </mc:Choice>
  </mc:AlternateContent>
  <bookViews>
    <workbookView xWindow="0" yWindow="0" windowWidth="19200" windowHeight="7310"/>
  </bookViews>
  <sheets>
    <sheet name="DBANK" sheetId="1" r:id="rId1"/>
  </sheets>
  <externalReferences>
    <externalReference r:id="rId2"/>
    <externalReference r:id="rId3"/>
  </externalReferences>
  <definedNames>
    <definedName name="_Print_Area" localSheetId="0">DBANK!#REF!</definedName>
    <definedName name="_Print_Titles" localSheetId="0">DBANK!#REF!</definedName>
    <definedName name="A">'[2]DATA ESDM'!#REF!</definedName>
    <definedName name="_xlnm.Print_Area" localSheetId="0">DBANK!#REF!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D14" i="1"/>
  <c r="G14" i="1"/>
  <c r="L14" i="1"/>
  <c r="B15" i="1"/>
  <c r="D15" i="1"/>
  <c r="F15" i="1"/>
  <c r="G15" i="1"/>
  <c r="H15" i="1"/>
  <c r="L15" i="1"/>
  <c r="B16" i="1"/>
  <c r="D16" i="1"/>
  <c r="D135" i="1" s="1"/>
  <c r="D166" i="1" s="1"/>
  <c r="F16" i="1"/>
  <c r="G16" i="1"/>
  <c r="H16" i="1"/>
  <c r="L16" i="1"/>
  <c r="B17" i="1"/>
  <c r="D17" i="1"/>
  <c r="F17" i="1"/>
  <c r="G17" i="1"/>
  <c r="H17" i="1"/>
  <c r="L17" i="1"/>
  <c r="B18" i="1"/>
  <c r="D18" i="1"/>
  <c r="F18" i="1"/>
  <c r="G18" i="1"/>
  <c r="H18" i="1"/>
  <c r="L18" i="1"/>
  <c r="B19" i="1"/>
  <c r="D19" i="1"/>
  <c r="F19" i="1"/>
  <c r="G19" i="1"/>
  <c r="H19" i="1"/>
  <c r="L19" i="1"/>
  <c r="B20" i="1"/>
  <c r="D20" i="1"/>
  <c r="F20" i="1"/>
  <c r="G20" i="1"/>
  <c r="H20" i="1"/>
  <c r="L20" i="1"/>
  <c r="B21" i="1"/>
  <c r="D21" i="1"/>
  <c r="F21" i="1"/>
  <c r="G21" i="1"/>
  <c r="H21" i="1"/>
  <c r="L21" i="1"/>
  <c r="B22" i="1"/>
  <c r="D22" i="1"/>
  <c r="F22" i="1"/>
  <c r="G22" i="1"/>
  <c r="H22" i="1"/>
  <c r="L22" i="1"/>
  <c r="B23" i="1"/>
  <c r="D23" i="1"/>
  <c r="F23" i="1"/>
  <c r="G23" i="1"/>
  <c r="H23" i="1"/>
  <c r="L23" i="1"/>
  <c r="B24" i="1"/>
  <c r="D24" i="1"/>
  <c r="F24" i="1"/>
  <c r="G24" i="1"/>
  <c r="H24" i="1"/>
  <c r="L24" i="1"/>
  <c r="B25" i="1"/>
  <c r="D25" i="1"/>
  <c r="F25" i="1"/>
  <c r="G25" i="1"/>
  <c r="H25" i="1"/>
  <c r="L25" i="1"/>
  <c r="B26" i="1"/>
  <c r="D26" i="1"/>
  <c r="F26" i="1"/>
  <c r="G26" i="1"/>
  <c r="H26" i="1"/>
  <c r="L26" i="1"/>
  <c r="B27" i="1"/>
  <c r="D27" i="1"/>
  <c r="F27" i="1"/>
  <c r="G27" i="1"/>
  <c r="H27" i="1"/>
  <c r="L27" i="1"/>
  <c r="B28" i="1"/>
  <c r="D28" i="1"/>
  <c r="F28" i="1"/>
  <c r="G28" i="1"/>
  <c r="H28" i="1"/>
  <c r="L28" i="1"/>
  <c r="B29" i="1"/>
  <c r="D29" i="1"/>
  <c r="F29" i="1"/>
  <c r="G29" i="1"/>
  <c r="H29" i="1"/>
  <c r="L29" i="1"/>
  <c r="B30" i="1"/>
  <c r="D30" i="1"/>
  <c r="F30" i="1"/>
  <c r="G30" i="1"/>
  <c r="H30" i="1"/>
  <c r="L30" i="1"/>
  <c r="B31" i="1"/>
  <c r="D31" i="1"/>
  <c r="F31" i="1"/>
  <c r="G31" i="1"/>
  <c r="H31" i="1"/>
  <c r="L31" i="1"/>
  <c r="B32" i="1"/>
  <c r="D32" i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G32" i="1"/>
  <c r="H32" i="1"/>
  <c r="L32" i="1"/>
  <c r="B33" i="1"/>
  <c r="D33" i="1"/>
  <c r="G33" i="1"/>
  <c r="H33" i="1"/>
  <c r="L33" i="1"/>
  <c r="B34" i="1"/>
  <c r="D34" i="1"/>
  <c r="G34" i="1"/>
  <c r="H34" i="1"/>
  <c r="L34" i="1"/>
  <c r="B35" i="1"/>
  <c r="D35" i="1"/>
  <c r="G35" i="1"/>
  <c r="H35" i="1"/>
  <c r="L35" i="1"/>
  <c r="B36" i="1"/>
  <c r="D36" i="1"/>
  <c r="G36" i="1"/>
  <c r="H36" i="1"/>
  <c r="L36" i="1"/>
  <c r="B37" i="1"/>
  <c r="D37" i="1"/>
  <c r="G37" i="1"/>
  <c r="H37" i="1"/>
  <c r="L37" i="1"/>
  <c r="B38" i="1"/>
  <c r="D38" i="1"/>
  <c r="G38" i="1"/>
  <c r="H38" i="1"/>
  <c r="L38" i="1"/>
  <c r="B39" i="1"/>
  <c r="D39" i="1"/>
  <c r="G39" i="1"/>
  <c r="H39" i="1"/>
  <c r="L39" i="1"/>
  <c r="B40" i="1"/>
  <c r="D40" i="1"/>
  <c r="G40" i="1"/>
  <c r="H40" i="1"/>
  <c r="L40" i="1"/>
  <c r="B41" i="1"/>
  <c r="D41" i="1"/>
  <c r="G41" i="1"/>
  <c r="H41" i="1"/>
  <c r="L41" i="1"/>
  <c r="B42" i="1"/>
  <c r="D42" i="1"/>
  <c r="G42" i="1"/>
  <c r="H42" i="1"/>
  <c r="L42" i="1"/>
  <c r="B43" i="1"/>
  <c r="D43" i="1"/>
  <c r="G43" i="1"/>
  <c r="H43" i="1"/>
  <c r="L43" i="1"/>
  <c r="B44" i="1"/>
  <c r="D44" i="1"/>
  <c r="G44" i="1"/>
  <c r="H44" i="1"/>
  <c r="L44" i="1"/>
  <c r="B45" i="1"/>
  <c r="D45" i="1"/>
  <c r="G45" i="1"/>
  <c r="H45" i="1"/>
  <c r="L45" i="1"/>
  <c r="B46" i="1"/>
  <c r="D46" i="1"/>
  <c r="G46" i="1"/>
  <c r="H46" i="1"/>
  <c r="L46" i="1"/>
  <c r="B47" i="1"/>
  <c r="D47" i="1"/>
  <c r="G47" i="1"/>
  <c r="H47" i="1"/>
  <c r="L47" i="1"/>
  <c r="B48" i="1"/>
  <c r="D48" i="1"/>
  <c r="G48" i="1"/>
  <c r="H48" i="1"/>
  <c r="L48" i="1"/>
  <c r="B49" i="1"/>
  <c r="D49" i="1"/>
  <c r="G49" i="1"/>
  <c r="H49" i="1"/>
  <c r="L49" i="1"/>
  <c r="B50" i="1"/>
  <c r="D50" i="1"/>
  <c r="G50" i="1"/>
  <c r="H50" i="1"/>
  <c r="L50" i="1"/>
  <c r="B51" i="1"/>
  <c r="D51" i="1"/>
  <c r="G51" i="1"/>
  <c r="H51" i="1"/>
  <c r="L51" i="1"/>
  <c r="B52" i="1"/>
  <c r="D52" i="1"/>
  <c r="G52" i="1"/>
  <c r="H52" i="1"/>
  <c r="L52" i="1"/>
  <c r="B53" i="1"/>
  <c r="D53" i="1"/>
  <c r="G53" i="1"/>
  <c r="H53" i="1"/>
  <c r="L53" i="1"/>
  <c r="B54" i="1"/>
  <c r="D54" i="1"/>
  <c r="G54" i="1"/>
  <c r="H54" i="1"/>
  <c r="L54" i="1"/>
  <c r="B55" i="1"/>
  <c r="D55" i="1"/>
  <c r="G55" i="1"/>
  <c r="H55" i="1"/>
  <c r="L55" i="1"/>
  <c r="B56" i="1"/>
  <c r="D56" i="1"/>
  <c r="G56" i="1"/>
  <c r="H56" i="1"/>
  <c r="L56" i="1"/>
  <c r="B57" i="1"/>
  <c r="D57" i="1"/>
  <c r="G57" i="1"/>
  <c r="H57" i="1"/>
  <c r="L57" i="1"/>
  <c r="B58" i="1"/>
  <c r="D58" i="1"/>
  <c r="G58" i="1"/>
  <c r="H58" i="1"/>
  <c r="L58" i="1"/>
  <c r="B59" i="1"/>
  <c r="D59" i="1"/>
  <c r="G59" i="1"/>
  <c r="H59" i="1"/>
  <c r="L59" i="1"/>
  <c r="B60" i="1"/>
  <c r="D60" i="1"/>
  <c r="G60" i="1"/>
  <c r="H60" i="1"/>
  <c r="L60" i="1"/>
  <c r="B61" i="1"/>
  <c r="D61" i="1"/>
  <c r="G61" i="1"/>
  <c r="H61" i="1"/>
  <c r="L61" i="1"/>
  <c r="B62" i="1"/>
  <c r="D62" i="1"/>
  <c r="G62" i="1"/>
  <c r="H62" i="1"/>
  <c r="L62" i="1"/>
  <c r="B63" i="1"/>
  <c r="D63" i="1"/>
  <c r="G63" i="1"/>
  <c r="H63" i="1"/>
  <c r="L63" i="1"/>
  <c r="B64" i="1"/>
  <c r="D64" i="1"/>
  <c r="G64" i="1"/>
  <c r="H64" i="1"/>
  <c r="L64" i="1"/>
  <c r="B65" i="1"/>
  <c r="D65" i="1"/>
  <c r="G65" i="1"/>
  <c r="H65" i="1"/>
  <c r="L65" i="1"/>
  <c r="B66" i="1"/>
  <c r="D66" i="1"/>
  <c r="G66" i="1"/>
  <c r="H66" i="1"/>
  <c r="L66" i="1"/>
  <c r="B67" i="1"/>
  <c r="D67" i="1"/>
  <c r="G67" i="1"/>
  <c r="H67" i="1"/>
  <c r="L67" i="1"/>
  <c r="B68" i="1"/>
  <c r="D68" i="1"/>
  <c r="G68" i="1"/>
  <c r="H68" i="1"/>
  <c r="L68" i="1"/>
  <c r="B69" i="1"/>
  <c r="D69" i="1"/>
  <c r="G69" i="1"/>
  <c r="H69" i="1"/>
  <c r="L69" i="1"/>
  <c r="B70" i="1"/>
  <c r="D70" i="1"/>
  <c r="G70" i="1"/>
  <c r="H70" i="1"/>
  <c r="L70" i="1"/>
  <c r="B71" i="1"/>
  <c r="D71" i="1"/>
  <c r="G71" i="1"/>
  <c r="H71" i="1"/>
  <c r="L71" i="1"/>
  <c r="B72" i="1"/>
  <c r="D72" i="1"/>
  <c r="G72" i="1"/>
  <c r="H72" i="1"/>
  <c r="L72" i="1"/>
  <c r="B73" i="1"/>
  <c r="D73" i="1"/>
  <c r="G73" i="1"/>
  <c r="H73" i="1"/>
  <c r="L73" i="1"/>
  <c r="B74" i="1"/>
  <c r="D74" i="1"/>
  <c r="G74" i="1"/>
  <c r="H74" i="1"/>
  <c r="L74" i="1"/>
  <c r="B75" i="1"/>
  <c r="D75" i="1"/>
  <c r="G75" i="1"/>
  <c r="H75" i="1"/>
  <c r="L75" i="1"/>
  <c r="B76" i="1"/>
  <c r="D76" i="1"/>
  <c r="G76" i="1"/>
  <c r="H76" i="1"/>
  <c r="L76" i="1"/>
  <c r="B77" i="1"/>
  <c r="D77" i="1"/>
  <c r="G77" i="1"/>
  <c r="H77" i="1"/>
  <c r="L77" i="1"/>
  <c r="B78" i="1"/>
  <c r="D78" i="1"/>
  <c r="G78" i="1"/>
  <c r="H78" i="1"/>
  <c r="L78" i="1"/>
  <c r="B79" i="1"/>
  <c r="D79" i="1"/>
  <c r="G79" i="1"/>
  <c r="H79" i="1"/>
  <c r="L79" i="1"/>
  <c r="B80" i="1"/>
  <c r="D80" i="1"/>
  <c r="G80" i="1"/>
  <c r="H80" i="1"/>
  <c r="L80" i="1"/>
  <c r="B81" i="1"/>
  <c r="D81" i="1"/>
  <c r="G81" i="1"/>
  <c r="H81" i="1"/>
  <c r="L81" i="1"/>
  <c r="B82" i="1"/>
  <c r="D82" i="1"/>
  <c r="G82" i="1"/>
  <c r="H82" i="1"/>
  <c r="L82" i="1"/>
  <c r="B83" i="1"/>
  <c r="D83" i="1"/>
  <c r="G83" i="1"/>
  <c r="H83" i="1"/>
  <c r="L83" i="1"/>
  <c r="B84" i="1"/>
  <c r="D84" i="1"/>
  <c r="G84" i="1"/>
  <c r="H84" i="1"/>
  <c r="L84" i="1"/>
  <c r="B85" i="1"/>
  <c r="D85" i="1"/>
  <c r="G85" i="1"/>
  <c r="H85" i="1"/>
  <c r="L85" i="1"/>
  <c r="B86" i="1"/>
  <c r="D86" i="1"/>
  <c r="G86" i="1"/>
  <c r="H86" i="1"/>
  <c r="L86" i="1"/>
  <c r="B87" i="1"/>
  <c r="D87" i="1"/>
  <c r="G87" i="1"/>
  <c r="H87" i="1"/>
  <c r="L87" i="1"/>
  <c r="B88" i="1"/>
  <c r="D88" i="1"/>
  <c r="G88" i="1"/>
  <c r="H88" i="1"/>
  <c r="L88" i="1"/>
  <c r="B89" i="1"/>
  <c r="D89" i="1"/>
  <c r="G89" i="1"/>
  <c r="H89" i="1"/>
  <c r="L89" i="1"/>
  <c r="B90" i="1"/>
  <c r="D90" i="1"/>
  <c r="G90" i="1"/>
  <c r="H90" i="1"/>
  <c r="L90" i="1"/>
  <c r="B91" i="1"/>
  <c r="D91" i="1"/>
  <c r="G91" i="1"/>
  <c r="H91" i="1"/>
  <c r="L91" i="1"/>
  <c r="B92" i="1"/>
  <c r="D92" i="1"/>
  <c r="G92" i="1"/>
  <c r="H92" i="1"/>
  <c r="L92" i="1"/>
  <c r="B93" i="1"/>
  <c r="D93" i="1"/>
  <c r="G93" i="1"/>
  <c r="H93" i="1"/>
  <c r="L93" i="1"/>
  <c r="B94" i="1"/>
  <c r="D94" i="1"/>
  <c r="G94" i="1"/>
  <c r="H94" i="1"/>
  <c r="L94" i="1"/>
  <c r="B95" i="1"/>
  <c r="D95" i="1"/>
  <c r="G95" i="1"/>
  <c r="H95" i="1"/>
  <c r="L95" i="1"/>
  <c r="B96" i="1"/>
  <c r="D96" i="1"/>
  <c r="G96" i="1"/>
  <c r="H96" i="1"/>
  <c r="L96" i="1"/>
  <c r="B97" i="1"/>
  <c r="D97" i="1"/>
  <c r="G97" i="1"/>
  <c r="H97" i="1"/>
  <c r="L97" i="1"/>
  <c r="B98" i="1"/>
  <c r="D98" i="1"/>
  <c r="G98" i="1"/>
  <c r="H98" i="1"/>
  <c r="L98" i="1"/>
  <c r="B99" i="1"/>
  <c r="D99" i="1"/>
  <c r="G99" i="1"/>
  <c r="H99" i="1"/>
  <c r="L99" i="1"/>
  <c r="B100" i="1"/>
  <c r="D100" i="1"/>
  <c r="G100" i="1"/>
  <c r="H100" i="1"/>
  <c r="L100" i="1"/>
  <c r="B101" i="1"/>
  <c r="D101" i="1"/>
  <c r="G101" i="1"/>
  <c r="H101" i="1"/>
  <c r="L101" i="1"/>
  <c r="B102" i="1"/>
  <c r="D102" i="1"/>
  <c r="G102" i="1"/>
  <c r="H102" i="1"/>
  <c r="L102" i="1"/>
  <c r="B103" i="1"/>
  <c r="D103" i="1"/>
  <c r="G103" i="1"/>
  <c r="H103" i="1"/>
  <c r="L103" i="1"/>
  <c r="B104" i="1"/>
  <c r="D104" i="1"/>
  <c r="G104" i="1"/>
  <c r="H104" i="1"/>
  <c r="L104" i="1"/>
  <c r="B105" i="1"/>
  <c r="D105" i="1"/>
  <c r="G105" i="1"/>
  <c r="H105" i="1"/>
  <c r="L105" i="1"/>
  <c r="B106" i="1"/>
  <c r="D106" i="1"/>
  <c r="G106" i="1"/>
  <c r="H106" i="1"/>
  <c r="L106" i="1"/>
  <c r="B107" i="1"/>
  <c r="D107" i="1"/>
  <c r="G107" i="1"/>
  <c r="H107" i="1"/>
  <c r="L107" i="1"/>
  <c r="B108" i="1"/>
  <c r="D108" i="1"/>
  <c r="G108" i="1"/>
  <c r="H108" i="1"/>
  <c r="L108" i="1"/>
  <c r="B109" i="1"/>
  <c r="D109" i="1"/>
  <c r="G109" i="1"/>
  <c r="H109" i="1"/>
  <c r="L109" i="1"/>
  <c r="B110" i="1"/>
  <c r="D110" i="1"/>
  <c r="G110" i="1"/>
  <c r="H110" i="1"/>
  <c r="L110" i="1"/>
  <c r="B111" i="1"/>
  <c r="D111" i="1"/>
  <c r="G111" i="1"/>
  <c r="H111" i="1"/>
  <c r="L111" i="1"/>
  <c r="B112" i="1"/>
  <c r="D112" i="1"/>
  <c r="G112" i="1"/>
  <c r="H112" i="1"/>
  <c r="L112" i="1"/>
  <c r="B113" i="1"/>
  <c r="D113" i="1"/>
  <c r="G113" i="1"/>
  <c r="H113" i="1"/>
  <c r="L113" i="1"/>
  <c r="B114" i="1"/>
  <c r="D114" i="1"/>
  <c r="G114" i="1"/>
  <c r="H114" i="1"/>
  <c r="L114" i="1"/>
  <c r="B115" i="1"/>
  <c r="D115" i="1"/>
  <c r="G115" i="1"/>
  <c r="H115" i="1"/>
  <c r="L115" i="1"/>
  <c r="B116" i="1"/>
  <c r="D116" i="1"/>
  <c r="G116" i="1"/>
  <c r="H116" i="1"/>
  <c r="L116" i="1"/>
  <c r="B117" i="1"/>
  <c r="D117" i="1"/>
  <c r="G117" i="1"/>
  <c r="H117" i="1"/>
  <c r="L117" i="1"/>
  <c r="B118" i="1"/>
  <c r="D118" i="1"/>
  <c r="G118" i="1"/>
  <c r="H118" i="1"/>
  <c r="L118" i="1"/>
  <c r="B119" i="1"/>
  <c r="D119" i="1"/>
  <c r="G119" i="1"/>
  <c r="H119" i="1"/>
  <c r="L119" i="1"/>
  <c r="B120" i="1"/>
  <c r="D120" i="1"/>
  <c r="G120" i="1"/>
  <c r="H120" i="1"/>
  <c r="L120" i="1"/>
  <c r="B121" i="1"/>
  <c r="D121" i="1"/>
  <c r="G121" i="1"/>
  <c r="H121" i="1"/>
  <c r="L121" i="1"/>
  <c r="B122" i="1"/>
  <c r="D122" i="1"/>
  <c r="G122" i="1"/>
  <c r="H122" i="1"/>
  <c r="L122" i="1"/>
  <c r="B123" i="1"/>
  <c r="D123" i="1"/>
  <c r="G123" i="1"/>
  <c r="H123" i="1"/>
  <c r="L123" i="1"/>
  <c r="B124" i="1"/>
  <c r="D124" i="1"/>
  <c r="G124" i="1"/>
  <c r="H124" i="1"/>
  <c r="L124" i="1"/>
  <c r="B125" i="1"/>
  <c r="D125" i="1"/>
  <c r="G125" i="1"/>
  <c r="H125" i="1"/>
  <c r="L125" i="1"/>
  <c r="B126" i="1"/>
  <c r="D126" i="1"/>
  <c r="G126" i="1"/>
  <c r="H126" i="1"/>
  <c r="L126" i="1"/>
  <c r="B127" i="1"/>
  <c r="D127" i="1"/>
  <c r="G127" i="1"/>
  <c r="H127" i="1"/>
  <c r="L127" i="1"/>
  <c r="B128" i="1"/>
  <c r="D128" i="1"/>
  <c r="G128" i="1"/>
  <c r="H128" i="1"/>
  <c r="L128" i="1"/>
  <c r="B129" i="1"/>
  <c r="D129" i="1"/>
  <c r="G129" i="1"/>
  <c r="H129" i="1"/>
  <c r="L129" i="1"/>
  <c r="B130" i="1"/>
  <c r="D130" i="1"/>
  <c r="G130" i="1"/>
  <c r="H130" i="1"/>
  <c r="L130" i="1"/>
  <c r="B131" i="1"/>
  <c r="D131" i="1"/>
  <c r="G131" i="1"/>
  <c r="H131" i="1"/>
  <c r="L131" i="1"/>
  <c r="B132" i="1"/>
  <c r="D132" i="1"/>
  <c r="G132" i="1"/>
  <c r="H132" i="1"/>
  <c r="L132" i="1"/>
  <c r="B133" i="1"/>
  <c r="D133" i="1"/>
  <c r="G133" i="1"/>
  <c r="H133" i="1"/>
  <c r="L133" i="1"/>
  <c r="B138" i="1"/>
  <c r="D155" i="1"/>
  <c r="B157" i="1"/>
  <c r="D167" i="1" l="1"/>
  <c r="H135" i="1"/>
</calcChain>
</file>

<file path=xl/sharedStrings.xml><?xml version="1.0" encoding="utf-8"?>
<sst xmlns="http://schemas.openxmlformats.org/spreadsheetml/2006/main" count="395" uniqueCount="146">
  <si>
    <t>GRAND TOTAL</t>
  </si>
  <si>
    <t>HR &amp; GA Manager</t>
  </si>
  <si>
    <t>Ambar Sri Utami</t>
  </si>
  <si>
    <t>Hormat kami,</t>
  </si>
  <si>
    <t>TOTAL CASH</t>
  </si>
  <si>
    <t>NPK</t>
  </si>
  <si>
    <t>KETERANGAN</t>
  </si>
  <si>
    <t>NAMA</t>
  </si>
  <si>
    <t>NO</t>
  </si>
  <si>
    <t>CD</t>
  </si>
  <si>
    <t>NOMINAL</t>
  </si>
  <si>
    <t>PLUS</t>
  </si>
  <si>
    <t>REKENING</t>
  </si>
  <si>
    <t>CASH</t>
  </si>
  <si>
    <t>BULIDING MAINTENANCE KPPPA</t>
  </si>
  <si>
    <t>GRAND TOTAL   (Rp)</t>
  </si>
  <si>
    <t>AP-741D</t>
  </si>
  <si>
    <t>C</t>
  </si>
  <si>
    <t>+</t>
  </si>
  <si>
    <t>AP-738D</t>
  </si>
  <si>
    <t>AP-737D</t>
  </si>
  <si>
    <t>AP-735D</t>
  </si>
  <si>
    <t>AP-734D</t>
  </si>
  <si>
    <t>AP-733D</t>
  </si>
  <si>
    <t>AP-732D</t>
  </si>
  <si>
    <t>AP-731D</t>
  </si>
  <si>
    <t>AP-727D</t>
  </si>
  <si>
    <t>AP-724D</t>
  </si>
  <si>
    <t>AP-723D</t>
  </si>
  <si>
    <t>AP-716D</t>
  </si>
  <si>
    <t>AP-715D</t>
  </si>
  <si>
    <t>AP-714D</t>
  </si>
  <si>
    <t>AP-713D</t>
  </si>
  <si>
    <t>AP-711D</t>
  </si>
  <si>
    <t>AP-710D</t>
  </si>
  <si>
    <t>AP-709D</t>
  </si>
  <si>
    <t>AP-708D</t>
  </si>
  <si>
    <t>AP-707D</t>
  </si>
  <si>
    <t>AP-706D</t>
  </si>
  <si>
    <t>AP-705D</t>
  </si>
  <si>
    <t>AP-704D</t>
  </si>
  <si>
    <t>AP-703D</t>
  </si>
  <si>
    <t>AP-702D</t>
  </si>
  <si>
    <t>AP-701D</t>
  </si>
  <si>
    <t>AP-700D</t>
  </si>
  <si>
    <t>AP-699D</t>
  </si>
  <si>
    <t>AP-698D</t>
  </si>
  <si>
    <t>AP-697D</t>
  </si>
  <si>
    <t>AP-677D</t>
  </si>
  <si>
    <t>AP-662D</t>
  </si>
  <si>
    <t>AP-661D</t>
  </si>
  <si>
    <t>AP-660D</t>
  </si>
  <si>
    <t>AP-659D</t>
  </si>
  <si>
    <t>AP-658D</t>
  </si>
  <si>
    <t>AP-657D</t>
  </si>
  <si>
    <t>AP-656D</t>
  </si>
  <si>
    <t>AP-655D</t>
  </si>
  <si>
    <t>AP-736D</t>
  </si>
  <si>
    <t>AP-712D</t>
  </si>
  <si>
    <t>AP-728D</t>
  </si>
  <si>
    <t>AP-689D</t>
  </si>
  <si>
    <t>AP-042E</t>
  </si>
  <si>
    <t>AP-673D</t>
  </si>
  <si>
    <t>AP-110E</t>
  </si>
  <si>
    <t>AP-080E</t>
  </si>
  <si>
    <t>AP-052E</t>
  </si>
  <si>
    <t>AP-051E</t>
  </si>
  <si>
    <t>AP-049E</t>
  </si>
  <si>
    <t>AP-046E</t>
  </si>
  <si>
    <t>AP-045E</t>
  </si>
  <si>
    <t>AP-044E</t>
  </si>
  <si>
    <t>AP-043E</t>
  </si>
  <si>
    <t>AP-840D</t>
  </si>
  <si>
    <t>AP-826D</t>
  </si>
  <si>
    <t>AP-745D</t>
  </si>
  <si>
    <t>AP-744D</t>
  </si>
  <si>
    <t>AP-742D</t>
  </si>
  <si>
    <t>AP-730D</t>
  </si>
  <si>
    <t>AP-729D</t>
  </si>
  <si>
    <t>AP-726D</t>
  </si>
  <si>
    <t>AP-721D</t>
  </si>
  <si>
    <t>AP-720D</t>
  </si>
  <si>
    <t>AP-717D</t>
  </si>
  <si>
    <t>AP-694D</t>
  </si>
  <si>
    <t>AP-692D</t>
  </si>
  <si>
    <t>AP-691D</t>
  </si>
  <si>
    <t>AP-687D</t>
  </si>
  <si>
    <t>AP-682D</t>
  </si>
  <si>
    <t>AP-676D</t>
  </si>
  <si>
    <t>AP-675D</t>
  </si>
  <si>
    <t>AP-674D</t>
  </si>
  <si>
    <t>AP-672D</t>
  </si>
  <si>
    <t>AP-669D</t>
  </si>
  <si>
    <t>AP-668D</t>
  </si>
  <si>
    <t>AP-665D</t>
  </si>
  <si>
    <t>AP-664D</t>
  </si>
  <si>
    <t>AP-663D</t>
  </si>
  <si>
    <t>AP-653D</t>
  </si>
  <si>
    <t>AP-652D</t>
  </si>
  <si>
    <t>AP-651D</t>
  </si>
  <si>
    <t>AP-650D</t>
  </si>
  <si>
    <t>AP-649D</t>
  </si>
  <si>
    <t>AP-648D</t>
  </si>
  <si>
    <t>AP-647D</t>
  </si>
  <si>
    <t>AP-646D</t>
  </si>
  <si>
    <t>AP-643D</t>
  </si>
  <si>
    <t>AP-081E</t>
  </si>
  <si>
    <t>AP-750D</t>
  </si>
  <si>
    <t>AP-670D</t>
  </si>
  <si>
    <t>AP-518D</t>
  </si>
  <si>
    <t>AP-424C</t>
  </si>
  <si>
    <t>AP-644D</t>
  </si>
  <si>
    <t>AP-069E</t>
  </si>
  <si>
    <t>AP-690D</t>
  </si>
  <si>
    <t>AP-688D</t>
  </si>
  <si>
    <t>AP-666D</t>
  </si>
  <si>
    <t>AP-641D</t>
  </si>
  <si>
    <t>AP-640D</t>
  </si>
  <si>
    <t>AP-111E</t>
  </si>
  <si>
    <t>AP-279C</t>
  </si>
  <si>
    <t>AP-026E</t>
  </si>
  <si>
    <t>AP-739D</t>
  </si>
  <si>
    <t>AP-693D</t>
  </si>
  <si>
    <t>AP-685D</t>
  </si>
  <si>
    <t>AP-683D</t>
  </si>
  <si>
    <t>AP-681D</t>
  </si>
  <si>
    <t>AP-680D</t>
  </si>
  <si>
    <t>AP-501D</t>
  </si>
  <si>
    <t>AP-394D</t>
  </si>
  <si>
    <t>AP-735C</t>
  </si>
  <si>
    <t>AP-886B</t>
  </si>
  <si>
    <t>AP-836D</t>
  </si>
  <si>
    <t>AP-748D</t>
  </si>
  <si>
    <t>AP-679D</t>
  </si>
  <si>
    <t>AP-746D</t>
  </si>
  <si>
    <t>AP-414C</t>
  </si>
  <si>
    <t>AP-604D</t>
  </si>
  <si>
    <t>AP-812B</t>
  </si>
  <si>
    <t>Gaji Juli 2018</t>
  </si>
  <si>
    <t>Atas bantuan dan perhatiannya kami ucapkan terima kasih.</t>
  </si>
  <si>
    <t>No. Rekening : 123-00-04143931</t>
  </si>
  <si>
    <t>PT. AIRKON PRATAMA</t>
  </si>
  <si>
    <t>Kami mohon kepada Bank Mandiri untuk mentransfer ke masing-masing account seperti pada daftar dibawah ini.  Biaya transfer mohon didebet dari rekening untuk atas nama :</t>
  </si>
  <si>
    <t>Cabang Pasar Rumput - Jakarta</t>
  </si>
  <si>
    <t>PT. Bank Mandiri Persero (Tbk)</t>
  </si>
  <si>
    <t>Kepada 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</si>
</sst>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* #,##0_);_(* \(#,##0\);_(* &quot;-&quot;_);_(@_)"/>
    <numFmt numFmtId="166" formatCode="_([$Rp-421]* #,##0_);_([$Rp-421]* \(#,##0\);_([$Rp-421]* &quot;-&quot;??_);_(@_)"/>
    <numFmt numFmtId="167" formatCode="_(* #,##0_);_(* \(#,##0\);_(* &quot;-&quot;??_);_(@_)"/>
    <numFmt numFmtId="168" formatCode="00000"/>
    <numFmt numFmtId="169" formatCode="0_);\(0\)"/>
    <numFmt numFmtId="170" formatCode="0000000000000"/>
  </numFmts>
  <fonts count="2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1"/>
      <color indexed="10"/>
      <name val="Arial Narrow"/>
      <family val="2"/>
    </font>
    <font>
      <sz val="9"/>
      <color indexed="8"/>
      <name val="Calibri"/>
      <family val="2"/>
    </font>
    <font>
      <sz val="9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82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2" applyFont="1" applyAlignment="1">
      <alignment vertical="center"/>
    </xf>
    <xf numFmtId="164" fontId="0" fillId="0" borderId="0" xfId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5" fontId="0" fillId="0" borderId="0" xfId="2" applyFont="1" applyFill="1" applyAlignment="1">
      <alignment vertical="center"/>
    </xf>
    <xf numFmtId="165" fontId="3" fillId="0" borderId="0" xfId="3" applyFont="1" applyFill="1" applyAlignment="1">
      <alignment vertical="center"/>
    </xf>
    <xf numFmtId="0" fontId="3" fillId="0" borderId="0" xfId="0" applyFont="1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ill="1" applyBorder="1" applyAlignment="1">
      <alignment vertical="center"/>
    </xf>
    <xf numFmtId="165" fontId="3" fillId="3" borderId="0" xfId="3" applyFont="1" applyFill="1" applyAlignment="1">
      <alignment vertical="center"/>
    </xf>
    <xf numFmtId="164" fontId="3" fillId="3" borderId="0" xfId="4" applyFont="1" applyFill="1" applyAlignment="1">
      <alignment vertical="center"/>
    </xf>
    <xf numFmtId="0" fontId="3" fillId="3" borderId="0" xfId="0" applyFont="1" applyFill="1" applyAlignment="1">
      <alignment vertical="center"/>
    </xf>
    <xf numFmtId="166" fontId="6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164" fontId="2" fillId="0" borderId="0" xfId="4" applyFont="1" applyFill="1" applyAlignment="1">
      <alignment vertical="center"/>
    </xf>
    <xf numFmtId="166" fontId="0" fillId="0" borderId="0" xfId="0" applyNumberFormat="1" applyFill="1" applyAlignment="1">
      <alignment horizontal="center" vertical="center"/>
    </xf>
    <xf numFmtId="165" fontId="0" fillId="0" borderId="0" xfId="5" applyFont="1" applyFill="1" applyAlignment="1">
      <alignment vertical="center"/>
    </xf>
    <xf numFmtId="165" fontId="8" fillId="0" borderId="0" xfId="0" applyNumberFormat="1" applyFont="1" applyFill="1" applyAlignment="1">
      <alignment horizontal="left" vertical="center"/>
    </xf>
    <xf numFmtId="0" fontId="3" fillId="3" borderId="0" xfId="6" applyFont="1" applyFill="1" applyAlignment="1">
      <alignment vertical="center"/>
    </xf>
    <xf numFmtId="164" fontId="0" fillId="0" borderId="0" xfId="4" applyFont="1" applyFill="1" applyAlignment="1">
      <alignment vertical="center"/>
    </xf>
    <xf numFmtId="165" fontId="9" fillId="0" borderId="0" xfId="0" applyNumberFormat="1" applyFont="1" applyFill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6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2" fillId="0" borderId="0" xfId="7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167" fontId="0" fillId="0" borderId="0" xfId="0" applyNumberFormat="1" applyFill="1" applyAlignment="1">
      <alignment horizontal="center" vertical="center"/>
    </xf>
    <xf numFmtId="0" fontId="2" fillId="0" borderId="0" xfId="6" applyFont="1" applyAlignment="1">
      <alignment vertical="center"/>
    </xf>
    <xf numFmtId="165" fontId="3" fillId="3" borderId="0" xfId="3" applyFont="1" applyFill="1" applyBorder="1" applyAlignment="1">
      <alignment vertical="center"/>
    </xf>
    <xf numFmtId="164" fontId="13" fillId="3" borderId="0" xfId="4" applyFont="1" applyFill="1" applyBorder="1" applyAlignment="1">
      <alignment horizontal="center" vertical="center"/>
    </xf>
    <xf numFmtId="165" fontId="13" fillId="3" borderId="0" xfId="3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166" fontId="15" fillId="3" borderId="0" xfId="4" quotePrefix="1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65" fontId="3" fillId="3" borderId="1" xfId="3" applyFont="1" applyFill="1" applyBorder="1" applyAlignment="1">
      <alignment vertical="center"/>
    </xf>
    <xf numFmtId="164" fontId="13" fillId="3" borderId="2" xfId="4" applyFont="1" applyFill="1" applyBorder="1" applyAlignment="1">
      <alignment horizontal="center" vertical="center"/>
    </xf>
    <xf numFmtId="165" fontId="13" fillId="3" borderId="2" xfId="3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166" fontId="15" fillId="3" borderId="2" xfId="4" quotePrefix="1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13" fillId="3" borderId="3" xfId="3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6" fillId="3" borderId="4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164" fontId="8" fillId="3" borderId="6" xfId="4" applyFont="1" applyFill="1" applyBorder="1" applyAlignment="1">
      <alignment vertical="center"/>
    </xf>
    <xf numFmtId="168" fontId="8" fillId="3" borderId="6" xfId="0" applyNumberFormat="1" applyFont="1" applyFill="1" applyBorder="1" applyAlignment="1">
      <alignment horizontal="center" vertical="center"/>
    </xf>
    <xf numFmtId="167" fontId="8" fillId="3" borderId="6" xfId="0" applyNumberFormat="1" applyFont="1" applyFill="1" applyBorder="1" applyAlignment="1">
      <alignment horizontal="center" vertical="center"/>
    </xf>
    <xf numFmtId="166" fontId="2" fillId="3" borderId="6" xfId="4" quotePrefix="1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169" fontId="8" fillId="3" borderId="7" xfId="4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164" fontId="18" fillId="3" borderId="0" xfId="1" applyFont="1" applyFill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164" fontId="8" fillId="2" borderId="6" xfId="4" applyFont="1" applyFill="1" applyBorder="1" applyAlignment="1">
      <alignment vertical="center"/>
    </xf>
    <xf numFmtId="168" fontId="8" fillId="2" borderId="6" xfId="0" applyNumberFormat="1" applyFont="1" applyFill="1" applyBorder="1" applyAlignment="1">
      <alignment horizontal="center" vertical="center"/>
    </xf>
    <xf numFmtId="167" fontId="8" fillId="2" borderId="6" xfId="0" applyNumberFormat="1" applyFont="1" applyFill="1" applyBorder="1" applyAlignment="1">
      <alignment horizontal="center" vertical="center"/>
    </xf>
    <xf numFmtId="166" fontId="2" fillId="2" borderId="6" xfId="4" quotePrefix="1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69" fontId="8" fillId="2" borderId="7" xfId="4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19" fillId="2" borderId="10" xfId="0" applyFont="1" applyFill="1" applyBorder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164" fontId="8" fillId="2" borderId="12" xfId="4" applyFont="1" applyFill="1" applyBorder="1" applyAlignment="1">
      <alignment vertical="center"/>
    </xf>
    <xf numFmtId="168" fontId="8" fillId="2" borderId="12" xfId="0" applyNumberFormat="1" applyFont="1" applyFill="1" applyBorder="1" applyAlignment="1">
      <alignment horizontal="center" vertical="center"/>
    </xf>
    <xf numFmtId="167" fontId="8" fillId="2" borderId="12" xfId="0" applyNumberFormat="1" applyFont="1" applyFill="1" applyBorder="1" applyAlignment="1">
      <alignment horizontal="center" vertical="center"/>
    </xf>
    <xf numFmtId="166" fontId="2" fillId="2" borderId="12" xfId="4" quotePrefix="1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69" fontId="8" fillId="2" borderId="13" xfId="4" applyNumberFormat="1" applyFont="1" applyFill="1" applyBorder="1" applyAlignment="1">
      <alignment horizontal="center" vertical="center"/>
    </xf>
    <xf numFmtId="164" fontId="18" fillId="3" borderId="0" xfId="4" applyFont="1" applyFill="1" applyBorder="1" applyAlignment="1">
      <alignment vertical="center"/>
    </xf>
    <xf numFmtId="165" fontId="3" fillId="3" borderId="0" xfId="3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64" fontId="8" fillId="3" borderId="0" xfId="4" applyFont="1" applyFill="1" applyBorder="1" applyAlignment="1">
      <alignment vertical="center"/>
    </xf>
    <xf numFmtId="168" fontId="8" fillId="3" borderId="0" xfId="0" applyNumberFormat="1" applyFont="1" applyFill="1" applyBorder="1" applyAlignment="1">
      <alignment horizontal="center" vertical="center"/>
    </xf>
    <xf numFmtId="167" fontId="8" fillId="3" borderId="0" xfId="0" applyNumberFormat="1" applyFont="1" applyFill="1" applyBorder="1" applyAlignment="1">
      <alignment horizontal="center" vertical="center"/>
    </xf>
    <xf numFmtId="166" fontId="2" fillId="3" borderId="0" xfId="4" quotePrefix="1" applyNumberFormat="1" applyFont="1" applyFill="1" applyBorder="1" applyAlignment="1">
      <alignment horizontal="center" vertical="center"/>
    </xf>
    <xf numFmtId="169" fontId="8" fillId="3" borderId="0" xfId="4" applyNumberFormat="1" applyFont="1" applyFill="1" applyBorder="1" applyAlignment="1">
      <alignment horizontal="center" vertical="center"/>
    </xf>
    <xf numFmtId="0" fontId="3" fillId="3" borderId="0" xfId="6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164" fontId="13" fillId="2" borderId="2" xfId="4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65" fontId="13" fillId="2" borderId="2" xfId="5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164" fontId="13" fillId="2" borderId="17" xfId="4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165" fontId="13" fillId="2" borderId="17" xfId="5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64" fontId="3" fillId="0" borderId="0" xfId="4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165" fontId="3" fillId="0" borderId="0" xfId="3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15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8" fillId="0" borderId="0" xfId="4" applyFont="1" applyFill="1" applyBorder="1" applyAlignment="1">
      <alignment vertical="center"/>
    </xf>
    <xf numFmtId="168" fontId="8" fillId="0" borderId="0" xfId="0" applyNumberFormat="1" applyFont="1" applyFill="1" applyBorder="1" applyAlignment="1">
      <alignment horizontal="center" vertical="center"/>
    </xf>
    <xf numFmtId="167" fontId="8" fillId="0" borderId="0" xfId="0" applyNumberFormat="1" applyFont="1" applyFill="1" applyBorder="1" applyAlignment="1">
      <alignment horizontal="center" vertical="center"/>
    </xf>
    <xf numFmtId="165" fontId="8" fillId="0" borderId="0" xfId="5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70" fontId="2" fillId="0" borderId="0" xfId="8" applyNumberFormat="1" applyFont="1" applyFill="1" applyBorder="1" applyAlignment="1">
      <alignment horizontal="center" vertical="center"/>
    </xf>
    <xf numFmtId="164" fontId="17" fillId="0" borderId="0" xfId="4" applyFont="1" applyFill="1" applyAlignment="1">
      <alignment vertical="center"/>
    </xf>
    <xf numFmtId="164" fontId="17" fillId="0" borderId="0" xfId="4" applyFont="1" applyFill="1" applyAlignment="1">
      <alignment horizontal="center" vertical="center"/>
    </xf>
    <xf numFmtId="165" fontId="17" fillId="0" borderId="0" xfId="5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167" fontId="17" fillId="0" borderId="0" xfId="0" applyNumberFormat="1" applyFont="1" applyFill="1" applyAlignment="1">
      <alignment vertical="center"/>
    </xf>
    <xf numFmtId="165" fontId="18" fillId="5" borderId="19" xfId="2" applyFont="1" applyFill="1" applyBorder="1" applyAlignment="1">
      <alignment vertical="center"/>
    </xf>
    <xf numFmtId="164" fontId="8" fillId="5" borderId="20" xfId="4" applyFont="1" applyFill="1" applyBorder="1" applyAlignment="1">
      <alignment vertical="center"/>
    </xf>
    <xf numFmtId="167" fontId="21" fillId="5" borderId="20" xfId="4" applyNumberFormat="1" applyFont="1" applyFill="1" applyBorder="1" applyAlignment="1">
      <alignment horizontal="center" vertical="center"/>
    </xf>
    <xf numFmtId="167" fontId="21" fillId="5" borderId="21" xfId="4" applyNumberFormat="1" applyFont="1" applyFill="1" applyBorder="1" applyAlignment="1">
      <alignment horizontal="center" vertical="center"/>
    </xf>
    <xf numFmtId="166" fontId="15" fillId="5" borderId="22" xfId="4" quotePrefix="1" applyNumberFormat="1" applyFont="1" applyFill="1" applyBorder="1" applyAlignment="1">
      <alignment horizontal="center" vertical="center"/>
    </xf>
    <xf numFmtId="167" fontId="21" fillId="5" borderId="23" xfId="4" applyNumberFormat="1" applyFont="1" applyFill="1" applyBorder="1" applyAlignment="1">
      <alignment vertical="center"/>
    </xf>
    <xf numFmtId="167" fontId="21" fillId="5" borderId="24" xfId="4" applyNumberFormat="1" applyFont="1" applyFill="1" applyBorder="1" applyAlignment="1">
      <alignment vertical="center"/>
    </xf>
    <xf numFmtId="166" fontId="2" fillId="0" borderId="0" xfId="4" quotePrefix="1" applyNumberFormat="1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 vertical="center"/>
    </xf>
    <xf numFmtId="164" fontId="8" fillId="2" borderId="27" xfId="4" applyFont="1" applyFill="1" applyBorder="1" applyAlignment="1">
      <alignment vertical="center"/>
    </xf>
    <xf numFmtId="168" fontId="8" fillId="2" borderId="27" xfId="0" applyNumberFormat="1" applyFont="1" applyFill="1" applyBorder="1" applyAlignment="1">
      <alignment horizontal="center" vertical="center"/>
    </xf>
    <xf numFmtId="167" fontId="8" fillId="2" borderId="27" xfId="0" applyNumberFormat="1" applyFont="1" applyFill="1" applyBorder="1" applyAlignment="1">
      <alignment horizontal="center" vertical="center"/>
    </xf>
    <xf numFmtId="166" fontId="2" fillId="2" borderId="27" xfId="4" quotePrefix="1" applyNumberFormat="1" applyFont="1" applyFill="1" applyBorder="1" applyAlignment="1">
      <alignment horizontal="center" vertical="center"/>
    </xf>
    <xf numFmtId="1" fontId="2" fillId="2" borderId="27" xfId="0" applyNumberFormat="1" applyFont="1" applyFill="1" applyBorder="1" applyAlignment="1">
      <alignment horizontal="center" vertical="center"/>
    </xf>
    <xf numFmtId="169" fontId="8" fillId="2" borderId="28" xfId="4" applyNumberFormat="1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64" fontId="8" fillId="2" borderId="30" xfId="4" applyFont="1" applyFill="1" applyBorder="1" applyAlignment="1">
      <alignment vertical="center"/>
    </xf>
    <xf numFmtId="168" fontId="8" fillId="2" borderId="30" xfId="0" applyNumberFormat="1" applyFont="1" applyFill="1" applyBorder="1" applyAlignment="1">
      <alignment horizontal="center" vertical="center"/>
    </xf>
    <xf numFmtId="167" fontId="8" fillId="2" borderId="30" xfId="0" applyNumberFormat="1" applyFont="1" applyFill="1" applyBorder="1" applyAlignment="1">
      <alignment horizontal="center" vertical="center"/>
    </xf>
    <xf numFmtId="166" fontId="2" fillId="2" borderId="30" xfId="4" quotePrefix="1" applyNumberFormat="1" applyFont="1" applyFill="1" applyBorder="1" applyAlignment="1">
      <alignment horizontal="center" vertical="center"/>
    </xf>
    <xf numFmtId="1" fontId="2" fillId="2" borderId="30" xfId="0" applyNumberFormat="1" applyFont="1" applyFill="1" applyBorder="1" applyAlignment="1">
      <alignment horizontal="center" vertical="center"/>
    </xf>
    <xf numFmtId="169" fontId="8" fillId="2" borderId="31" xfId="4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9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9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wrapText="1"/>
    </xf>
    <xf numFmtId="0" fontId="8" fillId="0" borderId="8" xfId="0" applyFont="1" applyBorder="1" applyAlignment="1">
      <alignment vertical="center"/>
    </xf>
    <xf numFmtId="0" fontId="13" fillId="0" borderId="0" xfId="0" quotePrefix="1" applyFont="1" applyFill="1" applyBorder="1" applyAlignment="1">
      <alignment horizontal="center" vertical="center" wrapText="1"/>
    </xf>
    <xf numFmtId="167" fontId="13" fillId="0" borderId="0" xfId="4" quotePrefix="1" applyNumberFormat="1" applyFont="1" applyFill="1" applyBorder="1" applyAlignment="1">
      <alignment horizontal="center" vertical="center" wrapText="1"/>
    </xf>
    <xf numFmtId="165" fontId="13" fillId="0" borderId="0" xfId="5" quotePrefix="1" applyFont="1" applyFill="1" applyBorder="1" applyAlignment="1">
      <alignment horizontal="center" vertical="center" wrapText="1"/>
    </xf>
    <xf numFmtId="0" fontId="13" fillId="0" borderId="0" xfId="4" quotePrefix="1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3" fillId="5" borderId="1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3" fillId="5" borderId="32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165" fontId="13" fillId="5" borderId="22" xfId="5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3" fillId="0" borderId="0" xfId="6" applyFont="1" applyFill="1" applyAlignment="1">
      <alignment vertical="center"/>
    </xf>
    <xf numFmtId="0" fontId="3" fillId="0" borderId="0" xfId="6" applyFont="1" applyFill="1" applyBorder="1" applyAlignment="1">
      <alignment vertical="center"/>
    </xf>
    <xf numFmtId="0" fontId="3" fillId="0" borderId="0" xfId="6" applyFont="1" applyFill="1" applyAlignment="1">
      <alignment horizontal="left" vertical="center"/>
    </xf>
    <xf numFmtId="164" fontId="3" fillId="0" borderId="0" xfId="1" applyFont="1" applyFill="1" applyAlignment="1">
      <alignment horizontal="left" vertical="center"/>
    </xf>
    <xf numFmtId="165" fontId="2" fillId="0" borderId="0" xfId="2" applyFont="1" applyFill="1" applyAlignment="1">
      <alignment horizontal="left" vertical="center"/>
    </xf>
    <xf numFmtId="0" fontId="15" fillId="0" borderId="0" xfId="6" applyFont="1" applyFill="1" applyAlignment="1">
      <alignment horizontal="left" vertical="center"/>
    </xf>
    <xf numFmtId="165" fontId="15" fillId="0" borderId="0" xfId="2" applyFont="1" applyFill="1" applyAlignment="1">
      <alignment horizontal="left" vertical="center"/>
    </xf>
    <xf numFmtId="0" fontId="15" fillId="0" borderId="0" xfId="6" applyFont="1" applyFill="1" applyAlignment="1">
      <alignment horizontal="left" vertical="center"/>
    </xf>
    <xf numFmtId="0" fontId="2" fillId="0" borderId="0" xfId="6" applyFont="1" applyFill="1" applyAlignment="1">
      <alignment horizontal="left" vertical="center" wrapText="1"/>
    </xf>
    <xf numFmtId="0" fontId="0" fillId="0" borderId="0" xfId="6" applyFont="1" applyFill="1" applyAlignment="1">
      <alignment horizontal="left" vertical="center" wrapText="1"/>
    </xf>
  </cellXfs>
  <cellStyles count="10">
    <cellStyle name="Comma" xfId="1" builtinId="3"/>
    <cellStyle name="Comma [0]" xfId="2" builtinId="6"/>
    <cellStyle name="Comma [0] 10" xfId="5"/>
    <cellStyle name="Comma [0] 2" xfId="3"/>
    <cellStyle name="Comma 10 2" xfId="4"/>
    <cellStyle name="Normal" xfId="0" builtinId="0"/>
    <cellStyle name="Normal 35" xfId="7"/>
    <cellStyle name="Normal_Payroll GI Office Des 09" xfId="6"/>
    <cellStyle name="Normal_Sheet1" xfId="8"/>
    <cellStyle name="Normal_Sheet1_Payroll GI West Nov 09 ver.0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yroll%20KP3A%20JUL18%20(pass%20JULI1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JITSU/Desktop/ESDM%20GA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 Gaji per April 2017"/>
      <sheetName val="Absen"/>
      <sheetName val="Gaji All"/>
      <sheetName val="AJT"/>
      <sheetName val="Tunj.Proyek"/>
      <sheetName val="Angsuran"/>
      <sheetName val="Medical"/>
      <sheetName val="Back up"/>
      <sheetName val="Lembur - Shift"/>
      <sheetName val="PINJAMAN"/>
      <sheetName val="DBase-RK"/>
      <sheetName val="Slip Baru"/>
      <sheetName val="BQ KP3QA"/>
    </sheetNames>
    <sheetDataSet>
      <sheetData sheetId="0"/>
      <sheetData sheetId="1"/>
      <sheetData sheetId="2">
        <row r="12">
          <cell r="B12" t="str">
            <v>AP-812B</v>
          </cell>
          <cell r="C12" t="str">
            <v>Azis Budiawan</v>
          </cell>
          <cell r="AA12">
            <v>5026000</v>
          </cell>
        </row>
        <row r="13">
          <cell r="B13" t="str">
            <v>AP-604D</v>
          </cell>
          <cell r="C13" t="str">
            <v>Doddy Putra</v>
          </cell>
          <cell r="AA13">
            <v>4526000</v>
          </cell>
        </row>
        <row r="14">
          <cell r="B14" t="str">
            <v>AP-414C</v>
          </cell>
          <cell r="C14" t="str">
            <v>Noviana Pertiwi</v>
          </cell>
          <cell r="AA14">
            <v>3722114</v>
          </cell>
        </row>
        <row r="15">
          <cell r="B15" t="str">
            <v>AP-746D</v>
          </cell>
          <cell r="C15" t="str">
            <v>Beta Ridlatul Hanif</v>
          </cell>
          <cell r="AA15">
            <v>3722114</v>
          </cell>
        </row>
        <row r="16">
          <cell r="B16" t="str">
            <v>AP-679D</v>
          </cell>
          <cell r="C16" t="str">
            <v>Arilla Hendini</v>
          </cell>
          <cell r="AA16">
            <v>3722114</v>
          </cell>
        </row>
        <row r="17">
          <cell r="B17" t="str">
            <v>AP-748D</v>
          </cell>
          <cell r="C17" t="str">
            <v>Ronie Novaldo</v>
          </cell>
          <cell r="AA17">
            <v>3722114</v>
          </cell>
        </row>
        <row r="18">
          <cell r="B18" t="str">
            <v>AP-836D</v>
          </cell>
          <cell r="C18" t="str">
            <v>Shelly Anggraeni</v>
          </cell>
          <cell r="AA18">
            <v>3722114</v>
          </cell>
        </row>
        <row r="19">
          <cell r="B19" t="str">
            <v>AP-886B</v>
          </cell>
          <cell r="C19" t="str">
            <v>Indra Prasetya</v>
          </cell>
          <cell r="AA19">
            <v>3722114</v>
          </cell>
        </row>
        <row r="20">
          <cell r="B20" t="str">
            <v>AP-735C</v>
          </cell>
          <cell r="C20" t="str">
            <v>Aris Purwanto</v>
          </cell>
          <cell r="AA20">
            <v>3722114</v>
          </cell>
        </row>
        <row r="21">
          <cell r="B21" t="str">
            <v>AP-394D</v>
          </cell>
          <cell r="C21" t="str">
            <v>M. Firdaus Diponegoro</v>
          </cell>
          <cell r="AA21">
            <v>3722114</v>
          </cell>
        </row>
        <row r="22">
          <cell r="B22" t="str">
            <v>AP-501D</v>
          </cell>
          <cell r="C22" t="str">
            <v>Eky Yulianto</v>
          </cell>
          <cell r="AA22">
            <v>3722114</v>
          </cell>
        </row>
        <row r="23">
          <cell r="B23" t="str">
            <v>AP-680D</v>
          </cell>
          <cell r="C23" t="str">
            <v>Sulaeman</v>
          </cell>
          <cell r="AA23">
            <v>3722114</v>
          </cell>
        </row>
        <row r="24">
          <cell r="B24" t="str">
            <v>AP-681D</v>
          </cell>
          <cell r="C24" t="str">
            <v>Akhmad Purnomo</v>
          </cell>
          <cell r="AA24">
            <v>3722114</v>
          </cell>
        </row>
        <row r="25">
          <cell r="B25" t="str">
            <v>AP-683D</v>
          </cell>
          <cell r="C25" t="str">
            <v>Ervan Mahfudi</v>
          </cell>
          <cell r="AA25">
            <v>3722114</v>
          </cell>
        </row>
        <row r="26">
          <cell r="B26" t="str">
            <v>AP-685D</v>
          </cell>
          <cell r="C26" t="str">
            <v>Sudibyo Prayitno</v>
          </cell>
          <cell r="AA26">
            <v>3560113</v>
          </cell>
        </row>
        <row r="27">
          <cell r="B27" t="str">
            <v>AP-693D</v>
          </cell>
          <cell r="C27" t="str">
            <v>Eko Setyawan</v>
          </cell>
          <cell r="AA27">
            <v>3722114</v>
          </cell>
        </row>
        <row r="28">
          <cell r="B28" t="str">
            <v>AP-739D</v>
          </cell>
          <cell r="C28" t="str">
            <v>Wahyu Afriansyah</v>
          </cell>
          <cell r="AA28">
            <v>3722114</v>
          </cell>
        </row>
        <row r="29">
          <cell r="B29" t="str">
            <v>AP-026E</v>
          </cell>
          <cell r="C29" t="str">
            <v>Hamzah Tri Prasetyo</v>
          </cell>
          <cell r="AA29">
            <v>3722114</v>
          </cell>
        </row>
        <row r="31">
          <cell r="AA31">
            <v>68943823</v>
          </cell>
        </row>
        <row r="32">
          <cell r="AA32">
            <v>68943823</v>
          </cell>
        </row>
        <row r="34">
          <cell r="B34" t="str">
            <v>AP-279C</v>
          </cell>
          <cell r="C34" t="str">
            <v>Andri Rivai</v>
          </cell>
          <cell r="AA34">
            <v>4526000</v>
          </cell>
        </row>
        <row r="35">
          <cell r="B35" t="str">
            <v>AP-111E</v>
          </cell>
          <cell r="C35" t="str">
            <v>Supriatin</v>
          </cell>
          <cell r="AA35">
            <v>4526000</v>
          </cell>
        </row>
        <row r="36">
          <cell r="B36" t="str">
            <v>AP-640D</v>
          </cell>
          <cell r="C36" t="str">
            <v>Reza Pahlepi</v>
          </cell>
          <cell r="AA36">
            <v>3722114</v>
          </cell>
        </row>
        <row r="37">
          <cell r="B37" t="str">
            <v>AP-641D</v>
          </cell>
          <cell r="C37" t="str">
            <v>Firman Syafeih</v>
          </cell>
          <cell r="AA37">
            <v>3722114</v>
          </cell>
        </row>
        <row r="38">
          <cell r="B38" t="str">
            <v>AP-666D</v>
          </cell>
          <cell r="C38" t="str">
            <v>Teti Ambar Ningrum</v>
          </cell>
          <cell r="AA38">
            <v>3560113</v>
          </cell>
        </row>
        <row r="39">
          <cell r="B39" t="str">
            <v>AP-688D</v>
          </cell>
          <cell r="C39" t="str">
            <v>Saip Akbar</v>
          </cell>
          <cell r="AA39">
            <v>3722114</v>
          </cell>
        </row>
        <row r="40">
          <cell r="B40" t="str">
            <v>AP-690D</v>
          </cell>
          <cell r="C40" t="str">
            <v>Ahmad Sanusi</v>
          </cell>
          <cell r="AA40">
            <v>3722114</v>
          </cell>
        </row>
        <row r="41">
          <cell r="B41" t="str">
            <v>AP-069E</v>
          </cell>
          <cell r="C41" t="str">
            <v>Ahmad Fajriansyah</v>
          </cell>
          <cell r="AA41">
            <v>3722114</v>
          </cell>
        </row>
        <row r="42">
          <cell r="B42" t="str">
            <v>AP-644D</v>
          </cell>
          <cell r="C42" t="str">
            <v>Cepi Kesmana</v>
          </cell>
          <cell r="AA42">
            <v>3722114</v>
          </cell>
        </row>
        <row r="43">
          <cell r="B43" t="str">
            <v>AP-424C</v>
          </cell>
          <cell r="C43" t="str">
            <v>Dimas Saputra</v>
          </cell>
          <cell r="AA43">
            <v>3398111</v>
          </cell>
        </row>
        <row r="44">
          <cell r="B44" t="str">
            <v>AP-518D</v>
          </cell>
          <cell r="C44" t="str">
            <v>Irpan Martiono</v>
          </cell>
          <cell r="AA44">
            <v>3560113</v>
          </cell>
        </row>
        <row r="45">
          <cell r="B45" t="str">
            <v>AP-670D</v>
          </cell>
          <cell r="C45" t="str">
            <v>Haikal Hermawansah</v>
          </cell>
          <cell r="AA45">
            <v>3722114</v>
          </cell>
        </row>
        <row r="46">
          <cell r="B46" t="str">
            <v>AP-750D</v>
          </cell>
          <cell r="C46" t="str">
            <v>Alfa Rizky</v>
          </cell>
          <cell r="AA46">
            <v>3398111</v>
          </cell>
        </row>
        <row r="47">
          <cell r="B47" t="str">
            <v>AP-081E</v>
          </cell>
          <cell r="C47" t="str">
            <v>Karta Wijaya</v>
          </cell>
          <cell r="AA47">
            <v>3722114</v>
          </cell>
        </row>
        <row r="48">
          <cell r="B48" t="str">
            <v>AP-643D</v>
          </cell>
          <cell r="C48" t="str">
            <v>M. Rifai</v>
          </cell>
          <cell r="AA48">
            <v>3722114</v>
          </cell>
        </row>
        <row r="49">
          <cell r="B49" t="str">
            <v>AP-646D</v>
          </cell>
          <cell r="C49" t="str">
            <v>Muharir</v>
          </cell>
          <cell r="AA49">
            <v>3722114</v>
          </cell>
        </row>
        <row r="50">
          <cell r="B50" t="str">
            <v>AP-647D</v>
          </cell>
          <cell r="C50" t="str">
            <v xml:space="preserve">Felilah Selvia </v>
          </cell>
          <cell r="AA50">
            <v>3722114</v>
          </cell>
        </row>
        <row r="51">
          <cell r="B51" t="str">
            <v>AP-648D</v>
          </cell>
          <cell r="C51" t="str">
            <v xml:space="preserve">Cusyanti </v>
          </cell>
          <cell r="AA51">
            <v>3722114</v>
          </cell>
        </row>
        <row r="52">
          <cell r="B52" t="str">
            <v>AP-649D</v>
          </cell>
          <cell r="C52" t="str">
            <v>M. Wawan Gusnawan</v>
          </cell>
          <cell r="AA52">
            <v>3722114</v>
          </cell>
        </row>
        <row r="53">
          <cell r="B53" t="str">
            <v>AP-650D</v>
          </cell>
          <cell r="C53" t="str">
            <v>Anton Gunawan</v>
          </cell>
          <cell r="AA53">
            <v>3722114</v>
          </cell>
        </row>
        <row r="54">
          <cell r="B54" t="str">
            <v>AP-651D</v>
          </cell>
          <cell r="C54" t="str">
            <v>Andi Susanto</v>
          </cell>
          <cell r="AA54">
            <v>3722114</v>
          </cell>
        </row>
        <row r="55">
          <cell r="B55" t="str">
            <v>AP-652D</v>
          </cell>
          <cell r="C55" t="str">
            <v>Popy Aprilia</v>
          </cell>
          <cell r="AA55">
            <v>3722114</v>
          </cell>
        </row>
        <row r="56">
          <cell r="B56" t="str">
            <v>AP-653D</v>
          </cell>
          <cell r="C56" t="str">
            <v>Kundhi Radiansyah</v>
          </cell>
          <cell r="AA56">
            <v>3722114</v>
          </cell>
        </row>
        <row r="57">
          <cell r="B57" t="str">
            <v>AP-663D</v>
          </cell>
          <cell r="C57" t="str">
            <v>Susmanto</v>
          </cell>
          <cell r="AA57">
            <v>3722114</v>
          </cell>
        </row>
        <row r="58">
          <cell r="B58" t="str">
            <v>AP-664D</v>
          </cell>
          <cell r="C58" t="str">
            <v>Andri Maulana</v>
          </cell>
          <cell r="AA58">
            <v>3722114</v>
          </cell>
        </row>
        <row r="59">
          <cell r="B59" t="str">
            <v>AP-665D</v>
          </cell>
          <cell r="C59" t="str">
            <v>Dian Arista</v>
          </cell>
          <cell r="AA59">
            <v>3560113</v>
          </cell>
        </row>
        <row r="60">
          <cell r="B60" t="str">
            <v>AP-668D</v>
          </cell>
          <cell r="C60" t="str">
            <v>Samsudin</v>
          </cell>
          <cell r="AA60">
            <v>3722114</v>
          </cell>
        </row>
        <row r="61">
          <cell r="B61" t="str">
            <v>AP-669D</v>
          </cell>
          <cell r="C61" t="str">
            <v>Junaedi</v>
          </cell>
          <cell r="AA61">
            <v>3560113</v>
          </cell>
        </row>
        <row r="62">
          <cell r="B62" t="str">
            <v>AP-672D</v>
          </cell>
          <cell r="C62" t="str">
            <v>Nia Nitami</v>
          </cell>
          <cell r="AA62">
            <v>3722114</v>
          </cell>
        </row>
        <row r="63">
          <cell r="B63" t="str">
            <v>AP-674D</v>
          </cell>
          <cell r="C63" t="str">
            <v>Novitri Ginasi</v>
          </cell>
          <cell r="AA63">
            <v>3884115</v>
          </cell>
        </row>
        <row r="64">
          <cell r="B64" t="str">
            <v>AP-675D</v>
          </cell>
          <cell r="C64" t="str">
            <v>Ratna Sari Dewi</v>
          </cell>
          <cell r="AA64">
            <v>3722114</v>
          </cell>
        </row>
        <row r="65">
          <cell r="B65" t="str">
            <v>AP-676D</v>
          </cell>
          <cell r="C65" t="str">
            <v>Anggi Heriawan</v>
          </cell>
          <cell r="AA65">
            <v>3722114</v>
          </cell>
        </row>
        <row r="66">
          <cell r="B66" t="str">
            <v>AP-682D</v>
          </cell>
          <cell r="C66" t="str">
            <v>Topik Mahmud</v>
          </cell>
          <cell r="AA66">
            <v>3560113</v>
          </cell>
        </row>
        <row r="67">
          <cell r="B67" t="str">
            <v>AP-687D</v>
          </cell>
          <cell r="C67" t="str">
            <v>Maulana</v>
          </cell>
          <cell r="AA67">
            <v>3722114</v>
          </cell>
        </row>
        <row r="68">
          <cell r="B68" t="str">
            <v>AP-691D</v>
          </cell>
          <cell r="C68" t="str">
            <v>Dadan Hasanudin</v>
          </cell>
          <cell r="AA68">
            <v>3722114</v>
          </cell>
        </row>
        <row r="69">
          <cell r="B69" t="str">
            <v>AP-692D</v>
          </cell>
          <cell r="C69" t="str">
            <v>Wiwid Heru Anggoro VX</v>
          </cell>
          <cell r="AA69">
            <v>3722114</v>
          </cell>
        </row>
        <row r="70">
          <cell r="B70" t="str">
            <v>AP-694D</v>
          </cell>
          <cell r="C70" t="str">
            <v>Muhammad Nurdin</v>
          </cell>
          <cell r="AA70">
            <v>3722114</v>
          </cell>
        </row>
        <row r="71">
          <cell r="B71" t="str">
            <v>AP-717D</v>
          </cell>
          <cell r="C71" t="str">
            <v>Nunu Nugraha</v>
          </cell>
          <cell r="AA71">
            <v>3722114</v>
          </cell>
        </row>
        <row r="72">
          <cell r="B72" t="str">
            <v>AP-720D</v>
          </cell>
          <cell r="C72" t="str">
            <v xml:space="preserve">Aris </v>
          </cell>
          <cell r="AA72">
            <v>3722114</v>
          </cell>
        </row>
        <row r="73">
          <cell r="B73" t="str">
            <v>AP-721D</v>
          </cell>
          <cell r="C73" t="str">
            <v>Muchamad Nur</v>
          </cell>
          <cell r="AA73">
            <v>3884115</v>
          </cell>
        </row>
        <row r="74">
          <cell r="B74" t="str">
            <v>AP-726D</v>
          </cell>
          <cell r="C74" t="str">
            <v xml:space="preserve">Permana Reksa Mulya </v>
          </cell>
          <cell r="AA74">
            <v>3236110</v>
          </cell>
        </row>
        <row r="75">
          <cell r="B75" t="str">
            <v>AP-729D</v>
          </cell>
          <cell r="C75" t="str">
            <v>Septo Nurhadiansyah</v>
          </cell>
          <cell r="AA75">
            <v>3560113</v>
          </cell>
        </row>
        <row r="76">
          <cell r="B76" t="str">
            <v>AP-730D</v>
          </cell>
          <cell r="C76" t="str">
            <v>Fathoni</v>
          </cell>
          <cell r="AA76">
            <v>3722114</v>
          </cell>
        </row>
        <row r="77">
          <cell r="B77" t="str">
            <v>AP-742D</v>
          </cell>
          <cell r="C77" t="str">
            <v>Suryana Ardiani</v>
          </cell>
          <cell r="AA77">
            <v>3398111</v>
          </cell>
        </row>
        <row r="78">
          <cell r="B78" t="str">
            <v>AP-744D</v>
          </cell>
          <cell r="C78" t="str">
            <v>Yunisara BR Sembiring</v>
          </cell>
          <cell r="AA78">
            <v>3722114</v>
          </cell>
        </row>
        <row r="79">
          <cell r="B79" t="str">
            <v>AP-745D</v>
          </cell>
          <cell r="C79" t="str">
            <v>Khairani Lutfiah</v>
          </cell>
          <cell r="AA79">
            <v>3722114</v>
          </cell>
        </row>
        <row r="80">
          <cell r="B80" t="str">
            <v>AP-826D</v>
          </cell>
          <cell r="C80" t="str">
            <v>Nur Jaya</v>
          </cell>
          <cell r="AA80">
            <v>3560113</v>
          </cell>
        </row>
        <row r="81">
          <cell r="B81" t="str">
            <v>AP-840D</v>
          </cell>
          <cell r="C81" t="str">
            <v>Nurhasanah</v>
          </cell>
          <cell r="AA81">
            <v>3722114</v>
          </cell>
        </row>
        <row r="82">
          <cell r="B82" t="str">
            <v>AP-043E</v>
          </cell>
          <cell r="C82" t="str">
            <v>Septiana Nurmahadi</v>
          </cell>
          <cell r="AA82">
            <v>3722114</v>
          </cell>
        </row>
        <row r="83">
          <cell r="B83" t="str">
            <v>AP-044E</v>
          </cell>
          <cell r="C83" t="str">
            <v>Irwan Setiawan</v>
          </cell>
          <cell r="AA83">
            <v>3722114</v>
          </cell>
        </row>
        <row r="84">
          <cell r="B84" t="str">
            <v>AP-045E</v>
          </cell>
          <cell r="C84" t="str">
            <v>Deni Setiawan</v>
          </cell>
          <cell r="AA84">
            <v>3722114</v>
          </cell>
        </row>
        <row r="85">
          <cell r="B85" t="str">
            <v>AP-046E</v>
          </cell>
          <cell r="C85" t="str">
            <v>Deni Budiawan</v>
          </cell>
          <cell r="AA85">
            <v>3398111</v>
          </cell>
        </row>
        <row r="86">
          <cell r="B86" t="str">
            <v>AP-049E</v>
          </cell>
          <cell r="C86" t="str">
            <v>M. Ade Machmur</v>
          </cell>
          <cell r="AA86">
            <v>3560113</v>
          </cell>
        </row>
        <row r="87">
          <cell r="B87" t="str">
            <v>AP-051E</v>
          </cell>
          <cell r="C87" t="str">
            <v>Moch. Minan Nurrohman</v>
          </cell>
          <cell r="AA87">
            <v>3722114</v>
          </cell>
        </row>
        <row r="88">
          <cell r="B88" t="str">
            <v>AP-052E</v>
          </cell>
          <cell r="C88" t="str">
            <v>Hargianto Kurniawan</v>
          </cell>
          <cell r="AA88">
            <v>3722114</v>
          </cell>
        </row>
        <row r="89">
          <cell r="B89" t="str">
            <v>AP-080E</v>
          </cell>
          <cell r="C89" t="str">
            <v>Rezky Ramdhan A</v>
          </cell>
          <cell r="AA89">
            <v>3722114</v>
          </cell>
        </row>
        <row r="90">
          <cell r="B90" t="str">
            <v>AP-110E</v>
          </cell>
          <cell r="C90" t="str">
            <v>Faza Rifqi Hadafah</v>
          </cell>
          <cell r="AA90">
            <v>3722114</v>
          </cell>
        </row>
        <row r="91">
          <cell r="B91" t="str">
            <v>AP-671D</v>
          </cell>
          <cell r="C91" t="str">
            <v>Nur Laelah</v>
          </cell>
          <cell r="AA91">
            <v>0</v>
          </cell>
        </row>
        <row r="92">
          <cell r="B92" t="str">
            <v>AP-673D</v>
          </cell>
          <cell r="C92" t="str">
            <v>Eva Viani</v>
          </cell>
          <cell r="AA92">
            <v>649183</v>
          </cell>
        </row>
        <row r="93">
          <cell r="B93" t="str">
            <v>AP-042E</v>
          </cell>
          <cell r="C93" t="str">
            <v>Robby Arroisi</v>
          </cell>
          <cell r="AA93">
            <v>1606289</v>
          </cell>
        </row>
        <row r="94">
          <cell r="B94" t="str">
            <v>AP-689D</v>
          </cell>
          <cell r="C94" t="str">
            <v>Heri Hermawan</v>
          </cell>
          <cell r="AA94">
            <v>1768290</v>
          </cell>
        </row>
        <row r="96">
          <cell r="AA96">
            <v>215038010</v>
          </cell>
        </row>
        <row r="99">
          <cell r="B99" t="str">
            <v>AP-728D</v>
          </cell>
          <cell r="C99" t="str">
            <v>Nur Adi Nugroho</v>
          </cell>
          <cell r="AA99">
            <v>4237920</v>
          </cell>
        </row>
        <row r="100">
          <cell r="B100" t="str">
            <v>AP-712D</v>
          </cell>
          <cell r="C100" t="str">
            <v>Subandi Pranata</v>
          </cell>
          <cell r="AA100">
            <v>3840000</v>
          </cell>
        </row>
        <row r="101">
          <cell r="B101" t="str">
            <v>AP-736D</v>
          </cell>
          <cell r="C101" t="str">
            <v>Muhammad Taufik W</v>
          </cell>
          <cell r="AA101">
            <v>3840000</v>
          </cell>
        </row>
        <row r="102">
          <cell r="B102" t="str">
            <v>AP-655D</v>
          </cell>
          <cell r="C102" t="str">
            <v>Supriyadi</v>
          </cell>
          <cell r="AA102">
            <v>3722114</v>
          </cell>
        </row>
        <row r="103">
          <cell r="B103" t="str">
            <v>AP-656D</v>
          </cell>
          <cell r="C103" t="str">
            <v>Supriyono</v>
          </cell>
          <cell r="AA103">
            <v>3722114</v>
          </cell>
        </row>
        <row r="104">
          <cell r="B104" t="str">
            <v>AP-657D</v>
          </cell>
          <cell r="C104" t="str">
            <v>Saepudin Nurjamin</v>
          </cell>
          <cell r="AA104">
            <v>3722114</v>
          </cell>
        </row>
        <row r="105">
          <cell r="B105" t="str">
            <v>AP-658D</v>
          </cell>
          <cell r="C105" t="str">
            <v>Ramdhani</v>
          </cell>
          <cell r="AA105">
            <v>3722114</v>
          </cell>
        </row>
        <row r="106">
          <cell r="B106" t="str">
            <v>AP-659D</v>
          </cell>
          <cell r="C106" t="str">
            <v>Altonitus Somir Worabai</v>
          </cell>
          <cell r="AA106">
            <v>3722114</v>
          </cell>
        </row>
        <row r="107">
          <cell r="B107" t="str">
            <v>AP-660D</v>
          </cell>
          <cell r="C107" t="str">
            <v>Teguh Sunarto</v>
          </cell>
          <cell r="AA107">
            <v>3722114</v>
          </cell>
        </row>
        <row r="108">
          <cell r="B108" t="str">
            <v>AP-661D</v>
          </cell>
          <cell r="C108" t="str">
            <v>Samsudin</v>
          </cell>
          <cell r="AA108">
            <v>3722114</v>
          </cell>
        </row>
        <row r="109">
          <cell r="B109" t="str">
            <v>AP-662D</v>
          </cell>
          <cell r="C109" t="str">
            <v>Firmansha</v>
          </cell>
          <cell r="AA109">
            <v>3722114</v>
          </cell>
        </row>
        <row r="110">
          <cell r="B110" t="str">
            <v>AP-677D</v>
          </cell>
          <cell r="C110" t="str">
            <v>Hendi Hidayat</v>
          </cell>
          <cell r="AA110">
            <v>3722114</v>
          </cell>
        </row>
        <row r="111">
          <cell r="B111" t="str">
            <v>AP-697D</v>
          </cell>
          <cell r="C111" t="str">
            <v>Warsun Adi Saputro</v>
          </cell>
          <cell r="AA111">
            <v>3722114</v>
          </cell>
        </row>
        <row r="112">
          <cell r="B112" t="str">
            <v>AP-698D</v>
          </cell>
          <cell r="C112" t="str">
            <v>Sukardi Hadi Purwanto</v>
          </cell>
          <cell r="AA112">
            <v>3722114</v>
          </cell>
        </row>
        <row r="113">
          <cell r="B113" t="str">
            <v>AP-699D</v>
          </cell>
          <cell r="C113" t="str">
            <v>Heribertus Sukisno</v>
          </cell>
          <cell r="AA113">
            <v>3722114</v>
          </cell>
        </row>
        <row r="114">
          <cell r="B114" t="str">
            <v>AP-700D</v>
          </cell>
          <cell r="C114" t="str">
            <v>Heriyanto</v>
          </cell>
          <cell r="AA114">
            <v>3722114</v>
          </cell>
        </row>
        <row r="115">
          <cell r="B115" t="str">
            <v>AP-701D</v>
          </cell>
          <cell r="C115" t="str">
            <v>Ahmad Sahid</v>
          </cell>
          <cell r="AA115">
            <v>3722114</v>
          </cell>
        </row>
        <row r="116">
          <cell r="B116" t="str">
            <v>AP-702D</v>
          </cell>
          <cell r="C116" t="str">
            <v>M. Tarmizi</v>
          </cell>
          <cell r="AA116">
            <v>3722114</v>
          </cell>
        </row>
        <row r="117">
          <cell r="B117" t="str">
            <v>AP-703D</v>
          </cell>
          <cell r="C117" t="str">
            <v>Indra Irawan</v>
          </cell>
          <cell r="AA117">
            <v>3560113</v>
          </cell>
        </row>
        <row r="118">
          <cell r="B118" t="str">
            <v>AP-704D</v>
          </cell>
          <cell r="C118" t="str">
            <v>Marzuki B Tanin</v>
          </cell>
          <cell r="AA118">
            <v>3722114</v>
          </cell>
        </row>
        <row r="119">
          <cell r="B119" t="str">
            <v>AP-705D</v>
          </cell>
          <cell r="C119" t="str">
            <v>Rachmad Baidi</v>
          </cell>
          <cell r="AA119">
            <v>3722114</v>
          </cell>
        </row>
        <row r="120">
          <cell r="B120" t="str">
            <v>AP-706D</v>
          </cell>
          <cell r="C120" t="str">
            <v>Eko Imam Sumardi</v>
          </cell>
          <cell r="AA120">
            <v>3722114</v>
          </cell>
        </row>
        <row r="121">
          <cell r="B121" t="str">
            <v>AP-707D</v>
          </cell>
          <cell r="C121" t="str">
            <v>Kusnaryadi</v>
          </cell>
          <cell r="AA121">
            <v>3722114</v>
          </cell>
        </row>
        <row r="122">
          <cell r="B122" t="str">
            <v>AP-708D</v>
          </cell>
          <cell r="C122" t="str">
            <v>Ahmat Supawan</v>
          </cell>
          <cell r="AA122">
            <v>3722114</v>
          </cell>
        </row>
        <row r="123">
          <cell r="B123" t="str">
            <v>AP-709D</v>
          </cell>
          <cell r="C123" t="str">
            <v xml:space="preserve">Zainal Arifin </v>
          </cell>
          <cell r="AA123">
            <v>3722114</v>
          </cell>
        </row>
        <row r="124">
          <cell r="B124" t="str">
            <v>AP-710D</v>
          </cell>
          <cell r="C124" t="str">
            <v xml:space="preserve">Ikhsan Fauzi Rohman </v>
          </cell>
          <cell r="AA124">
            <v>3722114</v>
          </cell>
        </row>
        <row r="125">
          <cell r="B125" t="str">
            <v>AP-711D</v>
          </cell>
          <cell r="C125" t="str">
            <v>Agung Budi Wiyanto</v>
          </cell>
          <cell r="AA125">
            <v>3722114</v>
          </cell>
        </row>
        <row r="126">
          <cell r="B126" t="str">
            <v>AP-713D</v>
          </cell>
          <cell r="C126" t="str">
            <v>Handy Pradana Putra</v>
          </cell>
          <cell r="AA126">
            <v>3722114</v>
          </cell>
        </row>
        <row r="127">
          <cell r="B127" t="str">
            <v>AP-714D</v>
          </cell>
          <cell r="C127" t="str">
            <v>Agus Setiawan</v>
          </cell>
          <cell r="AA127">
            <v>3722114</v>
          </cell>
        </row>
        <row r="128">
          <cell r="B128" t="str">
            <v>AP-715D</v>
          </cell>
          <cell r="C128" t="str">
            <v>Rinaldi Azhari Anas</v>
          </cell>
          <cell r="AA128">
            <v>3722114</v>
          </cell>
        </row>
        <row r="129">
          <cell r="B129" t="str">
            <v>AP-716D</v>
          </cell>
          <cell r="C129" t="str">
            <v>Angelina</v>
          </cell>
          <cell r="AA129">
            <v>3560113</v>
          </cell>
        </row>
        <row r="130">
          <cell r="B130" t="str">
            <v>AP-723D</v>
          </cell>
          <cell r="C130" t="str">
            <v>Sutrisna Wijaya</v>
          </cell>
          <cell r="AA130">
            <v>3722114</v>
          </cell>
        </row>
        <row r="131">
          <cell r="B131" t="str">
            <v>AP-724D</v>
          </cell>
          <cell r="C131" t="str">
            <v>Saryanto</v>
          </cell>
          <cell r="AA131">
            <v>3722114</v>
          </cell>
        </row>
        <row r="132">
          <cell r="B132" t="str">
            <v>AP-727D</v>
          </cell>
          <cell r="C132" t="str">
            <v>Sri Wahyuni</v>
          </cell>
          <cell r="AA132">
            <v>3722114</v>
          </cell>
        </row>
        <row r="133">
          <cell r="B133" t="str">
            <v>AP-731D</v>
          </cell>
          <cell r="C133" t="str">
            <v>Suprapto</v>
          </cell>
          <cell r="AA133">
            <v>3722114</v>
          </cell>
        </row>
        <row r="134">
          <cell r="B134" t="str">
            <v>AP-732D</v>
          </cell>
          <cell r="C134" t="str">
            <v>Sigit Purnomo</v>
          </cell>
          <cell r="AA134">
            <v>3560113</v>
          </cell>
        </row>
        <row r="135">
          <cell r="B135" t="str">
            <v>AP-733D</v>
          </cell>
          <cell r="C135" t="str">
            <v>Tri Setiyono</v>
          </cell>
          <cell r="AA135">
            <v>3722114</v>
          </cell>
        </row>
        <row r="136">
          <cell r="B136" t="str">
            <v>AP-734D</v>
          </cell>
          <cell r="C136" t="str">
            <v>Hendra Djaja</v>
          </cell>
          <cell r="AA136">
            <v>3722114</v>
          </cell>
        </row>
        <row r="137">
          <cell r="B137" t="str">
            <v>AP-735D</v>
          </cell>
          <cell r="C137" t="str">
            <v xml:space="preserve">Iswandi </v>
          </cell>
          <cell r="AA137">
            <v>3722114</v>
          </cell>
        </row>
        <row r="138">
          <cell r="B138" t="str">
            <v>AP-737D</v>
          </cell>
          <cell r="C138" t="str">
            <v>Taufik</v>
          </cell>
          <cell r="AA138">
            <v>3722114</v>
          </cell>
        </row>
        <row r="139">
          <cell r="B139" t="str">
            <v>AP-738D</v>
          </cell>
          <cell r="C139" t="str">
            <v xml:space="preserve">Leo Vernando </v>
          </cell>
          <cell r="AA139">
            <v>3722114</v>
          </cell>
        </row>
        <row r="140">
          <cell r="B140" t="str">
            <v>AP-741D</v>
          </cell>
          <cell r="C140" t="str">
            <v>Intan Fondraradodo</v>
          </cell>
          <cell r="AA140">
            <v>3722114</v>
          </cell>
        </row>
        <row r="144">
          <cell r="B144" t="str">
            <v>NOTE</v>
          </cell>
          <cell r="AA144">
            <v>440576196</v>
          </cell>
        </row>
        <row r="145">
          <cell r="C145" t="str">
            <v>KARYAWAN BARU</v>
          </cell>
        </row>
        <row r="146">
          <cell r="C146" t="str">
            <v>RESIGN PER PAYROLL CURRENT</v>
          </cell>
        </row>
        <row r="147">
          <cell r="C147" t="str">
            <v>Mutasi Proyek Baru</v>
          </cell>
        </row>
        <row r="150">
          <cell r="A150" t="str">
            <v>Jakarta, Juli 2018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AP-374B</v>
          </cell>
          <cell r="D3">
            <v>1240004882784</v>
          </cell>
          <cell r="E3">
            <v>1</v>
          </cell>
          <cell r="F3" t="str">
            <v>Yufika Akbar Tanjung</v>
          </cell>
          <cell r="G3" t="str">
            <v>Bank Mandiri</v>
          </cell>
        </row>
        <row r="4">
          <cell r="C4" t="str">
            <v>AP-605D</v>
          </cell>
          <cell r="D4" t="str">
            <v>0060002058729</v>
          </cell>
          <cell r="E4">
            <v>2</v>
          </cell>
          <cell r="F4" t="str">
            <v>Merianna Sinaga</v>
          </cell>
          <cell r="G4" t="str">
            <v>Bank Mandiri</v>
          </cell>
        </row>
        <row r="5">
          <cell r="C5" t="str">
            <v>AP-604D</v>
          </cell>
          <cell r="D5">
            <v>1660001616127</v>
          </cell>
          <cell r="E5">
            <v>3</v>
          </cell>
          <cell r="F5" t="str">
            <v>Doddy Putra</v>
          </cell>
          <cell r="G5" t="str">
            <v>Bank Mandiri</v>
          </cell>
        </row>
        <row r="6">
          <cell r="C6" t="str">
            <v>AP-394D</v>
          </cell>
          <cell r="D6">
            <v>1250012757928</v>
          </cell>
          <cell r="E6">
            <v>4</v>
          </cell>
          <cell r="F6" t="str">
            <v>M. Firdaus Diponegoro</v>
          </cell>
          <cell r="G6" t="str">
            <v>Bank Mandiri</v>
          </cell>
        </row>
        <row r="7">
          <cell r="C7" t="str">
            <v>AP-501D</v>
          </cell>
          <cell r="D7">
            <v>9000041699639</v>
          </cell>
          <cell r="E7">
            <v>5</v>
          </cell>
          <cell r="F7" t="str">
            <v>Eky Yulianto</v>
          </cell>
          <cell r="G7" t="str">
            <v>Bank Mandiri</v>
          </cell>
        </row>
        <row r="8">
          <cell r="C8" t="str">
            <v>AP-812B</v>
          </cell>
          <cell r="D8">
            <v>1240006083704</v>
          </cell>
          <cell r="E8">
            <v>6</v>
          </cell>
          <cell r="F8" t="str">
            <v>Azis Budiawan</v>
          </cell>
          <cell r="G8" t="str">
            <v>Bank Mandiri</v>
          </cell>
        </row>
        <row r="9">
          <cell r="C9" t="str">
            <v>AP-414C</v>
          </cell>
          <cell r="D9">
            <v>1240007068803</v>
          </cell>
          <cell r="E9">
            <v>7</v>
          </cell>
          <cell r="F9" t="str">
            <v>Noviana Pertiwi</v>
          </cell>
          <cell r="G9" t="str">
            <v>Bank Mandiri</v>
          </cell>
        </row>
        <row r="10">
          <cell r="C10" t="str">
            <v>AP-886B</v>
          </cell>
          <cell r="D10">
            <v>9000003285070</v>
          </cell>
          <cell r="E10">
            <v>8</v>
          </cell>
          <cell r="F10" t="str">
            <v>Indra Prasetya</v>
          </cell>
          <cell r="G10" t="str">
            <v>Bank Mandiri</v>
          </cell>
        </row>
        <row r="11">
          <cell r="C11" t="str">
            <v>AP-113C</v>
          </cell>
          <cell r="D11">
            <v>1240006549696</v>
          </cell>
          <cell r="E11">
            <v>9</v>
          </cell>
          <cell r="F11" t="str">
            <v>Dede Mulyana</v>
          </cell>
          <cell r="G11" t="str">
            <v>Bank Mandiri</v>
          </cell>
        </row>
        <row r="12">
          <cell r="C12" t="str">
            <v>AP-735C</v>
          </cell>
          <cell r="D12">
            <v>1240006571625</v>
          </cell>
          <cell r="E12">
            <v>10</v>
          </cell>
          <cell r="F12" t="str">
            <v>Aris Purwanto</v>
          </cell>
          <cell r="G12" t="str">
            <v>Bank Mandiri</v>
          </cell>
        </row>
        <row r="13">
          <cell r="C13" t="str">
            <v>AP-206C</v>
          </cell>
          <cell r="D13">
            <v>1240006832084</v>
          </cell>
          <cell r="E13">
            <v>11</v>
          </cell>
          <cell r="F13" t="str">
            <v>Yuli Christiyanto</v>
          </cell>
          <cell r="G13" t="str">
            <v>Bank Mandiri</v>
          </cell>
        </row>
        <row r="14">
          <cell r="C14" t="str">
            <v>AP-279C</v>
          </cell>
          <cell r="D14">
            <v>1240006801337</v>
          </cell>
          <cell r="E14">
            <v>12</v>
          </cell>
          <cell r="F14" t="str">
            <v>Andry Rivai</v>
          </cell>
          <cell r="G14" t="str">
            <v>Bank Mandiri</v>
          </cell>
        </row>
        <row r="15">
          <cell r="C15" t="str">
            <v>AP-746D</v>
          </cell>
          <cell r="D15">
            <v>9000041684649</v>
          </cell>
          <cell r="E15">
            <v>13</v>
          </cell>
          <cell r="F15" t="str">
            <v>Beta Ridlatul Hanif</v>
          </cell>
          <cell r="G15" t="str">
            <v>Bank Mandiri</v>
          </cell>
        </row>
        <row r="16">
          <cell r="C16" t="str">
            <v>AP-749D</v>
          </cell>
          <cell r="D16">
            <v>1390017738505</v>
          </cell>
          <cell r="E16">
            <v>14</v>
          </cell>
          <cell r="F16" t="str">
            <v>Devy Andika</v>
          </cell>
          <cell r="G16" t="str">
            <v>Bank Mandiri</v>
          </cell>
        </row>
        <row r="17">
          <cell r="C17" t="str">
            <v>AP-679D</v>
          </cell>
          <cell r="D17">
            <v>1210007114808</v>
          </cell>
          <cell r="E17">
            <v>15</v>
          </cell>
          <cell r="F17" t="str">
            <v>Arilla Hendini</v>
          </cell>
          <cell r="G17" t="str">
            <v>Bank Mandiri</v>
          </cell>
        </row>
        <row r="18">
          <cell r="C18" t="str">
            <v>AP-678D</v>
          </cell>
          <cell r="D18">
            <v>1660001584853</v>
          </cell>
          <cell r="E18">
            <v>16</v>
          </cell>
          <cell r="F18" t="str">
            <v>Siti Anisa</v>
          </cell>
          <cell r="G18" t="str">
            <v>Bank Mandiri</v>
          </cell>
        </row>
        <row r="19">
          <cell r="C19" t="str">
            <v>AP-748D</v>
          </cell>
          <cell r="D19">
            <v>1550007385936</v>
          </cell>
          <cell r="E19">
            <v>17</v>
          </cell>
          <cell r="F19" t="str">
            <v>Ronie Novaldo</v>
          </cell>
          <cell r="G19" t="str">
            <v>Bank Mandiri</v>
          </cell>
        </row>
        <row r="20">
          <cell r="C20" t="str">
            <v>AP-836D</v>
          </cell>
          <cell r="D20">
            <v>9000041306862</v>
          </cell>
          <cell r="F20" t="str">
            <v>Shelly Angraeni</v>
          </cell>
          <cell r="G20" t="str">
            <v>Bank Mandiri</v>
          </cell>
        </row>
        <row r="21">
          <cell r="C21" t="str">
            <v>AP-683D</v>
          </cell>
          <cell r="D21">
            <v>1210007095239</v>
          </cell>
          <cell r="E21">
            <v>19</v>
          </cell>
          <cell r="F21" t="str">
            <v>Ervan Mahfudi</v>
          </cell>
          <cell r="G21" t="str">
            <v>Bank Mandiri</v>
          </cell>
        </row>
        <row r="22">
          <cell r="C22" t="str">
            <v>AP-680D</v>
          </cell>
          <cell r="D22">
            <v>1210006676708</v>
          </cell>
          <cell r="E22">
            <v>20</v>
          </cell>
          <cell r="F22" t="str">
            <v>Sulaeman</v>
          </cell>
          <cell r="G22" t="str">
            <v>Bank Mandiri</v>
          </cell>
        </row>
        <row r="23">
          <cell r="C23" t="str">
            <v>AP-681D</v>
          </cell>
          <cell r="D23">
            <v>1210006788651</v>
          </cell>
          <cell r="E23">
            <v>21</v>
          </cell>
          <cell r="F23" t="str">
            <v>Akhmad Purnomo</v>
          </cell>
          <cell r="G23" t="str">
            <v>Bank Mandiri</v>
          </cell>
        </row>
        <row r="24">
          <cell r="C24" t="str">
            <v>AP-685D</v>
          </cell>
          <cell r="D24">
            <v>1210007024627</v>
          </cell>
          <cell r="E24">
            <v>22</v>
          </cell>
          <cell r="F24" t="str">
            <v>Sudibyo Prayitno</v>
          </cell>
          <cell r="G24" t="str">
            <v>Bank Mandiri</v>
          </cell>
        </row>
        <row r="25">
          <cell r="C25" t="str">
            <v>AP-739D</v>
          </cell>
          <cell r="D25">
            <v>9000041684516</v>
          </cell>
          <cell r="E25">
            <v>23</v>
          </cell>
          <cell r="F25" t="str">
            <v>Wahyu Afriansyah</v>
          </cell>
          <cell r="G25" t="str">
            <v>Bank Mandiri</v>
          </cell>
        </row>
        <row r="26">
          <cell r="C26" t="str">
            <v>AP-693D</v>
          </cell>
          <cell r="D26">
            <v>1210006989457</v>
          </cell>
          <cell r="E26">
            <v>24</v>
          </cell>
          <cell r="F26" t="str">
            <v>Eko Setyawan</v>
          </cell>
          <cell r="G26" t="str">
            <v>Bank Mandiri</v>
          </cell>
        </row>
        <row r="27">
          <cell r="C27" t="str">
            <v>AP-667D</v>
          </cell>
          <cell r="D27">
            <v>1660001584945</v>
          </cell>
          <cell r="E27">
            <v>25</v>
          </cell>
          <cell r="F27" t="str">
            <v>Sabda Nugroho</v>
          </cell>
          <cell r="G27" t="str">
            <v>Bank Mandiri</v>
          </cell>
        </row>
        <row r="28">
          <cell r="C28" t="str">
            <v>AP-645D</v>
          </cell>
          <cell r="D28">
            <v>9000013627600</v>
          </cell>
          <cell r="E28">
            <v>26</v>
          </cell>
          <cell r="F28" t="str">
            <v>Muhammad Firli</v>
          </cell>
          <cell r="G28" t="str">
            <v>Bank Mandiri</v>
          </cell>
        </row>
        <row r="29">
          <cell r="C29" t="str">
            <v>AP-668D</v>
          </cell>
          <cell r="D29">
            <v>1660001584978</v>
          </cell>
          <cell r="E29">
            <v>27</v>
          </cell>
          <cell r="F29" t="str">
            <v>Samsudin</v>
          </cell>
          <cell r="G29" t="str">
            <v>Bank Mandiri</v>
          </cell>
        </row>
        <row r="30">
          <cell r="C30" t="str">
            <v>AP-663D</v>
          </cell>
          <cell r="D30">
            <v>1210006789766</v>
          </cell>
          <cell r="E30">
            <v>28</v>
          </cell>
          <cell r="F30" t="str">
            <v>Susmanto</v>
          </cell>
          <cell r="G30" t="str">
            <v>Bank Mandiri</v>
          </cell>
        </row>
        <row r="31">
          <cell r="C31" t="str">
            <v>AP-646D</v>
          </cell>
          <cell r="D31">
            <v>1210006669349</v>
          </cell>
          <cell r="E31">
            <v>29</v>
          </cell>
          <cell r="F31" t="str">
            <v>Muharir</v>
          </cell>
          <cell r="G31" t="str">
            <v>Bank Mandiri</v>
          </cell>
        </row>
        <row r="32">
          <cell r="C32" t="str">
            <v>AP-648D</v>
          </cell>
          <cell r="D32">
            <v>1210006669257</v>
          </cell>
          <cell r="E32">
            <v>30</v>
          </cell>
          <cell r="F32" t="str">
            <v xml:space="preserve">Cusyanti </v>
          </cell>
          <cell r="G32" t="str">
            <v>Bank Mandiri</v>
          </cell>
        </row>
        <row r="33">
          <cell r="C33" t="str">
            <v>AP-672D</v>
          </cell>
          <cell r="D33">
            <v>1210007025608</v>
          </cell>
          <cell r="E33">
            <v>31</v>
          </cell>
          <cell r="F33" t="str">
            <v>Nia Nitami</v>
          </cell>
          <cell r="G33" t="str">
            <v>Bank Mandiri</v>
          </cell>
        </row>
        <row r="34">
          <cell r="C34" t="str">
            <v>AP-651D</v>
          </cell>
          <cell r="D34">
            <v>1160005667952</v>
          </cell>
          <cell r="E34">
            <v>32</v>
          </cell>
          <cell r="F34" t="str">
            <v>Andi Susanto</v>
          </cell>
          <cell r="G34" t="str">
            <v>Bank Mandiri</v>
          </cell>
        </row>
        <row r="35">
          <cell r="C35" t="str">
            <v>AP-695D</v>
          </cell>
          <cell r="D35">
            <v>9000013627618</v>
          </cell>
          <cell r="E35">
            <v>33</v>
          </cell>
          <cell r="F35" t="str">
            <v>Muhammad Ridwan E</v>
          </cell>
          <cell r="G35" t="str">
            <v>Bank Mandiri</v>
          </cell>
        </row>
        <row r="36">
          <cell r="C36" t="str">
            <v>AP-652D</v>
          </cell>
          <cell r="D36">
            <v>9000013627550</v>
          </cell>
          <cell r="E36">
            <v>34</v>
          </cell>
          <cell r="F36" t="str">
            <v>Popy Aprilia</v>
          </cell>
          <cell r="G36" t="str">
            <v>Bank Mandiri</v>
          </cell>
        </row>
        <row r="37">
          <cell r="C37" t="str">
            <v>AP-691D</v>
          </cell>
          <cell r="D37">
            <v>1660001584754</v>
          </cell>
          <cell r="E37">
            <v>35</v>
          </cell>
          <cell r="F37" t="str">
            <v>Dadan Hasanudin</v>
          </cell>
          <cell r="G37" t="str">
            <v>Bank Mandiri</v>
          </cell>
        </row>
        <row r="38">
          <cell r="C38" t="str">
            <v>AP-653D</v>
          </cell>
          <cell r="D38">
            <v>1660001585603</v>
          </cell>
          <cell r="E38">
            <v>36</v>
          </cell>
          <cell r="F38" t="str">
            <v>Kundhi Radiansyah</v>
          </cell>
          <cell r="G38" t="str">
            <v>Bank Mandiri</v>
          </cell>
        </row>
        <row r="39">
          <cell r="C39" t="str">
            <v>AP-650D</v>
          </cell>
          <cell r="D39">
            <v>1550006927571</v>
          </cell>
          <cell r="E39">
            <v>37</v>
          </cell>
          <cell r="F39" t="str">
            <v>Anton Gunawan</v>
          </cell>
          <cell r="G39" t="str">
            <v>Bank Mandiri</v>
          </cell>
        </row>
        <row r="40">
          <cell r="C40" t="str">
            <v>AP-649D</v>
          </cell>
          <cell r="D40">
            <v>9000013627576</v>
          </cell>
          <cell r="E40">
            <v>38</v>
          </cell>
          <cell r="F40" t="str">
            <v>M. Wawan Gusnawan</v>
          </cell>
          <cell r="G40" t="str">
            <v>Bank Mandiri</v>
          </cell>
        </row>
        <row r="41">
          <cell r="C41" t="str">
            <v>AP-654D</v>
          </cell>
          <cell r="D41">
            <v>9000013627592</v>
          </cell>
          <cell r="E41">
            <v>39</v>
          </cell>
          <cell r="F41" t="str">
            <v>Muhamad Ramadhan</v>
          </cell>
          <cell r="G41" t="str">
            <v>Bank Mandiri</v>
          </cell>
        </row>
        <row r="42">
          <cell r="C42" t="str">
            <v>AP-718D</v>
          </cell>
          <cell r="D42">
            <v>9000013616413</v>
          </cell>
          <cell r="E42">
            <v>40</v>
          </cell>
          <cell r="F42" t="str">
            <v>Ridwan Maulana</v>
          </cell>
          <cell r="G42" t="str">
            <v>Bank Mandiri</v>
          </cell>
        </row>
        <row r="43">
          <cell r="C43" t="str">
            <v>AP-720D</v>
          </cell>
          <cell r="D43">
            <v>1660001584739</v>
          </cell>
          <cell r="E43">
            <v>41</v>
          </cell>
          <cell r="F43" t="str">
            <v xml:space="preserve">Aris </v>
          </cell>
          <cell r="G43" t="str">
            <v>Bank Mandiri</v>
          </cell>
        </row>
        <row r="44">
          <cell r="C44" t="str">
            <v>AP-721D</v>
          </cell>
          <cell r="D44">
            <v>1210006626851</v>
          </cell>
          <cell r="E44">
            <v>42</v>
          </cell>
          <cell r="F44" t="str">
            <v>Muchamad Nur</v>
          </cell>
          <cell r="G44" t="str">
            <v>Bank Mandiri</v>
          </cell>
        </row>
        <row r="45">
          <cell r="C45" t="str">
            <v>AP-647D</v>
          </cell>
          <cell r="D45">
            <v>1210007144649</v>
          </cell>
          <cell r="E45">
            <v>43</v>
          </cell>
          <cell r="F45" t="str">
            <v xml:space="preserve">Felilah Selvia </v>
          </cell>
          <cell r="G45" t="str">
            <v>Bank Mandiri</v>
          </cell>
        </row>
        <row r="46">
          <cell r="C46" t="str">
            <v>AP-689D</v>
          </cell>
          <cell r="D46">
            <v>1660001586338</v>
          </cell>
          <cell r="E46">
            <v>44</v>
          </cell>
          <cell r="F46" t="str">
            <v>Heri Hermawan</v>
          </cell>
          <cell r="G46" t="str">
            <v>Bank Mandiri</v>
          </cell>
        </row>
        <row r="47">
          <cell r="C47" t="str">
            <v>AP-725D</v>
          </cell>
          <cell r="D47">
            <v>9000015609374</v>
          </cell>
          <cell r="E47">
            <v>45</v>
          </cell>
          <cell r="F47" t="str">
            <v xml:space="preserve">Edi Purwanto </v>
          </cell>
          <cell r="G47" t="str">
            <v>Bank Mandiri</v>
          </cell>
        </row>
        <row r="48">
          <cell r="C48" t="str">
            <v>AP-688D</v>
          </cell>
          <cell r="D48">
            <v>1660001584952</v>
          </cell>
          <cell r="E48">
            <v>46</v>
          </cell>
          <cell r="F48" t="str">
            <v>Saip Akbar</v>
          </cell>
          <cell r="G48" t="str">
            <v>Bank Mandiri</v>
          </cell>
        </row>
        <row r="49">
          <cell r="C49" t="str">
            <v>AP-664D</v>
          </cell>
          <cell r="D49">
            <v>1660001584705</v>
          </cell>
          <cell r="E49">
            <v>47</v>
          </cell>
          <cell r="F49" t="str">
            <v>Andri Maulana</v>
          </cell>
          <cell r="G49" t="str">
            <v>Bank Mandiri</v>
          </cell>
        </row>
        <row r="50">
          <cell r="C50" t="str">
            <v>AP-673D</v>
          </cell>
          <cell r="D50">
            <v>1660001584804</v>
          </cell>
          <cell r="E50">
            <v>48</v>
          </cell>
          <cell r="F50" t="str">
            <v>Eva Viani</v>
          </cell>
          <cell r="G50" t="str">
            <v>Bank Mandiri</v>
          </cell>
        </row>
        <row r="51">
          <cell r="C51" t="str">
            <v>AP-726D</v>
          </cell>
          <cell r="D51">
            <v>1210006628626</v>
          </cell>
          <cell r="E51">
            <v>49</v>
          </cell>
          <cell r="F51" t="str">
            <v xml:space="preserve">Permana Reksa Mulya </v>
          </cell>
          <cell r="G51" t="str">
            <v>Bank Mandiri</v>
          </cell>
        </row>
        <row r="52">
          <cell r="C52" t="str">
            <v>AP-694D</v>
          </cell>
          <cell r="D52">
            <v>9000013627584</v>
          </cell>
          <cell r="E52">
            <v>50</v>
          </cell>
          <cell r="F52" t="str">
            <v>Muhammad Nurdin</v>
          </cell>
          <cell r="G52" t="str">
            <v>Bank Mandiri</v>
          </cell>
        </row>
        <row r="53">
          <cell r="C53" t="str">
            <v>AP-682D</v>
          </cell>
          <cell r="D53">
            <v>1660001584887</v>
          </cell>
          <cell r="E53">
            <v>51</v>
          </cell>
          <cell r="F53" t="str">
            <v>Topik Mahmud</v>
          </cell>
          <cell r="G53" t="str">
            <v>Bank Mandiri</v>
          </cell>
        </row>
        <row r="54">
          <cell r="C54" t="str">
            <v>AP-719D</v>
          </cell>
          <cell r="D54">
            <v>1210007095585</v>
          </cell>
          <cell r="E54">
            <v>52</v>
          </cell>
          <cell r="F54" t="str">
            <v xml:space="preserve">Ari Prasetya </v>
          </cell>
          <cell r="G54" t="str">
            <v>Bank Mandiri</v>
          </cell>
        </row>
        <row r="55">
          <cell r="C55" t="str">
            <v>AP-674D</v>
          </cell>
          <cell r="D55">
            <v>9000013627527</v>
          </cell>
          <cell r="E55">
            <v>53</v>
          </cell>
          <cell r="F55" t="str">
            <v>Novitri Ginasi</v>
          </cell>
          <cell r="G55" t="str">
            <v>Bank Mandiri</v>
          </cell>
        </row>
        <row r="56">
          <cell r="C56" t="str">
            <v>AP-665D</v>
          </cell>
          <cell r="D56">
            <v>1660001955996</v>
          </cell>
          <cell r="E56">
            <v>54</v>
          </cell>
          <cell r="F56" t="str">
            <v>Dian Arista</v>
          </cell>
          <cell r="G56" t="str">
            <v>Bank Mandiri</v>
          </cell>
        </row>
        <row r="57">
          <cell r="C57" t="str">
            <v>AP-671D</v>
          </cell>
          <cell r="D57">
            <v>9000013627535</v>
          </cell>
          <cell r="E57">
            <v>55</v>
          </cell>
          <cell r="F57" t="str">
            <v>Nur Laelah</v>
          </cell>
          <cell r="G57" t="str">
            <v>Bank Mandiri</v>
          </cell>
        </row>
        <row r="58">
          <cell r="C58" t="str">
            <v>AP-687D</v>
          </cell>
          <cell r="D58">
            <v>1210006666790</v>
          </cell>
          <cell r="E58">
            <v>56</v>
          </cell>
          <cell r="F58" t="str">
            <v>Maulana</v>
          </cell>
          <cell r="G58" t="str">
            <v>Bank Mandiri</v>
          </cell>
        </row>
        <row r="59">
          <cell r="C59" t="str">
            <v>AP-675D</v>
          </cell>
          <cell r="D59">
            <v>1660001585678</v>
          </cell>
          <cell r="E59">
            <v>57</v>
          </cell>
          <cell r="F59" t="str">
            <v>Ratna Sari Dewi</v>
          </cell>
          <cell r="G59" t="str">
            <v>Bank Mandiri</v>
          </cell>
        </row>
        <row r="60">
          <cell r="C60" t="str">
            <v>AP-676D</v>
          </cell>
          <cell r="D60">
            <v>1210006666659</v>
          </cell>
          <cell r="E60">
            <v>58</v>
          </cell>
          <cell r="F60" t="str">
            <v>Anggi Heriawan</v>
          </cell>
          <cell r="G60" t="str">
            <v>Bank Mandiri</v>
          </cell>
        </row>
        <row r="61">
          <cell r="C61" t="str">
            <v>AP-692D</v>
          </cell>
          <cell r="D61">
            <v>1210006972438</v>
          </cell>
          <cell r="E61">
            <v>59</v>
          </cell>
          <cell r="F61" t="str">
            <v>Wiwid Heru Anggoro VX</v>
          </cell>
          <cell r="G61" t="str">
            <v>Bank Mandiri</v>
          </cell>
        </row>
        <row r="62">
          <cell r="C62" t="str">
            <v>AP-684D</v>
          </cell>
          <cell r="D62">
            <v>1210006788545</v>
          </cell>
          <cell r="E62">
            <v>60</v>
          </cell>
          <cell r="F62" t="str">
            <v>Siti Nur Risdhayani</v>
          </cell>
          <cell r="G62" t="str">
            <v>Bank Mandiri</v>
          </cell>
        </row>
        <row r="63">
          <cell r="C63" t="str">
            <v>AP-643D</v>
          </cell>
          <cell r="D63">
            <v>1210006666576</v>
          </cell>
          <cell r="E63">
            <v>61</v>
          </cell>
          <cell r="F63" t="str">
            <v>M. Rifai</v>
          </cell>
          <cell r="G63" t="str">
            <v>Bank Mandiri</v>
          </cell>
        </row>
        <row r="64">
          <cell r="C64" t="str">
            <v>AP-642D</v>
          </cell>
          <cell r="D64">
            <v>9000013627519</v>
          </cell>
          <cell r="E64">
            <v>62</v>
          </cell>
          <cell r="F64" t="str">
            <v>Muhammad Tohir</v>
          </cell>
          <cell r="G64" t="str">
            <v>Bank Mandiri</v>
          </cell>
        </row>
        <row r="65">
          <cell r="C65" t="str">
            <v>AP-717D</v>
          </cell>
          <cell r="D65">
            <v>1210006972453</v>
          </cell>
          <cell r="E65">
            <v>63</v>
          </cell>
          <cell r="F65" t="str">
            <v>Nunu Nugraha</v>
          </cell>
          <cell r="G65" t="str">
            <v>Bank Mandiri</v>
          </cell>
        </row>
        <row r="66">
          <cell r="C66" t="str">
            <v>AP-729D</v>
          </cell>
          <cell r="D66">
            <v>1210006628667</v>
          </cell>
          <cell r="E66">
            <v>64</v>
          </cell>
          <cell r="F66" t="str">
            <v>Septo Nurhadiansyah</v>
          </cell>
          <cell r="G66" t="str">
            <v>Bank Mandiri</v>
          </cell>
        </row>
        <row r="67">
          <cell r="C67" t="str">
            <v>AP-744D</v>
          </cell>
          <cell r="D67">
            <v>9000041684409</v>
          </cell>
          <cell r="E67">
            <v>65</v>
          </cell>
          <cell r="F67" t="str">
            <v>Yunisara BR Sembiring</v>
          </cell>
          <cell r="G67" t="str">
            <v>Bank Mandiri</v>
          </cell>
        </row>
        <row r="68">
          <cell r="C68" t="str">
            <v>AP-745D</v>
          </cell>
          <cell r="D68">
            <v>9000041684417</v>
          </cell>
          <cell r="E68">
            <v>66</v>
          </cell>
          <cell r="F68" t="str">
            <v>Khairani Lutfiah</v>
          </cell>
          <cell r="G68" t="str">
            <v>Bank Mandiri</v>
          </cell>
        </row>
        <row r="69">
          <cell r="C69" t="str">
            <v>AP-750D</v>
          </cell>
          <cell r="D69">
            <v>9000041677783</v>
          </cell>
          <cell r="E69">
            <v>67</v>
          </cell>
          <cell r="F69" t="str">
            <v>Alfa Rizky</v>
          </cell>
          <cell r="G69" t="str">
            <v>Bank Mandiri</v>
          </cell>
        </row>
        <row r="70">
          <cell r="C70" t="str">
            <v>AP-686D</v>
          </cell>
          <cell r="D70">
            <v>1660001584903</v>
          </cell>
          <cell r="E70">
            <v>68</v>
          </cell>
          <cell r="F70" t="str">
            <v>Toto Iskandar Dinata</v>
          </cell>
          <cell r="G70" t="str">
            <v>Bank Mandiri</v>
          </cell>
        </row>
        <row r="71">
          <cell r="C71" t="str">
            <v>AP-747D</v>
          </cell>
          <cell r="D71">
            <v>9000041684565</v>
          </cell>
          <cell r="E71">
            <v>69</v>
          </cell>
          <cell r="F71" t="str">
            <v>Sandi Sutrisna</v>
          </cell>
          <cell r="G71" t="str">
            <v>Bank Mandiri</v>
          </cell>
        </row>
        <row r="72">
          <cell r="C72" t="str">
            <v>AP-644D</v>
          </cell>
          <cell r="D72">
            <v>1210006669299</v>
          </cell>
          <cell r="E72">
            <v>70</v>
          </cell>
          <cell r="F72" t="str">
            <v>Cepi Kesmana</v>
          </cell>
          <cell r="G72" t="str">
            <v>Bank Mandiri</v>
          </cell>
        </row>
        <row r="73">
          <cell r="C73" t="str">
            <v>AP-641D</v>
          </cell>
          <cell r="D73">
            <v>1660001586668</v>
          </cell>
          <cell r="E73">
            <v>71</v>
          </cell>
          <cell r="F73" t="str">
            <v>Firman Syafeih</v>
          </cell>
          <cell r="G73" t="str">
            <v>Bank Mandiri</v>
          </cell>
        </row>
        <row r="74">
          <cell r="C74" t="str">
            <v>AP-740D</v>
          </cell>
          <cell r="D74">
            <v>9000013627667</v>
          </cell>
          <cell r="E74">
            <v>72</v>
          </cell>
          <cell r="F74" t="str">
            <v>Iwan Kurniawan</v>
          </cell>
          <cell r="G74" t="str">
            <v>Bank Mandiri</v>
          </cell>
        </row>
        <row r="75">
          <cell r="C75" t="str">
            <v>AP-666D</v>
          </cell>
          <cell r="D75">
            <v>1660001586577</v>
          </cell>
          <cell r="E75">
            <v>73</v>
          </cell>
          <cell r="F75" t="str">
            <v>Teti Ambar Ningrum</v>
          </cell>
          <cell r="G75" t="str">
            <v>Bank Mandiri</v>
          </cell>
        </row>
        <row r="76">
          <cell r="C76" t="str">
            <v>AP-640D</v>
          </cell>
          <cell r="D76">
            <v>9000013616397</v>
          </cell>
          <cell r="E76">
            <v>74</v>
          </cell>
          <cell r="F76" t="str">
            <v>Reza Pahlepi</v>
          </cell>
          <cell r="G76" t="str">
            <v>Bank Mandiri</v>
          </cell>
        </row>
        <row r="77">
          <cell r="C77" t="str">
            <v>AP-690D</v>
          </cell>
          <cell r="D77">
            <v>9000008845324</v>
          </cell>
          <cell r="E77">
            <v>75</v>
          </cell>
          <cell r="F77" t="str">
            <v>Ahmad Sanusi</v>
          </cell>
          <cell r="G77" t="str">
            <v>Bank Mandiri</v>
          </cell>
        </row>
        <row r="78">
          <cell r="C78" t="str">
            <v>AP-742D</v>
          </cell>
          <cell r="D78" t="str">
            <v>0700005669150</v>
          </cell>
          <cell r="E78">
            <v>76</v>
          </cell>
          <cell r="F78" t="str">
            <v>Suryana Ardiani</v>
          </cell>
          <cell r="G78" t="str">
            <v>Bank Mandiri</v>
          </cell>
        </row>
        <row r="79">
          <cell r="C79" t="str">
            <v>AP-743D</v>
          </cell>
          <cell r="D79">
            <v>9000041685901</v>
          </cell>
          <cell r="E79">
            <v>77</v>
          </cell>
          <cell r="F79" t="str">
            <v>Angga</v>
          </cell>
          <cell r="G79" t="str">
            <v>Bank Mandiri</v>
          </cell>
        </row>
        <row r="80">
          <cell r="C80" t="str">
            <v>AP-722D</v>
          </cell>
          <cell r="D80">
            <v>1210007095569</v>
          </cell>
          <cell r="E80">
            <v>78</v>
          </cell>
          <cell r="F80" t="str">
            <v>Andi Maulana</v>
          </cell>
          <cell r="G80" t="str">
            <v>Bank Mandiri</v>
          </cell>
        </row>
        <row r="81">
          <cell r="C81" t="str">
            <v>AP-670D</v>
          </cell>
          <cell r="D81">
            <v>1210006968527</v>
          </cell>
          <cell r="E81">
            <v>79</v>
          </cell>
          <cell r="F81" t="str">
            <v>Haikal Hermawansah</v>
          </cell>
          <cell r="G81" t="str">
            <v>Bank Mandiri</v>
          </cell>
        </row>
        <row r="82">
          <cell r="C82" t="str">
            <v>AP-730D</v>
          </cell>
          <cell r="D82">
            <v>1660001584812</v>
          </cell>
          <cell r="E82">
            <v>80</v>
          </cell>
          <cell r="F82" t="str">
            <v>Fathoni</v>
          </cell>
          <cell r="G82" t="str">
            <v>Bank Mandiri</v>
          </cell>
        </row>
        <row r="83">
          <cell r="C83" t="str">
            <v>AP-826D</v>
          </cell>
          <cell r="D83">
            <v>9000041306839</v>
          </cell>
          <cell r="E83">
            <v>81</v>
          </cell>
          <cell r="F83" t="str">
            <v>Nurjaya</v>
          </cell>
          <cell r="G83" t="str">
            <v>Bank Mandiri</v>
          </cell>
        </row>
        <row r="84">
          <cell r="C84" t="str">
            <v>AP-827D</v>
          </cell>
          <cell r="D84">
            <v>1240009745457</v>
          </cell>
          <cell r="E84">
            <v>82</v>
          </cell>
          <cell r="F84" t="str">
            <v>Herdian Lesmana</v>
          </cell>
          <cell r="G84" t="str">
            <v>Bank Mandiri</v>
          </cell>
        </row>
        <row r="85">
          <cell r="C85" t="str">
            <v>AP-840D</v>
          </cell>
          <cell r="D85">
            <v>1250013091822</v>
          </cell>
          <cell r="E85">
            <v>83</v>
          </cell>
          <cell r="F85" t="str">
            <v>Nurhasanah</v>
          </cell>
          <cell r="G85" t="str">
            <v>Bank Mandiri</v>
          </cell>
        </row>
        <row r="86">
          <cell r="C86" t="str">
            <v>AP-696D</v>
          </cell>
          <cell r="D86">
            <v>9000041684441</v>
          </cell>
          <cell r="E86">
            <v>84</v>
          </cell>
          <cell r="F86" t="str">
            <v>Heri Dwi Handoko</v>
          </cell>
          <cell r="G86" t="str">
            <v>Bank Mandiri</v>
          </cell>
        </row>
        <row r="87">
          <cell r="C87" t="str">
            <v>AP-728D</v>
          </cell>
          <cell r="D87">
            <v>1660001585652</v>
          </cell>
          <cell r="E87">
            <v>85</v>
          </cell>
          <cell r="F87" t="str">
            <v>Nur Adi Nugroho</v>
          </cell>
          <cell r="G87" t="str">
            <v>Bank Mandiri</v>
          </cell>
        </row>
        <row r="88">
          <cell r="C88" t="str">
            <v>AP-736D</v>
          </cell>
          <cell r="D88">
            <v>9000013627501</v>
          </cell>
          <cell r="E88">
            <v>86</v>
          </cell>
          <cell r="F88" t="str">
            <v>Muhammad Taufik W</v>
          </cell>
          <cell r="G88" t="str">
            <v>Bank Mandiri</v>
          </cell>
        </row>
        <row r="89">
          <cell r="C89" t="str">
            <v>AP-712D</v>
          </cell>
          <cell r="D89">
            <v>1660001585025</v>
          </cell>
          <cell r="E89">
            <v>87</v>
          </cell>
          <cell r="F89" t="str">
            <v>Subandi Pranata</v>
          </cell>
          <cell r="G89" t="str">
            <v>Bank Mandiri</v>
          </cell>
        </row>
        <row r="90">
          <cell r="C90" t="str">
            <v>AP-735D</v>
          </cell>
          <cell r="D90">
            <v>1660001585629</v>
          </cell>
          <cell r="E90">
            <v>88</v>
          </cell>
          <cell r="F90" t="str">
            <v xml:space="preserve">Iswandi </v>
          </cell>
          <cell r="G90" t="str">
            <v>Bank Mandiri</v>
          </cell>
        </row>
        <row r="91">
          <cell r="C91" t="str">
            <v>AP-655D</v>
          </cell>
          <cell r="D91">
            <v>1290010808323</v>
          </cell>
          <cell r="E91">
            <v>89</v>
          </cell>
          <cell r="F91" t="str">
            <v>Supriyadi</v>
          </cell>
          <cell r="G91" t="str">
            <v>Bank Mandiri</v>
          </cell>
        </row>
        <row r="92">
          <cell r="C92" t="str">
            <v>AP-737D</v>
          </cell>
          <cell r="D92">
            <v>1660001584929</v>
          </cell>
          <cell r="E92">
            <v>90</v>
          </cell>
          <cell r="F92" t="str">
            <v>Taufik</v>
          </cell>
          <cell r="G92" t="str">
            <v>Bank Mandiri</v>
          </cell>
        </row>
        <row r="93">
          <cell r="C93" t="str">
            <v>AP-659D</v>
          </cell>
          <cell r="D93">
            <v>1210006727832</v>
          </cell>
          <cell r="E93">
            <v>91</v>
          </cell>
          <cell r="F93" t="str">
            <v>Altonitus Somir Worabai</v>
          </cell>
          <cell r="G93" t="str">
            <v>Bank Mandiri</v>
          </cell>
        </row>
        <row r="94">
          <cell r="C94" t="str">
            <v>AP-731D</v>
          </cell>
          <cell r="D94">
            <v>1660001584879</v>
          </cell>
          <cell r="E94">
            <v>92</v>
          </cell>
          <cell r="F94" t="str">
            <v>Suprapto</v>
          </cell>
          <cell r="G94" t="str">
            <v>Bank Mandiri</v>
          </cell>
        </row>
        <row r="95">
          <cell r="C95" t="str">
            <v>AP-711D</v>
          </cell>
          <cell r="D95">
            <v>1660001584648</v>
          </cell>
          <cell r="E95">
            <v>93</v>
          </cell>
          <cell r="F95" t="str">
            <v>Agung Budi Wiyanto</v>
          </cell>
          <cell r="G95" t="str">
            <v>Bank Mandiri</v>
          </cell>
        </row>
        <row r="96">
          <cell r="C96" t="str">
            <v>AP-732D</v>
          </cell>
          <cell r="D96">
            <v>1660001584994</v>
          </cell>
          <cell r="E96">
            <v>94</v>
          </cell>
          <cell r="F96" t="str">
            <v>Sigit Purnomo</v>
          </cell>
          <cell r="G96" t="str">
            <v>Bank Mandiri</v>
          </cell>
        </row>
        <row r="97">
          <cell r="C97" t="str">
            <v>AP-727D</v>
          </cell>
          <cell r="D97" t="str">
            <v>0060010030108</v>
          </cell>
          <cell r="E97">
            <v>95</v>
          </cell>
          <cell r="F97" t="str">
            <v>Sri Wahyuni</v>
          </cell>
          <cell r="G97" t="str">
            <v>Bank Mandiri</v>
          </cell>
        </row>
        <row r="98">
          <cell r="C98" t="str">
            <v>AP-705D</v>
          </cell>
          <cell r="D98">
            <v>1660001585660</v>
          </cell>
          <cell r="E98">
            <v>96</v>
          </cell>
          <cell r="F98" t="str">
            <v>Rachmad Baidi</v>
          </cell>
          <cell r="G98" t="str">
            <v>Bank Mandiri</v>
          </cell>
        </row>
        <row r="99">
          <cell r="C99" t="str">
            <v>AP-703D</v>
          </cell>
          <cell r="D99" t="str">
            <v>0060009780952</v>
          </cell>
          <cell r="E99">
            <v>97</v>
          </cell>
          <cell r="F99" t="str">
            <v>Indra Irawan</v>
          </cell>
          <cell r="G99" t="str">
            <v>Bank Mandiri</v>
          </cell>
        </row>
        <row r="100">
          <cell r="C100" t="str">
            <v>AP-734D</v>
          </cell>
          <cell r="D100">
            <v>1660001586320</v>
          </cell>
          <cell r="E100">
            <v>98</v>
          </cell>
          <cell r="F100" t="str">
            <v>Hendra Djaja</v>
          </cell>
          <cell r="G100" t="str">
            <v>Bank Mandiri</v>
          </cell>
        </row>
        <row r="101">
          <cell r="C101" t="str">
            <v>AP-723D</v>
          </cell>
          <cell r="D101">
            <v>1210006715233</v>
          </cell>
          <cell r="E101">
            <v>99</v>
          </cell>
          <cell r="F101" t="str">
            <v>Sutrisna Wijaya</v>
          </cell>
          <cell r="G101" t="str">
            <v>Bank Mandiri</v>
          </cell>
        </row>
        <row r="102">
          <cell r="C102" t="str">
            <v>AP-697D</v>
          </cell>
          <cell r="D102">
            <v>1660001586635</v>
          </cell>
          <cell r="E102">
            <v>100</v>
          </cell>
          <cell r="F102" t="str">
            <v>Warsun Adi Saputro</v>
          </cell>
          <cell r="G102" t="str">
            <v>Bank Mandiri</v>
          </cell>
        </row>
        <row r="103">
          <cell r="C103" t="str">
            <v>AP-738D</v>
          </cell>
          <cell r="D103">
            <v>9000013627568</v>
          </cell>
          <cell r="E103">
            <v>101</v>
          </cell>
          <cell r="F103" t="str">
            <v xml:space="preserve">Leo Vernando </v>
          </cell>
          <cell r="G103" t="str">
            <v>Bank Mandiri</v>
          </cell>
        </row>
        <row r="104">
          <cell r="C104" t="str">
            <v>AP-677D</v>
          </cell>
          <cell r="D104">
            <v>1210006789790</v>
          </cell>
          <cell r="E104">
            <v>102</v>
          </cell>
          <cell r="F104" t="str">
            <v>Hendi Hidayat</v>
          </cell>
          <cell r="G104" t="str">
            <v>Bank Mandiri</v>
          </cell>
        </row>
        <row r="105">
          <cell r="C105" t="str">
            <v>AP-733D</v>
          </cell>
          <cell r="D105" t="str">
            <v>0700006367374</v>
          </cell>
          <cell r="E105">
            <v>103</v>
          </cell>
          <cell r="F105" t="str">
            <v>Tri Setiyono</v>
          </cell>
          <cell r="G105" t="str">
            <v>Bank Mandiri</v>
          </cell>
        </row>
        <row r="106">
          <cell r="C106" t="str">
            <v>AP-660D</v>
          </cell>
          <cell r="D106">
            <v>1220004884428</v>
          </cell>
          <cell r="E106">
            <v>104</v>
          </cell>
          <cell r="F106" t="str">
            <v>Teguh Sunarto</v>
          </cell>
          <cell r="G106" t="str">
            <v>Bank Mandiri</v>
          </cell>
        </row>
        <row r="107">
          <cell r="C107" t="str">
            <v>AP-658D</v>
          </cell>
          <cell r="D107">
            <v>9000013627675</v>
          </cell>
          <cell r="E107">
            <v>105</v>
          </cell>
          <cell r="F107" t="str">
            <v>Ramdhani</v>
          </cell>
          <cell r="G107" t="str">
            <v>Bank Mandiri</v>
          </cell>
        </row>
        <row r="108">
          <cell r="C108" t="str">
            <v>AP-656D</v>
          </cell>
          <cell r="D108">
            <v>1660001584937</v>
          </cell>
          <cell r="E108">
            <v>106</v>
          </cell>
          <cell r="F108" t="str">
            <v>Supriyono</v>
          </cell>
          <cell r="G108" t="str">
            <v>Bank Mandiri</v>
          </cell>
        </row>
        <row r="109">
          <cell r="C109" t="str">
            <v>AP-661D</v>
          </cell>
          <cell r="D109">
            <v>1660001584960</v>
          </cell>
          <cell r="E109">
            <v>107</v>
          </cell>
          <cell r="F109" t="str">
            <v>Samsudin</v>
          </cell>
          <cell r="G109" t="str">
            <v>Bank Mandiri</v>
          </cell>
        </row>
        <row r="110">
          <cell r="C110" t="str">
            <v>AP-657D</v>
          </cell>
          <cell r="D110">
            <v>1210006866341</v>
          </cell>
          <cell r="E110">
            <v>108</v>
          </cell>
          <cell r="F110" t="str">
            <v>Saepudin Nurjamin</v>
          </cell>
          <cell r="G110" t="str">
            <v>Bank Mandiri</v>
          </cell>
        </row>
        <row r="111">
          <cell r="C111" t="str">
            <v>AP-700D</v>
          </cell>
          <cell r="D111">
            <v>1660001586502</v>
          </cell>
          <cell r="E111">
            <v>109</v>
          </cell>
          <cell r="F111" t="str">
            <v>Heriyanto</v>
          </cell>
          <cell r="G111" t="str">
            <v>Bank Mandiri</v>
          </cell>
        </row>
        <row r="112">
          <cell r="C112" t="str">
            <v>AP-699D</v>
          </cell>
          <cell r="D112">
            <v>1660001586569</v>
          </cell>
          <cell r="E112">
            <v>110</v>
          </cell>
          <cell r="F112" t="str">
            <v>Heribertus Sukisno</v>
          </cell>
          <cell r="G112" t="str">
            <v>Bank Mandiri</v>
          </cell>
        </row>
        <row r="113">
          <cell r="C113" t="str">
            <v>AP-707D</v>
          </cell>
          <cell r="D113">
            <v>9000013627659</v>
          </cell>
          <cell r="E113">
            <v>111</v>
          </cell>
          <cell r="F113" t="str">
            <v>Kusnaryadi</v>
          </cell>
          <cell r="G113" t="str">
            <v>Bank Mandiri</v>
          </cell>
        </row>
        <row r="114">
          <cell r="C114" t="str">
            <v>AP-701D</v>
          </cell>
          <cell r="D114">
            <v>1660001584663</v>
          </cell>
          <cell r="E114">
            <v>112</v>
          </cell>
          <cell r="F114" t="str">
            <v>Ahmad Sahid</v>
          </cell>
          <cell r="G114" t="str">
            <v>Bank Mandiri</v>
          </cell>
        </row>
        <row r="115">
          <cell r="C115" t="str">
            <v>AP-698D</v>
          </cell>
          <cell r="D115">
            <v>1660001584861</v>
          </cell>
          <cell r="E115">
            <v>113</v>
          </cell>
          <cell r="F115" t="str">
            <v>Sukardi Hadi Purwanto</v>
          </cell>
          <cell r="G115" t="str">
            <v>Bank Mandiri</v>
          </cell>
        </row>
        <row r="116">
          <cell r="C116" t="str">
            <v>AP-709D</v>
          </cell>
          <cell r="D116">
            <v>1660001586627</v>
          </cell>
          <cell r="E116">
            <v>114</v>
          </cell>
          <cell r="F116" t="str">
            <v xml:space="preserve">Zainal Arifin </v>
          </cell>
          <cell r="G116" t="str">
            <v>Bank Mandiri</v>
          </cell>
        </row>
        <row r="117">
          <cell r="C117" t="str">
            <v>AP-704D</v>
          </cell>
          <cell r="D117">
            <v>1660001585645</v>
          </cell>
          <cell r="E117">
            <v>115</v>
          </cell>
          <cell r="F117" t="str">
            <v>Marzuki B Tanin</v>
          </cell>
          <cell r="G117" t="str">
            <v>Bank Mandiri</v>
          </cell>
        </row>
        <row r="118">
          <cell r="C118" t="str">
            <v>AP-662D</v>
          </cell>
          <cell r="D118">
            <v>1030006623330</v>
          </cell>
          <cell r="E118">
            <v>116</v>
          </cell>
          <cell r="F118" t="str">
            <v>Firmansha</v>
          </cell>
          <cell r="G118" t="str">
            <v>Bank Mandiri</v>
          </cell>
        </row>
        <row r="119">
          <cell r="C119" t="str">
            <v>AP-708D</v>
          </cell>
          <cell r="D119">
            <v>1210006866069</v>
          </cell>
          <cell r="E119">
            <v>117</v>
          </cell>
          <cell r="F119" t="str">
            <v>Ahmat Supawan</v>
          </cell>
          <cell r="G119" t="str">
            <v>Bank Mandiri</v>
          </cell>
        </row>
        <row r="120">
          <cell r="C120" t="str">
            <v>AP-716D</v>
          </cell>
          <cell r="D120">
            <v>1210006715688</v>
          </cell>
          <cell r="E120">
            <v>118</v>
          </cell>
          <cell r="F120" t="str">
            <v>Angelina</v>
          </cell>
          <cell r="G120" t="str">
            <v>Bank Mandiri</v>
          </cell>
        </row>
        <row r="121">
          <cell r="C121" t="str">
            <v>AP-702D</v>
          </cell>
          <cell r="D121" t="str">
            <v>0700006402007</v>
          </cell>
          <cell r="E121">
            <v>119</v>
          </cell>
          <cell r="F121" t="str">
            <v>M. Tarmizi</v>
          </cell>
          <cell r="G121" t="str">
            <v>Bank Mandiri</v>
          </cell>
        </row>
        <row r="122">
          <cell r="C122" t="str">
            <v>AP-715D</v>
          </cell>
          <cell r="D122">
            <v>9000013616421</v>
          </cell>
          <cell r="E122">
            <v>120</v>
          </cell>
          <cell r="F122" t="str">
            <v>Rinaldi Azhari Anas</v>
          </cell>
          <cell r="G122" t="str">
            <v>Bank Mandiri</v>
          </cell>
        </row>
        <row r="123">
          <cell r="C123" t="str">
            <v>AP-710D</v>
          </cell>
          <cell r="D123">
            <v>1210006866051</v>
          </cell>
          <cell r="E123">
            <v>121</v>
          </cell>
          <cell r="F123" t="str">
            <v xml:space="preserve">Ikhsan Fauzi Rohman </v>
          </cell>
          <cell r="G123" t="str">
            <v>Bank Mandiri</v>
          </cell>
        </row>
        <row r="124">
          <cell r="C124" t="str">
            <v>AP-706D</v>
          </cell>
          <cell r="D124">
            <v>1210006727931</v>
          </cell>
          <cell r="E124">
            <v>122</v>
          </cell>
          <cell r="F124" t="str">
            <v>Eko Imam Sumardi</v>
          </cell>
          <cell r="G124" t="str">
            <v>Bank Mandiri</v>
          </cell>
        </row>
        <row r="125">
          <cell r="C125" t="str">
            <v>AP-714D</v>
          </cell>
          <cell r="D125">
            <v>1660001584655</v>
          </cell>
          <cell r="E125">
            <v>123</v>
          </cell>
          <cell r="F125" t="str">
            <v>Agus Setiawan</v>
          </cell>
          <cell r="G125" t="str">
            <v>Bank Mandiri</v>
          </cell>
        </row>
        <row r="126">
          <cell r="C126" t="str">
            <v>AP-713D</v>
          </cell>
          <cell r="D126" t="str">
            <v>0060009780903</v>
          </cell>
          <cell r="E126">
            <v>124</v>
          </cell>
          <cell r="F126" t="str">
            <v>Handy Pradana Putra</v>
          </cell>
          <cell r="G126" t="str">
            <v>Bank Mandiri</v>
          </cell>
        </row>
        <row r="127">
          <cell r="C127" t="str">
            <v>AP-741D</v>
          </cell>
          <cell r="D127">
            <v>9000041684433</v>
          </cell>
          <cell r="E127">
            <v>125</v>
          </cell>
          <cell r="F127" t="str">
            <v>Intan Fondraradodo</v>
          </cell>
          <cell r="G127" t="str">
            <v>Bank Mandiri</v>
          </cell>
        </row>
        <row r="128">
          <cell r="C128" t="str">
            <v>AP-724D</v>
          </cell>
          <cell r="D128">
            <v>1210006976710</v>
          </cell>
          <cell r="E128">
            <v>126</v>
          </cell>
          <cell r="F128" t="str">
            <v>Saryanto</v>
          </cell>
          <cell r="G128" t="str">
            <v>Bank Mandiri</v>
          </cell>
        </row>
        <row r="129">
          <cell r="C129" t="str">
            <v>AP-669D</v>
          </cell>
          <cell r="D129">
            <v>9000017497356</v>
          </cell>
          <cell r="E129">
            <v>127</v>
          </cell>
          <cell r="F129" t="str">
            <v>Junaedi</v>
          </cell>
          <cell r="G129" t="str">
            <v>Bank Mandiri</v>
          </cell>
        </row>
        <row r="130">
          <cell r="C130" t="str">
            <v>AP-026E</v>
          </cell>
          <cell r="D130">
            <v>1150007026893</v>
          </cell>
          <cell r="E130">
            <v>128</v>
          </cell>
          <cell r="F130" t="str">
            <v>Hamzah Tri Prasetyo</v>
          </cell>
          <cell r="G130" t="str">
            <v>Bank Mandiri</v>
          </cell>
        </row>
        <row r="131">
          <cell r="C131" t="str">
            <v>AP-042E</v>
          </cell>
          <cell r="D131">
            <v>9000044123819</v>
          </cell>
          <cell r="E131">
            <v>129</v>
          </cell>
          <cell r="F131" t="str">
            <v>Robby Arroisi</v>
          </cell>
          <cell r="G131" t="str">
            <v>Bank Mandiri</v>
          </cell>
        </row>
        <row r="132">
          <cell r="C132" t="str">
            <v>AP-043E</v>
          </cell>
          <cell r="D132">
            <v>1730004492709</v>
          </cell>
          <cell r="E132">
            <v>130</v>
          </cell>
          <cell r="F132" t="str">
            <v>Septiana Nurmahadi</v>
          </cell>
          <cell r="G132" t="str">
            <v>Bank Mandiri</v>
          </cell>
        </row>
        <row r="133">
          <cell r="C133" t="str">
            <v>AP-044E</v>
          </cell>
          <cell r="D133">
            <v>9000044123827</v>
          </cell>
          <cell r="E133">
            <v>131</v>
          </cell>
          <cell r="F133" t="str">
            <v>Irwan Setiawan</v>
          </cell>
          <cell r="G133" t="str">
            <v>Bank Mandiri</v>
          </cell>
        </row>
        <row r="134">
          <cell r="C134" t="str">
            <v>AP-045E</v>
          </cell>
          <cell r="D134">
            <v>9000044123785</v>
          </cell>
          <cell r="E134">
            <v>132</v>
          </cell>
          <cell r="F134" t="str">
            <v>Deni Setiawan</v>
          </cell>
          <cell r="G134" t="str">
            <v>Bank Mandiri</v>
          </cell>
        </row>
        <row r="135">
          <cell r="C135" t="str">
            <v>AP-046E</v>
          </cell>
          <cell r="D135">
            <v>1240009770885</v>
          </cell>
          <cell r="E135">
            <v>133</v>
          </cell>
          <cell r="F135" t="str">
            <v>Deny Budiman</v>
          </cell>
          <cell r="G135" t="str">
            <v>Bank Mandiri</v>
          </cell>
        </row>
        <row r="136">
          <cell r="C136" t="str">
            <v>AP-049E</v>
          </cell>
          <cell r="D136">
            <v>9000044123843</v>
          </cell>
          <cell r="E136">
            <v>134</v>
          </cell>
          <cell r="F136" t="str">
            <v>Muhammad Ade Machmur</v>
          </cell>
          <cell r="G136" t="str">
            <v>Bank Mandiri</v>
          </cell>
        </row>
        <row r="137">
          <cell r="C137" t="str">
            <v>AP-051E</v>
          </cell>
          <cell r="D137">
            <v>9000044123835</v>
          </cell>
          <cell r="E137">
            <v>135</v>
          </cell>
          <cell r="F137" t="str">
            <v>Moch. Minan Nurrohman</v>
          </cell>
          <cell r="G137" t="str">
            <v>Bank Mandiri</v>
          </cell>
        </row>
        <row r="138">
          <cell r="C138" t="str">
            <v>AP-052E</v>
          </cell>
          <cell r="D138">
            <v>9000044123777</v>
          </cell>
          <cell r="E138">
            <v>136</v>
          </cell>
          <cell r="F138" t="str">
            <v>Hargianto Kurniawan</v>
          </cell>
          <cell r="G138" t="str">
            <v>Bank Mandiri</v>
          </cell>
        </row>
        <row r="139">
          <cell r="C139" t="str">
            <v>AP-048E</v>
          </cell>
          <cell r="D139" t="str">
            <v>0700006988864</v>
          </cell>
          <cell r="E139">
            <v>137</v>
          </cell>
          <cell r="F139" t="str">
            <v>Suhirto</v>
          </cell>
          <cell r="G139" t="str">
            <v>Bank Mandiri</v>
          </cell>
        </row>
        <row r="140">
          <cell r="C140" t="str">
            <v>AP-069E</v>
          </cell>
          <cell r="D140">
            <v>9000044128750</v>
          </cell>
          <cell r="E140">
            <v>138</v>
          </cell>
          <cell r="F140" t="str">
            <v>Ahmad Fajriansyah</v>
          </cell>
          <cell r="G140" t="str">
            <v>Bank Mandiri</v>
          </cell>
        </row>
        <row r="141">
          <cell r="C141" t="str">
            <v>AP-080E</v>
          </cell>
          <cell r="D141">
            <v>1240009791097</v>
          </cell>
          <cell r="E141">
            <v>139</v>
          </cell>
          <cell r="F141" t="str">
            <v>Rezky Ramadhan Alkausar</v>
          </cell>
          <cell r="G141" t="str">
            <v>Bank Mandiri</v>
          </cell>
        </row>
        <row r="142">
          <cell r="C142" t="str">
            <v>AP-081E</v>
          </cell>
          <cell r="D142">
            <v>1240009791709</v>
          </cell>
          <cell r="E142">
            <v>140</v>
          </cell>
          <cell r="F142" t="str">
            <v>Karta Wijaya</v>
          </cell>
          <cell r="G142" t="str">
            <v>Bank Mandiri</v>
          </cell>
        </row>
        <row r="143">
          <cell r="C143" t="str">
            <v>AP-424C</v>
          </cell>
          <cell r="D143">
            <v>1240007093983</v>
          </cell>
          <cell r="E143">
            <v>141</v>
          </cell>
          <cell r="F143" t="str">
            <v>Dimas Saputra</v>
          </cell>
          <cell r="G143" t="str">
            <v>Bank Mandiri</v>
          </cell>
        </row>
        <row r="144">
          <cell r="C144" t="str">
            <v>AP-518D</v>
          </cell>
          <cell r="D144">
            <v>1240007901896</v>
          </cell>
          <cell r="E144">
            <v>142</v>
          </cell>
          <cell r="F144" t="str">
            <v>Irpan Martiono</v>
          </cell>
          <cell r="G144" t="str">
            <v>Bank Mandiri</v>
          </cell>
        </row>
        <row r="145">
          <cell r="C145" t="str">
            <v>AP-110E</v>
          </cell>
          <cell r="D145">
            <v>1360016899038</v>
          </cell>
          <cell r="E145">
            <v>143</v>
          </cell>
          <cell r="F145" t="str">
            <v>Faza Rifqi Hadafah</v>
          </cell>
          <cell r="G145" t="str">
            <v>Bank Mandiri</v>
          </cell>
        </row>
        <row r="146">
          <cell r="C146" t="str">
            <v>AP-111E</v>
          </cell>
          <cell r="D146">
            <v>1240009814758</v>
          </cell>
          <cell r="E146">
            <v>144</v>
          </cell>
          <cell r="F146" t="str">
            <v>Supriatin</v>
          </cell>
          <cell r="G146" t="str">
            <v>Bank Mandiri</v>
          </cell>
        </row>
        <row r="149">
          <cell r="C149" t="str">
            <v>Belum ada</v>
          </cell>
          <cell r="D149">
            <v>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ji ALL"/>
      <sheetName val="DATA ESDM"/>
      <sheetName val="DATA CV (2)"/>
      <sheetName val="ABSEN ENG"/>
      <sheetName val="ABSEN HK"/>
      <sheetName val="ABSEN RCPADM"/>
      <sheetName val="ABSEN SEC"/>
      <sheetName val="PAYROLL 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G242"/>
  <sheetViews>
    <sheetView showGridLines="0" tabSelected="1" zoomScale="85" zoomScaleNormal="85" zoomScaleSheetLayoutView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L5" sqref="L5"/>
    </sheetView>
  </sheetViews>
  <sheetFormatPr defaultColWidth="8.81640625" defaultRowHeight="14.5" x14ac:dyDescent="0.35"/>
  <cols>
    <col min="1" max="1" width="13.7265625" style="3" customWidth="1"/>
    <col min="2" max="2" width="17.81640625" style="7" customWidth="1"/>
    <col min="3" max="3" width="7.26953125" style="7" customWidth="1"/>
    <col min="4" max="4" width="22.7265625" style="8" bestFit="1" customWidth="1"/>
    <col min="5" max="5" width="4.1796875" style="7" customWidth="1"/>
    <col min="6" max="6" width="7.81640625" style="7" customWidth="1"/>
    <col min="7" max="7" width="31.26953125" style="6" customWidth="1"/>
    <col min="8" max="8" width="19.81640625" style="4" customWidth="1"/>
    <col min="9" max="9" width="8.26953125" style="5" customWidth="1"/>
    <col min="10" max="10" width="12.81640625" style="4" customWidth="1"/>
    <col min="11" max="11" width="5.26953125" style="3" customWidth="1"/>
    <col min="12" max="12" width="25.453125" style="3" customWidth="1"/>
    <col min="13" max="13" width="20" style="2" customWidth="1"/>
    <col min="14" max="19" width="8.81640625" style="2"/>
    <col min="20" max="16384" width="8.81640625" style="1"/>
  </cols>
  <sheetData>
    <row r="1" spans="1:22" s="172" customFormat="1" ht="14" x14ac:dyDescent="0.35">
      <c r="A1" s="29"/>
      <c r="B1" s="33" t="s">
        <v>145</v>
      </c>
      <c r="C1" s="33"/>
      <c r="D1" s="176"/>
      <c r="E1" s="174"/>
      <c r="F1" s="174"/>
      <c r="G1" s="175"/>
      <c r="H1" s="174"/>
      <c r="I1" s="173"/>
    </row>
    <row r="2" spans="1:22" s="172" customFormat="1" ht="14" x14ac:dyDescent="0.35">
      <c r="A2" s="29"/>
      <c r="B2" s="33" t="s">
        <v>144</v>
      </c>
      <c r="C2" s="33"/>
      <c r="D2" s="176"/>
      <c r="E2" s="174"/>
      <c r="F2" s="174"/>
      <c r="G2" s="175"/>
      <c r="H2" s="174"/>
      <c r="I2" s="173"/>
    </row>
    <row r="3" spans="1:22" s="172" customFormat="1" ht="14" x14ac:dyDescent="0.35">
      <c r="A3" s="29"/>
      <c r="B3" s="33" t="s">
        <v>143</v>
      </c>
      <c r="C3" s="33"/>
      <c r="D3" s="176"/>
      <c r="E3" s="174"/>
      <c r="F3" s="174"/>
      <c r="G3" s="175"/>
      <c r="H3" s="174"/>
      <c r="I3" s="173"/>
    </row>
    <row r="4" spans="1:22" s="172" customFormat="1" ht="14" x14ac:dyDescent="0.35">
      <c r="A4" s="29"/>
      <c r="B4" s="33"/>
      <c r="C4" s="33"/>
      <c r="D4" s="176"/>
      <c r="E4" s="174"/>
      <c r="F4" s="174"/>
      <c r="G4" s="175"/>
      <c r="H4" s="174"/>
      <c r="I4" s="173"/>
    </row>
    <row r="5" spans="1:22" s="172" customFormat="1" ht="36.75" customHeight="1" x14ac:dyDescent="0.35">
      <c r="A5" s="29"/>
      <c r="B5" s="181" t="s">
        <v>142</v>
      </c>
      <c r="C5" s="180"/>
      <c r="D5" s="180"/>
      <c r="E5" s="180"/>
      <c r="F5" s="180"/>
      <c r="G5" s="180"/>
      <c r="H5" s="180"/>
      <c r="I5" s="173"/>
    </row>
    <row r="6" spans="1:22" s="172" customFormat="1" ht="14" x14ac:dyDescent="0.35">
      <c r="A6" s="29"/>
      <c r="B6" s="33"/>
      <c r="C6" s="33"/>
      <c r="D6" s="176"/>
      <c r="E6" s="174"/>
      <c r="F6" s="174"/>
      <c r="G6" s="175"/>
      <c r="H6" s="174"/>
      <c r="I6" s="173"/>
    </row>
    <row r="7" spans="1:22" s="172" customFormat="1" ht="14" x14ac:dyDescent="0.35">
      <c r="A7" s="29"/>
      <c r="B7" s="179" t="s">
        <v>141</v>
      </c>
      <c r="C7" s="179"/>
      <c r="D7" s="179"/>
      <c r="E7" s="179"/>
      <c r="F7" s="179"/>
      <c r="G7" s="179"/>
      <c r="H7" s="179"/>
      <c r="I7" s="173"/>
    </row>
    <row r="8" spans="1:22" s="172" customFormat="1" ht="14" x14ac:dyDescent="0.35">
      <c r="A8" s="29"/>
      <c r="B8" s="179" t="s">
        <v>140</v>
      </c>
      <c r="C8" s="179"/>
      <c r="D8" s="179"/>
      <c r="E8" s="179"/>
      <c r="F8" s="179"/>
      <c r="G8" s="179"/>
      <c r="H8" s="179"/>
      <c r="I8" s="173"/>
    </row>
    <row r="9" spans="1:22" s="172" customFormat="1" ht="14" x14ac:dyDescent="0.35">
      <c r="A9" s="29"/>
      <c r="B9" s="177"/>
      <c r="C9" s="177"/>
      <c r="D9" s="178"/>
      <c r="E9" s="177"/>
      <c r="F9" s="177"/>
      <c r="G9" s="175"/>
      <c r="H9" s="174"/>
      <c r="I9" s="173"/>
    </row>
    <row r="10" spans="1:22" s="172" customFormat="1" ht="14" x14ac:dyDescent="0.35">
      <c r="A10" s="29"/>
      <c r="B10" s="33" t="s">
        <v>139</v>
      </c>
      <c r="C10" s="33"/>
      <c r="D10" s="176"/>
      <c r="E10" s="33"/>
      <c r="F10" s="33"/>
      <c r="G10" s="175"/>
      <c r="H10" s="174"/>
      <c r="I10" s="173"/>
    </row>
    <row r="11" spans="1:22" ht="15" thickBot="1" x14ac:dyDescent="0.4">
      <c r="B11" s="10"/>
      <c r="C11" s="10"/>
      <c r="D11" s="11"/>
      <c r="E11" s="10"/>
      <c r="F11" s="10"/>
      <c r="G11" s="9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2" s="64" customFormat="1" ht="24.75" customHeight="1" thickBot="1" x14ac:dyDescent="0.4">
      <c r="A12" s="3"/>
      <c r="B12" s="171" t="s">
        <v>12</v>
      </c>
      <c r="C12" s="169" t="s">
        <v>11</v>
      </c>
      <c r="D12" s="170" t="s">
        <v>10</v>
      </c>
      <c r="E12" s="169" t="s">
        <v>9</v>
      </c>
      <c r="F12" s="169" t="s">
        <v>8</v>
      </c>
      <c r="G12" s="169" t="s">
        <v>7</v>
      </c>
      <c r="H12" s="168" t="s">
        <v>6</v>
      </c>
      <c r="I12" s="167"/>
      <c r="J12" s="166" t="s">
        <v>5</v>
      </c>
      <c r="K12" s="165"/>
      <c r="L12" s="165"/>
    </row>
    <row r="13" spans="1:22" s="77" customFormat="1" ht="15" thickBot="1" x14ac:dyDescent="0.4">
      <c r="A13" s="16"/>
      <c r="B13" s="164"/>
      <c r="C13" s="164"/>
      <c r="D13" s="163"/>
      <c r="E13" s="162"/>
      <c r="F13" s="162"/>
      <c r="G13" s="161"/>
      <c r="H13" s="161"/>
      <c r="I13" s="80"/>
      <c r="J13" s="161"/>
      <c r="K13" s="78"/>
      <c r="L13" s="78"/>
    </row>
    <row r="14" spans="1:22" s="160" customFormat="1" ht="21" customHeight="1" x14ac:dyDescent="0.25">
      <c r="A14" s="3"/>
      <c r="B14" s="87">
        <f>VLOOKUP(J14,'[1]DBase-RK'!$C$3:$G$381,2,0)</f>
        <v>1240006083704</v>
      </c>
      <c r="C14" s="86" t="s">
        <v>18</v>
      </c>
      <c r="D14" s="85">
        <f>SUMIF('[1]Gaji All'!$B$12:$B$141,J14,'[1]Gaji All'!$AA$12:$AA$141)</f>
        <v>5026000</v>
      </c>
      <c r="E14" s="84" t="s">
        <v>17</v>
      </c>
      <c r="F14" s="83">
        <v>1</v>
      </c>
      <c r="G14" s="82" t="str">
        <f>VLOOKUP(J14,'[1]DBase-RK'!$C$3:$G$381,4,0)</f>
        <v>Azis Budiawan</v>
      </c>
      <c r="H14" s="81" t="s">
        <v>138</v>
      </c>
      <c r="I14" s="80"/>
      <c r="J14" s="79" t="s">
        <v>137</v>
      </c>
      <c r="K14" s="78"/>
      <c r="L14" s="65" t="str">
        <f>VLOOKUP(J14,'[1]Gaji All'!$B$12:$C$172,2,0)</f>
        <v>Azis Budiawan</v>
      </c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 spans="1:22" s="160" customFormat="1" ht="21" customHeight="1" x14ac:dyDescent="0.25">
      <c r="A15" s="3"/>
      <c r="B15" s="75">
        <f>VLOOKUP(J15,'[1]DBase-RK'!$C$3:$G$381,2,0)</f>
        <v>1660001616127</v>
      </c>
      <c r="C15" s="74" t="s">
        <v>18</v>
      </c>
      <c r="D15" s="73">
        <f>SUMIF('[1]Gaji All'!$B$12:$B$141,J15,'[1]Gaji All'!$AA$12:$AA$141)</f>
        <v>4526000</v>
      </c>
      <c r="E15" s="72" t="s">
        <v>17</v>
      </c>
      <c r="F15" s="71">
        <f>F14+1</f>
        <v>2</v>
      </c>
      <c r="G15" s="70" t="str">
        <f>VLOOKUP(J15,'[1]DBase-RK'!$C$3:$G$381,4,0)</f>
        <v>Doddy Putra</v>
      </c>
      <c r="H15" s="69" t="str">
        <f>$H$14</f>
        <v>Gaji Juli 2018</v>
      </c>
      <c r="I15" s="80"/>
      <c r="J15" s="67" t="s">
        <v>136</v>
      </c>
      <c r="K15" s="78"/>
      <c r="L15" s="65" t="str">
        <f>VLOOKUP(J15,'[1]Gaji All'!$B$12:$C$172,2,0)</f>
        <v>Doddy Putra</v>
      </c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 spans="1:22" s="76" customFormat="1" ht="21" customHeight="1" x14ac:dyDescent="0.25">
      <c r="A16" s="3"/>
      <c r="B16" s="75">
        <f>VLOOKUP(J16,'[1]DBase-RK'!$C$3:$G$381,2,0)</f>
        <v>1240007068803</v>
      </c>
      <c r="C16" s="74" t="s">
        <v>18</v>
      </c>
      <c r="D16" s="73">
        <f>SUMIF('[1]Gaji All'!$B$12:$B$141,J16,'[1]Gaji All'!$AA$12:$AA$141)</f>
        <v>3722114</v>
      </c>
      <c r="E16" s="72" t="s">
        <v>17</v>
      </c>
      <c r="F16" s="71">
        <f>F15+1</f>
        <v>3</v>
      </c>
      <c r="G16" s="70" t="str">
        <f>VLOOKUP(J16,'[1]DBase-RK'!$C$3:$G$381,4,0)</f>
        <v>Noviana Pertiwi</v>
      </c>
      <c r="H16" s="69" t="str">
        <f>$H$14</f>
        <v>Gaji Juli 2018</v>
      </c>
      <c r="I16" s="80"/>
      <c r="J16" s="67" t="s">
        <v>135</v>
      </c>
      <c r="K16" s="78"/>
      <c r="L16" s="65" t="str">
        <f>VLOOKUP(J16,'[1]Gaji All'!$B$12:$C$172,2,0)</f>
        <v>Noviana Pertiwi</v>
      </c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 spans="1:22" s="76" customFormat="1" ht="21" customHeight="1" x14ac:dyDescent="0.25">
      <c r="A17" s="3"/>
      <c r="B17" s="75">
        <f>VLOOKUP(J17,'[1]DBase-RK'!$C$3:$G$381,2,0)</f>
        <v>9000041684649</v>
      </c>
      <c r="C17" s="74" t="s">
        <v>18</v>
      </c>
      <c r="D17" s="73">
        <f>SUMIF('[1]Gaji All'!$B$12:$B$141,J17,'[1]Gaji All'!$AA$12:$AA$141)</f>
        <v>3722114</v>
      </c>
      <c r="E17" s="72" t="s">
        <v>17</v>
      </c>
      <c r="F17" s="71">
        <f>F16+1</f>
        <v>4</v>
      </c>
      <c r="G17" s="70" t="str">
        <f>VLOOKUP(J17,'[1]DBase-RK'!$C$3:$G$381,4,0)</f>
        <v>Beta Ridlatul Hanif</v>
      </c>
      <c r="H17" s="69" t="str">
        <f>$H$14</f>
        <v>Gaji Juli 2018</v>
      </c>
      <c r="I17" s="80"/>
      <c r="J17" s="67" t="s">
        <v>134</v>
      </c>
      <c r="K17" s="78"/>
      <c r="L17" s="65" t="str">
        <f>VLOOKUP(J17,'[1]Gaji All'!$B$12:$C$172,2,0)</f>
        <v>Beta Ridlatul Hanif</v>
      </c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 spans="1:22" s="76" customFormat="1" ht="21" customHeight="1" x14ac:dyDescent="0.25">
      <c r="A18" s="3"/>
      <c r="B18" s="75">
        <f>VLOOKUP(J18,'[1]DBase-RK'!$C$3:$G$381,2,0)</f>
        <v>1210007114808</v>
      </c>
      <c r="C18" s="74" t="s">
        <v>18</v>
      </c>
      <c r="D18" s="73">
        <f>SUMIF('[1]Gaji All'!$B$12:$B$141,J18,'[1]Gaji All'!$AA$12:$AA$141)</f>
        <v>3722114</v>
      </c>
      <c r="E18" s="72" t="s">
        <v>17</v>
      </c>
      <c r="F18" s="71">
        <f>F17+1</f>
        <v>5</v>
      </c>
      <c r="G18" s="70" t="str">
        <f>VLOOKUP(J18,'[1]DBase-RK'!$C$3:$G$381,4,0)</f>
        <v>Arilla Hendini</v>
      </c>
      <c r="H18" s="69" t="str">
        <f>$H$14</f>
        <v>Gaji Juli 2018</v>
      </c>
      <c r="I18" s="80"/>
      <c r="J18" s="67" t="s">
        <v>133</v>
      </c>
      <c r="K18" s="78"/>
      <c r="L18" s="65" t="str">
        <f>VLOOKUP(J18,'[1]Gaji All'!$B$12:$C$172,2,0)</f>
        <v>Arilla Hendini</v>
      </c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 spans="1:22" s="76" customFormat="1" ht="21" customHeight="1" x14ac:dyDescent="0.25">
      <c r="A19" s="3"/>
      <c r="B19" s="75">
        <f>VLOOKUP(J19,'[1]DBase-RK'!$C$3:$G$381,2,0)</f>
        <v>1550007385936</v>
      </c>
      <c r="C19" s="74" t="s">
        <v>18</v>
      </c>
      <c r="D19" s="73">
        <f>SUMIF('[1]Gaji All'!$B$12:$B$141,J19,'[1]Gaji All'!$AA$12:$AA$141)</f>
        <v>3722114</v>
      </c>
      <c r="E19" s="72" t="s">
        <v>17</v>
      </c>
      <c r="F19" s="71">
        <f>F18+1</f>
        <v>6</v>
      </c>
      <c r="G19" s="70" t="str">
        <f>VLOOKUP(J19,'[1]DBase-RK'!$C$3:$G$381,4,0)</f>
        <v>Ronie Novaldo</v>
      </c>
      <c r="H19" s="69" t="str">
        <f>$H$14</f>
        <v>Gaji Juli 2018</v>
      </c>
      <c r="I19" s="80"/>
      <c r="J19" s="67" t="s">
        <v>132</v>
      </c>
      <c r="K19" s="78"/>
      <c r="L19" s="65" t="str">
        <f>VLOOKUP(J19,'[1]Gaji All'!$B$12:$C$172,2,0)</f>
        <v>Ronie Novaldo</v>
      </c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 spans="1:22" s="68" customFormat="1" ht="21" customHeight="1" x14ac:dyDescent="0.25">
      <c r="A20" s="3"/>
      <c r="B20" s="75">
        <f>VLOOKUP(J20,'[1]DBase-RK'!$C$3:$G$381,2,0)</f>
        <v>9000041306862</v>
      </c>
      <c r="C20" s="74" t="s">
        <v>18</v>
      </c>
      <c r="D20" s="73">
        <f>SUMIF('[1]Gaji All'!$B$12:$B$141,J20,'[1]Gaji All'!$AA$12:$AA$141)</f>
        <v>3722114</v>
      </c>
      <c r="E20" s="72" t="s">
        <v>17</v>
      </c>
      <c r="F20" s="71">
        <f>F19+1</f>
        <v>7</v>
      </c>
      <c r="G20" s="70" t="str">
        <f>VLOOKUP(J20,'[1]DBase-RK'!$C$3:$G$381,4,0)</f>
        <v>Shelly Angraeni</v>
      </c>
      <c r="H20" s="69" t="str">
        <f>$H$14</f>
        <v>Gaji Juli 2018</v>
      </c>
      <c r="I20" s="80"/>
      <c r="J20" s="67" t="s">
        <v>131</v>
      </c>
      <c r="K20" s="78"/>
      <c r="L20" s="65" t="str">
        <f>VLOOKUP(J20,'[1]Gaji All'!$B$12:$C$172,2,0)</f>
        <v>Shelly Anggraeni</v>
      </c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 spans="1:22" s="68" customFormat="1" ht="21" customHeight="1" x14ac:dyDescent="0.25">
      <c r="A21" s="3"/>
      <c r="B21" s="75">
        <f>VLOOKUP(J21,'[1]DBase-RK'!$C$3:$G$381,2,0)</f>
        <v>9000003285070</v>
      </c>
      <c r="C21" s="74" t="s">
        <v>18</v>
      </c>
      <c r="D21" s="73">
        <f>SUMIF('[1]Gaji All'!$B$12:$B$141,J21,'[1]Gaji All'!$AA$12:$AA$141)</f>
        <v>3722114</v>
      </c>
      <c r="E21" s="72" t="s">
        <v>17</v>
      </c>
      <c r="F21" s="71">
        <f>F20+1</f>
        <v>8</v>
      </c>
      <c r="G21" s="70" t="str">
        <f>VLOOKUP(J21,'[1]DBase-RK'!$C$3:$G$381,4,0)</f>
        <v>Indra Prasetya</v>
      </c>
      <c r="H21" s="69" t="str">
        <f>$H$14</f>
        <v>Gaji Juli 2018</v>
      </c>
      <c r="I21" s="80"/>
      <c r="J21" s="67" t="s">
        <v>130</v>
      </c>
      <c r="K21" s="78"/>
      <c r="L21" s="65" t="str">
        <f>VLOOKUP(J21,'[1]Gaji All'!$B$12:$C$172,2,0)</f>
        <v>Indra Prasetya</v>
      </c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 spans="1:22" s="68" customFormat="1" ht="21" customHeight="1" x14ac:dyDescent="0.25">
      <c r="A22" s="3"/>
      <c r="B22" s="75">
        <f>VLOOKUP(J22,'[1]DBase-RK'!$C$3:$G$381,2,0)</f>
        <v>1240006571625</v>
      </c>
      <c r="C22" s="74" t="s">
        <v>18</v>
      </c>
      <c r="D22" s="73">
        <f>SUMIF('[1]Gaji All'!$B$12:$B$141,J22,'[1]Gaji All'!$AA$12:$AA$141)</f>
        <v>3722114</v>
      </c>
      <c r="E22" s="72" t="s">
        <v>17</v>
      </c>
      <c r="F22" s="71">
        <f>F21+1</f>
        <v>9</v>
      </c>
      <c r="G22" s="70" t="str">
        <f>VLOOKUP(J22,'[1]DBase-RK'!$C$3:$G$381,4,0)</f>
        <v>Aris Purwanto</v>
      </c>
      <c r="H22" s="69" t="str">
        <f>$H$14</f>
        <v>Gaji Juli 2018</v>
      </c>
      <c r="I22" s="80"/>
      <c r="J22" s="67" t="s">
        <v>129</v>
      </c>
      <c r="K22" s="78"/>
      <c r="L22" s="65" t="str">
        <f>VLOOKUP(J22,'[1]Gaji All'!$B$12:$C$172,2,0)</f>
        <v>Aris Purwanto</v>
      </c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 spans="1:22" s="68" customFormat="1" ht="21" customHeight="1" x14ac:dyDescent="0.25">
      <c r="A23" s="3"/>
      <c r="B23" s="75">
        <f>VLOOKUP(J23,'[1]DBase-RK'!$C$3:$G$381,2,0)</f>
        <v>1250012757928</v>
      </c>
      <c r="C23" s="74" t="s">
        <v>18</v>
      </c>
      <c r="D23" s="73">
        <f>SUMIF('[1]Gaji All'!$B$12:$B$141,J23,'[1]Gaji All'!$AA$12:$AA$141)</f>
        <v>3722114</v>
      </c>
      <c r="E23" s="72" t="s">
        <v>17</v>
      </c>
      <c r="F23" s="71">
        <f>F22+1</f>
        <v>10</v>
      </c>
      <c r="G23" s="70" t="str">
        <f>VLOOKUP(J23,'[1]DBase-RK'!$C$3:$G$381,4,0)</f>
        <v>M. Firdaus Diponegoro</v>
      </c>
      <c r="H23" s="69" t="str">
        <f>$H$14</f>
        <v>Gaji Juli 2018</v>
      </c>
      <c r="I23" s="80"/>
      <c r="J23" s="67" t="s">
        <v>128</v>
      </c>
      <c r="K23" s="78"/>
      <c r="L23" s="65" t="str">
        <f>VLOOKUP(J23,'[1]Gaji All'!$B$12:$C$172,2,0)</f>
        <v>M. Firdaus Diponegoro</v>
      </c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 spans="1:22" s="160" customFormat="1" ht="21" customHeight="1" x14ac:dyDescent="0.25">
      <c r="A24" s="3"/>
      <c r="B24" s="75">
        <f>VLOOKUP(J24,'[1]DBase-RK'!$C$3:$G$381,2,0)</f>
        <v>9000041699639</v>
      </c>
      <c r="C24" s="74" t="s">
        <v>18</v>
      </c>
      <c r="D24" s="73">
        <f>SUMIF('[1]Gaji All'!$B$12:$B$141,J24,'[1]Gaji All'!$AA$12:$AA$141)</f>
        <v>3722114</v>
      </c>
      <c r="E24" s="72" t="s">
        <v>17</v>
      </c>
      <c r="F24" s="71">
        <f>F23+1</f>
        <v>11</v>
      </c>
      <c r="G24" s="70" t="str">
        <f>VLOOKUP(J24,'[1]DBase-RK'!$C$3:$G$381,4,0)</f>
        <v>Eky Yulianto</v>
      </c>
      <c r="H24" s="69" t="str">
        <f>$H$14</f>
        <v>Gaji Juli 2018</v>
      </c>
      <c r="I24" s="80"/>
      <c r="J24" s="67" t="s">
        <v>127</v>
      </c>
      <c r="K24" s="78"/>
      <c r="L24" s="65" t="str">
        <f>VLOOKUP(J24,'[1]Gaji All'!$B$12:$C$172,2,0)</f>
        <v>Eky Yulianto</v>
      </c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 spans="1:22" s="160" customFormat="1" ht="21" customHeight="1" x14ac:dyDescent="0.25">
      <c r="A25" s="3"/>
      <c r="B25" s="75">
        <f>VLOOKUP(J25,'[1]DBase-RK'!$C$3:$G$381,2,0)</f>
        <v>1210006676708</v>
      </c>
      <c r="C25" s="74" t="s">
        <v>18</v>
      </c>
      <c r="D25" s="73">
        <f>SUMIF('[1]Gaji All'!$B$12:$B$141,J25,'[1]Gaji All'!$AA$12:$AA$141)</f>
        <v>3722114</v>
      </c>
      <c r="E25" s="72" t="s">
        <v>17</v>
      </c>
      <c r="F25" s="71">
        <f>F24+1</f>
        <v>12</v>
      </c>
      <c r="G25" s="70" t="str">
        <f>VLOOKUP(J25,'[1]DBase-RK'!$C$3:$G$381,4,0)</f>
        <v>Sulaeman</v>
      </c>
      <c r="H25" s="69" t="str">
        <f>$H$14</f>
        <v>Gaji Juli 2018</v>
      </c>
      <c r="I25" s="80"/>
      <c r="J25" s="67" t="s">
        <v>126</v>
      </c>
      <c r="K25" s="78"/>
      <c r="L25" s="65" t="str">
        <f>VLOOKUP(J25,'[1]Gaji All'!$B$12:$C$172,2,0)</f>
        <v>Sulaeman</v>
      </c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 spans="1:22" s="76" customFormat="1" ht="21" customHeight="1" x14ac:dyDescent="0.25">
      <c r="A26" s="3"/>
      <c r="B26" s="75">
        <f>VLOOKUP(J26,'[1]DBase-RK'!$C$3:$G$381,2,0)</f>
        <v>1210006788651</v>
      </c>
      <c r="C26" s="74" t="s">
        <v>18</v>
      </c>
      <c r="D26" s="73">
        <f>SUMIF('[1]Gaji All'!$B$12:$B$141,J26,'[1]Gaji All'!$AA$12:$AA$141)</f>
        <v>3722114</v>
      </c>
      <c r="E26" s="72" t="s">
        <v>17</v>
      </c>
      <c r="F26" s="71">
        <f>F25+1</f>
        <v>13</v>
      </c>
      <c r="G26" s="70" t="str">
        <f>VLOOKUP(J26,'[1]DBase-RK'!$C$3:$G$381,4,0)</f>
        <v>Akhmad Purnomo</v>
      </c>
      <c r="H26" s="69" t="str">
        <f>$H$14</f>
        <v>Gaji Juli 2018</v>
      </c>
      <c r="I26" s="80"/>
      <c r="J26" s="67" t="s">
        <v>125</v>
      </c>
      <c r="K26" s="78"/>
      <c r="L26" s="65" t="str">
        <f>VLOOKUP(J26,'[1]Gaji All'!$B$12:$C$172,2,0)</f>
        <v>Akhmad Purnomo</v>
      </c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 spans="1:22" s="76" customFormat="1" ht="21" customHeight="1" x14ac:dyDescent="0.25">
      <c r="A27" s="3"/>
      <c r="B27" s="75">
        <f>VLOOKUP(J27,'[1]DBase-RK'!$C$3:$G$381,2,0)</f>
        <v>1210007095239</v>
      </c>
      <c r="C27" s="74" t="s">
        <v>18</v>
      </c>
      <c r="D27" s="73">
        <f>SUMIF('[1]Gaji All'!$B$12:$B$141,J27,'[1]Gaji All'!$AA$12:$AA$141)</f>
        <v>3722114</v>
      </c>
      <c r="E27" s="72" t="s">
        <v>17</v>
      </c>
      <c r="F27" s="71">
        <f>F26+1</f>
        <v>14</v>
      </c>
      <c r="G27" s="70" t="str">
        <f>VLOOKUP(J27,'[1]DBase-RK'!$C$3:$G$381,4,0)</f>
        <v>Ervan Mahfudi</v>
      </c>
      <c r="H27" s="69" t="str">
        <f>$H$14</f>
        <v>Gaji Juli 2018</v>
      </c>
      <c r="I27" s="80"/>
      <c r="J27" s="67" t="s">
        <v>124</v>
      </c>
      <c r="K27" s="78"/>
      <c r="L27" s="65" t="str">
        <f>VLOOKUP(J27,'[1]Gaji All'!$B$12:$C$172,2,0)</f>
        <v>Ervan Mahfudi</v>
      </c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 spans="1:22" s="76" customFormat="1" ht="21" customHeight="1" x14ac:dyDescent="0.25">
      <c r="A28" s="3"/>
      <c r="B28" s="75">
        <f>VLOOKUP(J28,'[1]DBase-RK'!$C$3:$G$381,2,0)</f>
        <v>1210007024627</v>
      </c>
      <c r="C28" s="74" t="s">
        <v>18</v>
      </c>
      <c r="D28" s="73">
        <f>SUMIF('[1]Gaji All'!$B$12:$B$141,J28,'[1]Gaji All'!$AA$12:$AA$141)</f>
        <v>3560113</v>
      </c>
      <c r="E28" s="72" t="s">
        <v>17</v>
      </c>
      <c r="F28" s="71">
        <f>F27+1</f>
        <v>15</v>
      </c>
      <c r="G28" s="70" t="str">
        <f>VLOOKUP(J28,'[1]DBase-RK'!$C$3:$G$381,4,0)</f>
        <v>Sudibyo Prayitno</v>
      </c>
      <c r="H28" s="69" t="str">
        <f>$H$14</f>
        <v>Gaji Juli 2018</v>
      </c>
      <c r="I28" s="80"/>
      <c r="J28" s="67" t="s">
        <v>123</v>
      </c>
      <c r="K28" s="78"/>
      <c r="L28" s="65" t="str">
        <f>VLOOKUP(J28,'[1]Gaji All'!$B$12:$C$172,2,0)</f>
        <v>Sudibyo Prayitno</v>
      </c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 spans="1:22" s="76" customFormat="1" ht="21" customHeight="1" x14ac:dyDescent="0.25">
      <c r="A29" s="3"/>
      <c r="B29" s="75">
        <f>VLOOKUP(J29,'[1]DBase-RK'!$C$3:$G$381,2,0)</f>
        <v>1210006989457</v>
      </c>
      <c r="C29" s="74" t="s">
        <v>18</v>
      </c>
      <c r="D29" s="73">
        <f>SUMIF('[1]Gaji All'!$B$12:$B$141,J29,'[1]Gaji All'!$AA$12:$AA$141)</f>
        <v>3722114</v>
      </c>
      <c r="E29" s="72" t="s">
        <v>17</v>
      </c>
      <c r="F29" s="71">
        <f>F28+1</f>
        <v>16</v>
      </c>
      <c r="G29" s="70" t="str">
        <f>VLOOKUP(J29,'[1]DBase-RK'!$C$3:$G$381,4,0)</f>
        <v>Eko Setyawan</v>
      </c>
      <c r="H29" s="69" t="str">
        <f>$H$14</f>
        <v>Gaji Juli 2018</v>
      </c>
      <c r="I29" s="80"/>
      <c r="J29" s="67" t="s">
        <v>122</v>
      </c>
      <c r="K29" s="78"/>
      <c r="L29" s="65" t="str">
        <f>VLOOKUP(J29,'[1]Gaji All'!$B$12:$C$172,2,0)</f>
        <v>Eko Setyawan</v>
      </c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 spans="1:22" s="68" customFormat="1" ht="21" customHeight="1" x14ac:dyDescent="0.25">
      <c r="A30" s="3"/>
      <c r="B30" s="75">
        <f>VLOOKUP(J30,'[1]DBase-RK'!$C$3:$G$381,2,0)</f>
        <v>9000041684516</v>
      </c>
      <c r="C30" s="74" t="s">
        <v>18</v>
      </c>
      <c r="D30" s="73">
        <f>SUMIF('[1]Gaji All'!$B$12:$B$141,J30,'[1]Gaji All'!$AA$12:$AA$141)</f>
        <v>3722114</v>
      </c>
      <c r="E30" s="72" t="s">
        <v>17</v>
      </c>
      <c r="F30" s="71">
        <f>F29+1</f>
        <v>17</v>
      </c>
      <c r="G30" s="70" t="str">
        <f>VLOOKUP(J30,'[1]DBase-RK'!$C$3:$G$381,4,0)</f>
        <v>Wahyu Afriansyah</v>
      </c>
      <c r="H30" s="69" t="str">
        <f>$H$14</f>
        <v>Gaji Juli 2018</v>
      </c>
      <c r="I30" s="80"/>
      <c r="J30" s="67" t="s">
        <v>121</v>
      </c>
      <c r="K30" s="78"/>
      <c r="L30" s="65" t="str">
        <f>VLOOKUP(J30,'[1]Gaji All'!$B$12:$C$172,2,0)</f>
        <v>Wahyu Afriansyah</v>
      </c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 spans="1:22" s="68" customFormat="1" ht="21" customHeight="1" x14ac:dyDescent="0.25">
      <c r="A31" s="3"/>
      <c r="B31" s="75">
        <f>VLOOKUP(J31,'[1]DBase-RK'!$C$3:$G$381,2,0)</f>
        <v>1150007026893</v>
      </c>
      <c r="C31" s="74" t="s">
        <v>18</v>
      </c>
      <c r="D31" s="73">
        <f>SUMIF('[1]Gaji All'!$B$12:$B$141,J31,'[1]Gaji All'!$AA$12:$AA$141)</f>
        <v>3722114</v>
      </c>
      <c r="E31" s="72" t="s">
        <v>17</v>
      </c>
      <c r="F31" s="71">
        <f>F30+1</f>
        <v>18</v>
      </c>
      <c r="G31" s="70" t="str">
        <f>VLOOKUP(J31,'[1]DBase-RK'!$C$3:$G$381,4,0)</f>
        <v>Hamzah Tri Prasetyo</v>
      </c>
      <c r="H31" s="69" t="str">
        <f>$H$14</f>
        <v>Gaji Juli 2018</v>
      </c>
      <c r="I31" s="80"/>
      <c r="J31" s="67" t="s">
        <v>120</v>
      </c>
      <c r="K31" s="78"/>
      <c r="L31" s="65" t="str">
        <f>VLOOKUP(J31,'[1]Gaji All'!$B$12:$C$172,2,0)</f>
        <v>Hamzah Tri Prasetyo</v>
      </c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 spans="1:22" s="68" customFormat="1" ht="21" customHeight="1" x14ac:dyDescent="0.25">
      <c r="A32" s="3"/>
      <c r="B32" s="75">
        <f>VLOOKUP(J32,'[1]DBase-RK'!$C$3:$G$381,2,0)</f>
        <v>1240006801337</v>
      </c>
      <c r="C32" s="74" t="s">
        <v>18</v>
      </c>
      <c r="D32" s="73">
        <f>SUMIF('[1]Gaji All'!$B$12:$B$141,J32,'[1]Gaji All'!$AA$12:$AA$141)</f>
        <v>4526000</v>
      </c>
      <c r="E32" s="72" t="s">
        <v>17</v>
      </c>
      <c r="F32" s="71">
        <f>F31+1</f>
        <v>19</v>
      </c>
      <c r="G32" s="70" t="str">
        <f>VLOOKUP(J32,'[1]DBase-RK'!$C$3:$G$381,4,0)</f>
        <v>Andry Rivai</v>
      </c>
      <c r="H32" s="69" t="str">
        <f>$H$14</f>
        <v>Gaji Juli 2018</v>
      </c>
      <c r="I32" s="80"/>
      <c r="J32" s="67" t="s">
        <v>119</v>
      </c>
      <c r="K32" s="78"/>
      <c r="L32" s="65" t="str">
        <f>VLOOKUP(J32,'[1]Gaji All'!$B$12:$C$172,2,0)</f>
        <v>Andri Rivai</v>
      </c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 spans="1:22" s="68" customFormat="1" ht="21" customHeight="1" x14ac:dyDescent="0.25">
      <c r="A33" s="3"/>
      <c r="B33" s="75">
        <f>VLOOKUP(J33,'[1]DBase-RK'!$C$3:$G$381,2,0)</f>
        <v>1240009814758</v>
      </c>
      <c r="C33" s="74" t="s">
        <v>18</v>
      </c>
      <c r="D33" s="73">
        <f>SUMIF('[1]Gaji All'!$B$12:$B$141,J33,'[1]Gaji All'!$AA$12:$AA$141)</f>
        <v>4526000</v>
      </c>
      <c r="E33" s="72" t="s">
        <v>17</v>
      </c>
      <c r="F33" s="71">
        <f>F32+1</f>
        <v>20</v>
      </c>
      <c r="G33" s="70" t="str">
        <f>VLOOKUP(J33,'[1]DBase-RK'!$C$3:$G$381,4,0)</f>
        <v>Supriatin</v>
      </c>
      <c r="H33" s="69" t="str">
        <f>$H$14</f>
        <v>Gaji Juli 2018</v>
      </c>
      <c r="I33" s="80"/>
      <c r="J33" s="67" t="s">
        <v>118</v>
      </c>
      <c r="K33" s="78"/>
      <c r="L33" s="65" t="str">
        <f>VLOOKUP(J33,'[1]Gaji All'!$B$12:$C$172,2,0)</f>
        <v>Supriatin</v>
      </c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 spans="1:22" s="160" customFormat="1" ht="21" customHeight="1" x14ac:dyDescent="0.25">
      <c r="A34" s="3"/>
      <c r="B34" s="75">
        <f>VLOOKUP(J34,'[1]DBase-RK'!$C$3:$G$381,2,0)</f>
        <v>9000013616397</v>
      </c>
      <c r="C34" s="74" t="s">
        <v>18</v>
      </c>
      <c r="D34" s="73">
        <f>SUMIF('[1]Gaji All'!$B$12:$B$141,J34,'[1]Gaji All'!$AA$12:$AA$141)</f>
        <v>3722114</v>
      </c>
      <c r="E34" s="72" t="s">
        <v>17</v>
      </c>
      <c r="F34" s="71">
        <f>F33+1</f>
        <v>21</v>
      </c>
      <c r="G34" s="70" t="str">
        <f>VLOOKUP(J34,'[1]DBase-RK'!$C$3:$G$381,4,0)</f>
        <v>Reza Pahlepi</v>
      </c>
      <c r="H34" s="69" t="str">
        <f>$H$14</f>
        <v>Gaji Juli 2018</v>
      </c>
      <c r="I34" s="80"/>
      <c r="J34" s="67" t="s">
        <v>117</v>
      </c>
      <c r="K34" s="78"/>
      <c r="L34" s="65" t="str">
        <f>VLOOKUP(J34,'[1]Gaji All'!$B$12:$C$172,2,0)</f>
        <v>Reza Pahlepi</v>
      </c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 spans="1:22" s="160" customFormat="1" ht="21" customHeight="1" x14ac:dyDescent="0.25">
      <c r="A35" s="3"/>
      <c r="B35" s="75">
        <f>VLOOKUP(J35,'[1]DBase-RK'!$C$3:$G$381,2,0)</f>
        <v>1660001586668</v>
      </c>
      <c r="C35" s="74" t="s">
        <v>18</v>
      </c>
      <c r="D35" s="73">
        <f>SUMIF('[1]Gaji All'!$B$12:$B$141,J35,'[1]Gaji All'!$AA$12:$AA$141)</f>
        <v>3722114</v>
      </c>
      <c r="E35" s="72" t="s">
        <v>17</v>
      </c>
      <c r="F35" s="71">
        <f>F34+1</f>
        <v>22</v>
      </c>
      <c r="G35" s="70" t="str">
        <f>VLOOKUP(J35,'[1]DBase-RK'!$C$3:$G$381,4,0)</f>
        <v>Firman Syafeih</v>
      </c>
      <c r="H35" s="69" t="str">
        <f>$H$14</f>
        <v>Gaji Juli 2018</v>
      </c>
      <c r="I35" s="80"/>
      <c r="J35" s="67" t="s">
        <v>116</v>
      </c>
      <c r="K35" s="78"/>
      <c r="L35" s="65" t="str">
        <f>VLOOKUP(J35,'[1]Gaji All'!$B$12:$C$172,2,0)</f>
        <v>Firman Syafeih</v>
      </c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 spans="1:22" s="76" customFormat="1" ht="21" customHeight="1" x14ac:dyDescent="0.25">
      <c r="A36" s="3"/>
      <c r="B36" s="75">
        <f>VLOOKUP(J36,'[1]DBase-RK'!$C$3:$G$381,2,0)</f>
        <v>1660001586577</v>
      </c>
      <c r="C36" s="74" t="s">
        <v>18</v>
      </c>
      <c r="D36" s="73">
        <f>SUMIF('[1]Gaji All'!$B$12:$B$141,J36,'[1]Gaji All'!$AA$12:$AA$141)</f>
        <v>3560113</v>
      </c>
      <c r="E36" s="72" t="s">
        <v>17</v>
      </c>
      <c r="F36" s="71">
        <f>F35+1</f>
        <v>23</v>
      </c>
      <c r="G36" s="70" t="str">
        <f>VLOOKUP(J36,'[1]DBase-RK'!$C$3:$G$381,4,0)</f>
        <v>Teti Ambar Ningrum</v>
      </c>
      <c r="H36" s="69" t="str">
        <f>$H$14</f>
        <v>Gaji Juli 2018</v>
      </c>
      <c r="I36" s="80"/>
      <c r="J36" s="67" t="s">
        <v>115</v>
      </c>
      <c r="K36" s="78"/>
      <c r="L36" s="65" t="str">
        <f>VLOOKUP(J36,'[1]Gaji All'!$B$12:$C$172,2,0)</f>
        <v>Teti Ambar Ningrum</v>
      </c>
      <c r="M36" s="77"/>
      <c r="N36" s="77"/>
      <c r="O36" s="77"/>
      <c r="P36" s="77"/>
      <c r="Q36" s="77"/>
      <c r="R36" s="77"/>
      <c r="S36" s="77"/>
      <c r="T36" s="77"/>
      <c r="U36" s="77"/>
      <c r="V36" s="77"/>
    </row>
    <row r="37" spans="1:22" s="76" customFormat="1" ht="21" customHeight="1" x14ac:dyDescent="0.25">
      <c r="A37" s="3"/>
      <c r="B37" s="75">
        <f>VLOOKUP(J37,'[1]DBase-RK'!$C$3:$G$381,2,0)</f>
        <v>1660001584952</v>
      </c>
      <c r="C37" s="74" t="s">
        <v>18</v>
      </c>
      <c r="D37" s="73">
        <f>SUMIF('[1]Gaji All'!$B$12:$B$141,J37,'[1]Gaji All'!$AA$12:$AA$141)</f>
        <v>3722114</v>
      </c>
      <c r="E37" s="72" t="s">
        <v>17</v>
      </c>
      <c r="F37" s="71">
        <f>F36+1</f>
        <v>24</v>
      </c>
      <c r="G37" s="70" t="str">
        <f>VLOOKUP(J37,'[1]DBase-RK'!$C$3:$G$381,4,0)</f>
        <v>Saip Akbar</v>
      </c>
      <c r="H37" s="69" t="str">
        <f>$H$14</f>
        <v>Gaji Juli 2018</v>
      </c>
      <c r="I37" s="80"/>
      <c r="J37" s="67" t="s">
        <v>114</v>
      </c>
      <c r="K37" s="78"/>
      <c r="L37" s="65" t="str">
        <f>VLOOKUP(J37,'[1]Gaji All'!$B$12:$C$172,2,0)</f>
        <v>Saip Akbar</v>
      </c>
      <c r="M37" s="77"/>
      <c r="N37" s="77"/>
      <c r="O37" s="77"/>
      <c r="P37" s="77"/>
      <c r="Q37" s="77"/>
      <c r="R37" s="77"/>
      <c r="S37" s="77"/>
      <c r="T37" s="77"/>
      <c r="U37" s="77"/>
      <c r="V37" s="77"/>
    </row>
    <row r="38" spans="1:22" s="76" customFormat="1" ht="21" customHeight="1" x14ac:dyDescent="0.25">
      <c r="A38" s="3"/>
      <c r="B38" s="75">
        <f>VLOOKUP(J38,'[1]DBase-RK'!$C$3:$G$381,2,0)</f>
        <v>9000008845324</v>
      </c>
      <c r="C38" s="74" t="s">
        <v>18</v>
      </c>
      <c r="D38" s="73">
        <f>SUMIF('[1]Gaji All'!$B$12:$B$141,J38,'[1]Gaji All'!$AA$12:$AA$141)</f>
        <v>3722114</v>
      </c>
      <c r="E38" s="72" t="s">
        <v>17</v>
      </c>
      <c r="F38" s="71">
        <f>F37+1</f>
        <v>25</v>
      </c>
      <c r="G38" s="70" t="str">
        <f>VLOOKUP(J38,'[1]DBase-RK'!$C$3:$G$381,4,0)</f>
        <v>Ahmad Sanusi</v>
      </c>
      <c r="H38" s="69" t="str">
        <f>$H$14</f>
        <v>Gaji Juli 2018</v>
      </c>
      <c r="I38" s="80"/>
      <c r="J38" s="67" t="s">
        <v>113</v>
      </c>
      <c r="K38" s="78"/>
      <c r="L38" s="65" t="str">
        <f>VLOOKUP(J38,'[1]Gaji All'!$B$12:$C$172,2,0)</f>
        <v>Ahmad Sanusi</v>
      </c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 spans="1:22" s="76" customFormat="1" ht="21" customHeight="1" x14ac:dyDescent="0.25">
      <c r="A39" s="3"/>
      <c r="B39" s="75">
        <f>VLOOKUP(J39,'[1]DBase-RK'!$C$3:$G$381,2,0)</f>
        <v>9000044128750</v>
      </c>
      <c r="C39" s="74" t="s">
        <v>18</v>
      </c>
      <c r="D39" s="73">
        <f>SUMIF('[1]Gaji All'!$B$12:$B$141,J39,'[1]Gaji All'!$AA$12:$AA$141)</f>
        <v>3722114</v>
      </c>
      <c r="E39" s="72" t="s">
        <v>17</v>
      </c>
      <c r="F39" s="71">
        <f>F38+1</f>
        <v>26</v>
      </c>
      <c r="G39" s="70" t="str">
        <f>VLOOKUP(J39,'[1]DBase-RK'!$C$3:$G$381,4,0)</f>
        <v>Ahmad Fajriansyah</v>
      </c>
      <c r="H39" s="69" t="str">
        <f>$H$14</f>
        <v>Gaji Juli 2018</v>
      </c>
      <c r="I39" s="80"/>
      <c r="J39" s="67" t="s">
        <v>112</v>
      </c>
      <c r="K39" s="78"/>
      <c r="L39" s="65" t="str">
        <f>VLOOKUP(J39,'[1]Gaji All'!$B$12:$C$172,2,0)</f>
        <v>Ahmad Fajriansyah</v>
      </c>
      <c r="M39" s="77"/>
      <c r="N39" s="77"/>
      <c r="O39" s="77"/>
      <c r="P39" s="77"/>
      <c r="Q39" s="77"/>
      <c r="R39" s="77"/>
      <c r="S39" s="77"/>
      <c r="T39" s="77"/>
      <c r="U39" s="77"/>
      <c r="V39" s="77"/>
    </row>
    <row r="40" spans="1:22" s="68" customFormat="1" ht="21" customHeight="1" x14ac:dyDescent="0.25">
      <c r="A40" s="3"/>
      <c r="B40" s="75">
        <f>VLOOKUP(J40,'[1]DBase-RK'!$C$3:$G$381,2,0)</f>
        <v>1210006669299</v>
      </c>
      <c r="C40" s="74" t="s">
        <v>18</v>
      </c>
      <c r="D40" s="73">
        <f>SUMIF('[1]Gaji All'!$B$12:$B$141,J40,'[1]Gaji All'!$AA$12:$AA$141)</f>
        <v>3722114</v>
      </c>
      <c r="E40" s="72" t="s">
        <v>17</v>
      </c>
      <c r="F40" s="71">
        <f>F39+1</f>
        <v>27</v>
      </c>
      <c r="G40" s="70" t="str">
        <f>VLOOKUP(J40,'[1]DBase-RK'!$C$3:$G$381,4,0)</f>
        <v>Cepi Kesmana</v>
      </c>
      <c r="H40" s="69" t="str">
        <f>$H$14</f>
        <v>Gaji Juli 2018</v>
      </c>
      <c r="I40" s="80"/>
      <c r="J40" s="67" t="s">
        <v>111</v>
      </c>
      <c r="K40" s="78"/>
      <c r="L40" s="65" t="str">
        <f>VLOOKUP(J40,'[1]Gaji All'!$B$12:$C$172,2,0)</f>
        <v>Cepi Kesmana</v>
      </c>
      <c r="M40" s="77"/>
      <c r="N40" s="77"/>
      <c r="O40" s="77"/>
      <c r="P40" s="77"/>
      <c r="Q40" s="77"/>
      <c r="R40" s="77"/>
      <c r="S40" s="77"/>
      <c r="T40" s="77"/>
      <c r="U40" s="77"/>
      <c r="V40" s="77"/>
    </row>
    <row r="41" spans="1:22" s="68" customFormat="1" ht="21" customHeight="1" x14ac:dyDescent="0.25">
      <c r="A41" s="3"/>
      <c r="B41" s="75">
        <f>VLOOKUP(J41,'[1]DBase-RK'!$C$3:$G$381,2,0)</f>
        <v>1240007093983</v>
      </c>
      <c r="C41" s="74" t="s">
        <v>18</v>
      </c>
      <c r="D41" s="73">
        <f>SUMIF('[1]Gaji All'!$B$12:$B$141,J41,'[1]Gaji All'!$AA$12:$AA$141)</f>
        <v>3398111</v>
      </c>
      <c r="E41" s="72" t="s">
        <v>17</v>
      </c>
      <c r="F41" s="71">
        <f>F40+1</f>
        <v>28</v>
      </c>
      <c r="G41" s="70" t="str">
        <f>VLOOKUP(J41,'[1]DBase-RK'!$C$3:$G$381,4,0)</f>
        <v>Dimas Saputra</v>
      </c>
      <c r="H41" s="69" t="str">
        <f>$H$14</f>
        <v>Gaji Juli 2018</v>
      </c>
      <c r="I41" s="80"/>
      <c r="J41" s="67" t="s">
        <v>110</v>
      </c>
      <c r="K41" s="78"/>
      <c r="L41" s="65" t="str">
        <f>VLOOKUP(J41,'[1]Gaji All'!$B$12:$C$172,2,0)</f>
        <v>Dimas Saputra</v>
      </c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 spans="1:22" s="68" customFormat="1" ht="21" customHeight="1" x14ac:dyDescent="0.25">
      <c r="A42" s="3"/>
      <c r="B42" s="75">
        <f>VLOOKUP(J42,'[1]DBase-RK'!$C$3:$G$381,2,0)</f>
        <v>1240007901896</v>
      </c>
      <c r="C42" s="74" t="s">
        <v>18</v>
      </c>
      <c r="D42" s="73">
        <f>SUMIF('[1]Gaji All'!$B$12:$B$141,J42,'[1]Gaji All'!$AA$12:$AA$141)</f>
        <v>3560113</v>
      </c>
      <c r="E42" s="72" t="s">
        <v>17</v>
      </c>
      <c r="F42" s="71">
        <f>F41+1</f>
        <v>29</v>
      </c>
      <c r="G42" s="70" t="str">
        <f>VLOOKUP(J42,'[1]DBase-RK'!$C$3:$G$381,4,0)</f>
        <v>Irpan Martiono</v>
      </c>
      <c r="H42" s="69" t="str">
        <f>$H$14</f>
        <v>Gaji Juli 2018</v>
      </c>
      <c r="I42" s="80"/>
      <c r="J42" s="67" t="s">
        <v>109</v>
      </c>
      <c r="K42" s="78"/>
      <c r="L42" s="65" t="str">
        <f>VLOOKUP(J42,'[1]Gaji All'!$B$12:$C$172,2,0)</f>
        <v>Irpan Martiono</v>
      </c>
      <c r="M42" s="77"/>
      <c r="N42" s="77"/>
      <c r="O42" s="77"/>
      <c r="P42" s="77"/>
      <c r="Q42" s="77"/>
      <c r="R42" s="77"/>
      <c r="S42" s="77"/>
      <c r="T42" s="77"/>
      <c r="U42" s="77"/>
      <c r="V42" s="77"/>
    </row>
    <row r="43" spans="1:22" s="68" customFormat="1" ht="21" customHeight="1" x14ac:dyDescent="0.25">
      <c r="A43" s="3"/>
      <c r="B43" s="75">
        <f>VLOOKUP(J43,'[1]DBase-RK'!$C$3:$G$381,2,0)</f>
        <v>1210006968527</v>
      </c>
      <c r="C43" s="74" t="s">
        <v>18</v>
      </c>
      <c r="D43" s="73">
        <f>SUMIF('[1]Gaji All'!$B$12:$B$141,J43,'[1]Gaji All'!$AA$12:$AA$141)</f>
        <v>3722114</v>
      </c>
      <c r="E43" s="72" t="s">
        <v>17</v>
      </c>
      <c r="F43" s="71">
        <f>F42+1</f>
        <v>30</v>
      </c>
      <c r="G43" s="70" t="str">
        <f>VLOOKUP(J43,'[1]DBase-RK'!$C$3:$G$381,4,0)</f>
        <v>Haikal Hermawansah</v>
      </c>
      <c r="H43" s="69" t="str">
        <f>$H$14</f>
        <v>Gaji Juli 2018</v>
      </c>
      <c r="I43" s="80"/>
      <c r="J43" s="67" t="s">
        <v>108</v>
      </c>
      <c r="K43" s="78"/>
      <c r="L43" s="65" t="str">
        <f>VLOOKUP(J43,'[1]Gaji All'!$B$12:$C$172,2,0)</f>
        <v>Haikal Hermawansah</v>
      </c>
      <c r="M43" s="77"/>
      <c r="N43" s="77"/>
      <c r="O43" s="77"/>
      <c r="P43" s="77"/>
      <c r="Q43" s="77"/>
      <c r="R43" s="77"/>
      <c r="S43" s="77"/>
      <c r="T43" s="77"/>
      <c r="U43" s="77"/>
      <c r="V43" s="77"/>
    </row>
    <row r="44" spans="1:22" s="160" customFormat="1" ht="21" customHeight="1" x14ac:dyDescent="0.25">
      <c r="A44" s="3"/>
      <c r="B44" s="75">
        <f>VLOOKUP(J44,'[1]DBase-RK'!$C$3:$G$381,2,0)</f>
        <v>9000041677783</v>
      </c>
      <c r="C44" s="74" t="s">
        <v>18</v>
      </c>
      <c r="D44" s="73">
        <f>SUMIF('[1]Gaji All'!$B$12:$B$141,J44,'[1]Gaji All'!$AA$12:$AA$141)</f>
        <v>3398111</v>
      </c>
      <c r="E44" s="72" t="s">
        <v>17</v>
      </c>
      <c r="F44" s="71">
        <f>F43+1</f>
        <v>31</v>
      </c>
      <c r="G44" s="70" t="str">
        <f>VLOOKUP(J44,'[1]DBase-RK'!$C$3:$G$381,4,0)</f>
        <v>Alfa Rizky</v>
      </c>
      <c r="H44" s="69" t="str">
        <f>$H$14</f>
        <v>Gaji Juli 2018</v>
      </c>
      <c r="I44" s="80"/>
      <c r="J44" s="67" t="s">
        <v>107</v>
      </c>
      <c r="K44" s="78"/>
      <c r="L44" s="65" t="str">
        <f>VLOOKUP(J44,'[1]Gaji All'!$B$12:$C$172,2,0)</f>
        <v>Alfa Rizky</v>
      </c>
      <c r="M44" s="77"/>
      <c r="N44" s="77"/>
      <c r="O44" s="77"/>
      <c r="P44" s="77"/>
      <c r="Q44" s="77"/>
      <c r="R44" s="77"/>
      <c r="S44" s="77"/>
      <c r="T44" s="77"/>
      <c r="U44" s="77"/>
      <c r="V44" s="77"/>
    </row>
    <row r="45" spans="1:22" s="160" customFormat="1" ht="21" customHeight="1" x14ac:dyDescent="0.25">
      <c r="A45" s="3"/>
      <c r="B45" s="75">
        <f>VLOOKUP(J45,'[1]DBase-RK'!$C$3:$G$381,2,0)</f>
        <v>1240009791709</v>
      </c>
      <c r="C45" s="74" t="s">
        <v>18</v>
      </c>
      <c r="D45" s="73">
        <f>SUMIF('[1]Gaji All'!$B$12:$B$141,J45,'[1]Gaji All'!$AA$12:$AA$141)</f>
        <v>3722114</v>
      </c>
      <c r="E45" s="72" t="s">
        <v>17</v>
      </c>
      <c r="F45" s="71">
        <f>F44+1</f>
        <v>32</v>
      </c>
      <c r="G45" s="70" t="str">
        <f>VLOOKUP(J45,'[1]DBase-RK'!$C$3:$G$381,4,0)</f>
        <v>Karta Wijaya</v>
      </c>
      <c r="H45" s="69" t="str">
        <f>$H$14</f>
        <v>Gaji Juli 2018</v>
      </c>
      <c r="I45" s="80"/>
      <c r="J45" s="67" t="s">
        <v>106</v>
      </c>
      <c r="K45" s="78"/>
      <c r="L45" s="65" t="str">
        <f>VLOOKUP(J45,'[1]Gaji All'!$B$12:$C$172,2,0)</f>
        <v>Karta Wijaya</v>
      </c>
      <c r="M45" s="77"/>
      <c r="N45" s="77"/>
      <c r="O45" s="77"/>
      <c r="P45" s="77"/>
      <c r="Q45" s="77"/>
      <c r="R45" s="77"/>
      <c r="S45" s="77"/>
      <c r="T45" s="77"/>
      <c r="U45" s="77"/>
      <c r="V45" s="77"/>
    </row>
    <row r="46" spans="1:22" s="76" customFormat="1" ht="21" customHeight="1" x14ac:dyDescent="0.25">
      <c r="A46" s="3"/>
      <c r="B46" s="75">
        <f>VLOOKUP(J46,'[1]DBase-RK'!$C$3:$G$381,2,0)</f>
        <v>1210006666576</v>
      </c>
      <c r="C46" s="74" t="s">
        <v>18</v>
      </c>
      <c r="D46" s="73">
        <f>SUMIF('[1]Gaji All'!$B$12:$B$141,J46,'[1]Gaji All'!$AA$12:$AA$141)</f>
        <v>3722114</v>
      </c>
      <c r="E46" s="72" t="s">
        <v>17</v>
      </c>
      <c r="F46" s="71">
        <f>F45+1</f>
        <v>33</v>
      </c>
      <c r="G46" s="70" t="str">
        <f>VLOOKUP(J46,'[1]DBase-RK'!$C$3:$G$381,4,0)</f>
        <v>M. Rifai</v>
      </c>
      <c r="H46" s="69" t="str">
        <f>$H$14</f>
        <v>Gaji Juli 2018</v>
      </c>
      <c r="I46" s="80"/>
      <c r="J46" s="67" t="s">
        <v>105</v>
      </c>
      <c r="K46" s="78"/>
      <c r="L46" s="65" t="str">
        <f>VLOOKUP(J46,'[1]Gaji All'!$B$12:$C$172,2,0)</f>
        <v>M. Rifai</v>
      </c>
      <c r="M46" s="77"/>
      <c r="N46" s="77"/>
      <c r="O46" s="77"/>
      <c r="P46" s="77"/>
      <c r="Q46" s="77"/>
      <c r="R46" s="77"/>
      <c r="S46" s="77"/>
      <c r="T46" s="77"/>
      <c r="U46" s="77"/>
      <c r="V46" s="77"/>
    </row>
    <row r="47" spans="1:22" s="76" customFormat="1" ht="21" customHeight="1" x14ac:dyDescent="0.25">
      <c r="A47" s="3"/>
      <c r="B47" s="75">
        <f>VLOOKUP(J47,'[1]DBase-RK'!$C$3:$G$381,2,0)</f>
        <v>1210006669349</v>
      </c>
      <c r="C47" s="74" t="s">
        <v>18</v>
      </c>
      <c r="D47" s="73">
        <f>SUMIF('[1]Gaji All'!$B$12:$B$141,J47,'[1]Gaji All'!$AA$12:$AA$141)</f>
        <v>3722114</v>
      </c>
      <c r="E47" s="72" t="s">
        <v>17</v>
      </c>
      <c r="F47" s="71">
        <f>F46+1</f>
        <v>34</v>
      </c>
      <c r="G47" s="70" t="str">
        <f>VLOOKUP(J47,'[1]DBase-RK'!$C$3:$G$381,4,0)</f>
        <v>Muharir</v>
      </c>
      <c r="H47" s="69" t="str">
        <f>$H$14</f>
        <v>Gaji Juli 2018</v>
      </c>
      <c r="I47" s="80"/>
      <c r="J47" s="67" t="s">
        <v>104</v>
      </c>
      <c r="K47" s="78"/>
      <c r="L47" s="65" t="str">
        <f>VLOOKUP(J47,'[1]Gaji All'!$B$12:$C$172,2,0)</f>
        <v>Muharir</v>
      </c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spans="1:22" s="76" customFormat="1" ht="21" customHeight="1" x14ac:dyDescent="0.25">
      <c r="A48" s="3"/>
      <c r="B48" s="75">
        <f>VLOOKUP(J48,'[1]DBase-RK'!$C$3:$G$381,2,0)</f>
        <v>1210007144649</v>
      </c>
      <c r="C48" s="74" t="s">
        <v>18</v>
      </c>
      <c r="D48" s="73">
        <f>SUMIF('[1]Gaji All'!$B$12:$B$141,J48,'[1]Gaji All'!$AA$12:$AA$141)</f>
        <v>3722114</v>
      </c>
      <c r="E48" s="72" t="s">
        <v>17</v>
      </c>
      <c r="F48" s="71">
        <f>F47+1</f>
        <v>35</v>
      </c>
      <c r="G48" s="70" t="str">
        <f>VLOOKUP(J48,'[1]DBase-RK'!$C$3:$G$381,4,0)</f>
        <v xml:space="preserve">Felilah Selvia </v>
      </c>
      <c r="H48" s="69" t="str">
        <f>$H$14</f>
        <v>Gaji Juli 2018</v>
      </c>
      <c r="I48" s="80"/>
      <c r="J48" s="67" t="s">
        <v>103</v>
      </c>
      <c r="K48" s="78"/>
      <c r="L48" s="65" t="str">
        <f>VLOOKUP(J48,'[1]Gaji All'!$B$12:$C$172,2,0)</f>
        <v xml:space="preserve">Felilah Selvia </v>
      </c>
      <c r="M48" s="77"/>
      <c r="N48" s="77"/>
      <c r="O48" s="77"/>
      <c r="P48" s="77"/>
      <c r="Q48" s="77"/>
      <c r="R48" s="77"/>
      <c r="S48" s="77"/>
      <c r="T48" s="77"/>
      <c r="U48" s="77"/>
      <c r="V48" s="77"/>
    </row>
    <row r="49" spans="1:22" s="76" customFormat="1" ht="21" customHeight="1" x14ac:dyDescent="0.25">
      <c r="A49" s="3"/>
      <c r="B49" s="75">
        <f>VLOOKUP(J49,'[1]DBase-RK'!$C$3:$G$381,2,0)</f>
        <v>1210006669257</v>
      </c>
      <c r="C49" s="74" t="s">
        <v>18</v>
      </c>
      <c r="D49" s="73">
        <f>SUMIF('[1]Gaji All'!$B$12:$B$141,J49,'[1]Gaji All'!$AA$12:$AA$141)</f>
        <v>3722114</v>
      </c>
      <c r="E49" s="72" t="s">
        <v>17</v>
      </c>
      <c r="F49" s="71">
        <f>F48+1</f>
        <v>36</v>
      </c>
      <c r="G49" s="70" t="str">
        <f>VLOOKUP(J49,'[1]DBase-RK'!$C$3:$G$381,4,0)</f>
        <v xml:space="preserve">Cusyanti </v>
      </c>
      <c r="H49" s="69" t="str">
        <f>$H$14</f>
        <v>Gaji Juli 2018</v>
      </c>
      <c r="I49" s="80"/>
      <c r="J49" s="67" t="s">
        <v>102</v>
      </c>
      <c r="K49" s="78"/>
      <c r="L49" s="65" t="str">
        <f>VLOOKUP(J49,'[1]Gaji All'!$B$12:$C$172,2,0)</f>
        <v xml:space="preserve">Cusyanti </v>
      </c>
      <c r="M49" s="77"/>
      <c r="N49" s="77"/>
      <c r="O49" s="77"/>
      <c r="P49" s="77"/>
      <c r="Q49" s="77"/>
      <c r="R49" s="77"/>
      <c r="S49" s="77"/>
      <c r="T49" s="77"/>
      <c r="U49" s="77"/>
      <c r="V49" s="77"/>
    </row>
    <row r="50" spans="1:22" s="68" customFormat="1" ht="21" customHeight="1" x14ac:dyDescent="0.25">
      <c r="A50" s="3"/>
      <c r="B50" s="75">
        <f>VLOOKUP(J50,'[1]DBase-RK'!$C$3:$G$381,2,0)</f>
        <v>9000013627576</v>
      </c>
      <c r="C50" s="74" t="s">
        <v>18</v>
      </c>
      <c r="D50" s="73">
        <f>SUMIF('[1]Gaji All'!$B$12:$B$141,J50,'[1]Gaji All'!$AA$12:$AA$141)</f>
        <v>3722114</v>
      </c>
      <c r="E50" s="72" t="s">
        <v>17</v>
      </c>
      <c r="F50" s="71">
        <f>F49+1</f>
        <v>37</v>
      </c>
      <c r="G50" s="70" t="str">
        <f>VLOOKUP(J50,'[1]DBase-RK'!$C$3:$G$381,4,0)</f>
        <v>M. Wawan Gusnawan</v>
      </c>
      <c r="H50" s="69" t="str">
        <f>$H$14</f>
        <v>Gaji Juli 2018</v>
      </c>
      <c r="I50" s="80"/>
      <c r="J50" s="67" t="s">
        <v>101</v>
      </c>
      <c r="K50" s="78"/>
      <c r="L50" s="65" t="str">
        <f>VLOOKUP(J50,'[1]Gaji All'!$B$12:$C$172,2,0)</f>
        <v>M. Wawan Gusnawan</v>
      </c>
      <c r="M50" s="77"/>
      <c r="N50" s="77"/>
      <c r="O50" s="77"/>
      <c r="P50" s="77"/>
      <c r="Q50" s="77"/>
      <c r="R50" s="77"/>
      <c r="S50" s="77"/>
      <c r="T50" s="77"/>
      <c r="U50" s="77"/>
      <c r="V50" s="77"/>
    </row>
    <row r="51" spans="1:22" s="68" customFormat="1" ht="21" customHeight="1" x14ac:dyDescent="0.25">
      <c r="A51" s="3"/>
      <c r="B51" s="75">
        <f>VLOOKUP(J51,'[1]DBase-RK'!$C$3:$G$381,2,0)</f>
        <v>1550006927571</v>
      </c>
      <c r="C51" s="74" t="s">
        <v>18</v>
      </c>
      <c r="D51" s="73">
        <f>SUMIF('[1]Gaji All'!$B$12:$B$141,J51,'[1]Gaji All'!$AA$12:$AA$141)</f>
        <v>3722114</v>
      </c>
      <c r="E51" s="72" t="s">
        <v>17</v>
      </c>
      <c r="F51" s="71">
        <f>F50+1</f>
        <v>38</v>
      </c>
      <c r="G51" s="70" t="str">
        <f>VLOOKUP(J51,'[1]DBase-RK'!$C$3:$G$381,4,0)</f>
        <v>Anton Gunawan</v>
      </c>
      <c r="H51" s="69" t="str">
        <f>$H$14</f>
        <v>Gaji Juli 2018</v>
      </c>
      <c r="I51" s="80"/>
      <c r="J51" s="67" t="s">
        <v>100</v>
      </c>
      <c r="K51" s="78"/>
      <c r="L51" s="65" t="str">
        <f>VLOOKUP(J51,'[1]Gaji All'!$B$12:$C$172,2,0)</f>
        <v>Anton Gunawan</v>
      </c>
      <c r="M51" s="77"/>
      <c r="N51" s="77"/>
      <c r="O51" s="77"/>
      <c r="P51" s="77"/>
      <c r="Q51" s="77"/>
      <c r="R51" s="77"/>
      <c r="S51" s="77"/>
      <c r="T51" s="77"/>
      <c r="U51" s="77"/>
      <c r="V51" s="77"/>
    </row>
    <row r="52" spans="1:22" s="68" customFormat="1" ht="21" customHeight="1" x14ac:dyDescent="0.25">
      <c r="A52" s="3"/>
      <c r="B52" s="75">
        <f>VLOOKUP(J52,'[1]DBase-RK'!$C$3:$G$381,2,0)</f>
        <v>1160005667952</v>
      </c>
      <c r="C52" s="74" t="s">
        <v>18</v>
      </c>
      <c r="D52" s="73">
        <f>SUMIF('[1]Gaji All'!$B$12:$B$141,J52,'[1]Gaji All'!$AA$12:$AA$141)</f>
        <v>3722114</v>
      </c>
      <c r="E52" s="72" t="s">
        <v>17</v>
      </c>
      <c r="F52" s="71">
        <f>F51+1</f>
        <v>39</v>
      </c>
      <c r="G52" s="70" t="str">
        <f>VLOOKUP(J52,'[1]DBase-RK'!$C$3:$G$381,4,0)</f>
        <v>Andi Susanto</v>
      </c>
      <c r="H52" s="69" t="str">
        <f>$H$14</f>
        <v>Gaji Juli 2018</v>
      </c>
      <c r="I52" s="80"/>
      <c r="J52" s="67" t="s">
        <v>99</v>
      </c>
      <c r="K52" s="78"/>
      <c r="L52" s="65" t="str">
        <f>VLOOKUP(J52,'[1]Gaji All'!$B$12:$C$172,2,0)</f>
        <v>Andi Susanto</v>
      </c>
      <c r="M52" s="77"/>
      <c r="N52" s="77"/>
      <c r="O52" s="77"/>
      <c r="P52" s="77"/>
      <c r="Q52" s="77"/>
      <c r="R52" s="77"/>
      <c r="S52" s="77"/>
      <c r="T52" s="77"/>
      <c r="U52" s="77"/>
      <c r="V52" s="77"/>
    </row>
    <row r="53" spans="1:22" s="68" customFormat="1" ht="21" customHeight="1" x14ac:dyDescent="0.25">
      <c r="A53" s="3"/>
      <c r="B53" s="75">
        <f>VLOOKUP(J53,'[1]DBase-RK'!$C$3:$G$381,2,0)</f>
        <v>9000013627550</v>
      </c>
      <c r="C53" s="74" t="s">
        <v>18</v>
      </c>
      <c r="D53" s="73">
        <f>SUMIF('[1]Gaji All'!$B$12:$B$141,J53,'[1]Gaji All'!$AA$12:$AA$141)</f>
        <v>3722114</v>
      </c>
      <c r="E53" s="72" t="s">
        <v>17</v>
      </c>
      <c r="F53" s="71">
        <f>F52+1</f>
        <v>40</v>
      </c>
      <c r="G53" s="70" t="str">
        <f>VLOOKUP(J53,'[1]DBase-RK'!$C$3:$G$381,4,0)</f>
        <v>Popy Aprilia</v>
      </c>
      <c r="H53" s="69" t="str">
        <f>$H$14</f>
        <v>Gaji Juli 2018</v>
      </c>
      <c r="I53" s="80"/>
      <c r="J53" s="67" t="s">
        <v>98</v>
      </c>
      <c r="K53" s="78"/>
      <c r="L53" s="65" t="str">
        <f>VLOOKUP(J53,'[1]Gaji All'!$B$12:$C$172,2,0)</f>
        <v>Popy Aprilia</v>
      </c>
      <c r="M53" s="77"/>
      <c r="N53" s="77"/>
      <c r="O53" s="77"/>
      <c r="P53" s="77"/>
      <c r="Q53" s="77"/>
      <c r="R53" s="77"/>
      <c r="S53" s="77"/>
      <c r="T53" s="77"/>
      <c r="U53" s="77"/>
      <c r="V53" s="77"/>
    </row>
    <row r="54" spans="1:22" s="160" customFormat="1" ht="21" customHeight="1" x14ac:dyDescent="0.25">
      <c r="A54" s="3"/>
      <c r="B54" s="75">
        <f>VLOOKUP(J54,'[1]DBase-RK'!$C$3:$G$381,2,0)</f>
        <v>1660001585603</v>
      </c>
      <c r="C54" s="74" t="s">
        <v>18</v>
      </c>
      <c r="D54" s="73">
        <f>SUMIF('[1]Gaji All'!$B$12:$B$141,J54,'[1]Gaji All'!$AA$12:$AA$141)</f>
        <v>3722114</v>
      </c>
      <c r="E54" s="72" t="s">
        <v>17</v>
      </c>
      <c r="F54" s="71">
        <f>F53+1</f>
        <v>41</v>
      </c>
      <c r="G54" s="70" t="str">
        <f>VLOOKUP(J54,'[1]DBase-RK'!$C$3:$G$381,4,0)</f>
        <v>Kundhi Radiansyah</v>
      </c>
      <c r="H54" s="69" t="str">
        <f>$H$14</f>
        <v>Gaji Juli 2018</v>
      </c>
      <c r="I54" s="80"/>
      <c r="J54" s="67" t="s">
        <v>97</v>
      </c>
      <c r="K54" s="78"/>
      <c r="L54" s="65" t="str">
        <f>VLOOKUP(J54,'[1]Gaji All'!$B$12:$C$172,2,0)</f>
        <v>Kundhi Radiansyah</v>
      </c>
      <c r="M54" s="77"/>
      <c r="N54" s="77"/>
      <c r="O54" s="77"/>
      <c r="P54" s="77"/>
      <c r="Q54" s="77"/>
      <c r="R54" s="77"/>
      <c r="S54" s="77"/>
      <c r="T54" s="77"/>
      <c r="U54" s="77"/>
      <c r="V54" s="77"/>
    </row>
    <row r="55" spans="1:22" s="160" customFormat="1" ht="21" customHeight="1" x14ac:dyDescent="0.25">
      <c r="A55" s="3"/>
      <c r="B55" s="75">
        <f>VLOOKUP(J55,'[1]DBase-RK'!$C$3:$G$381,2,0)</f>
        <v>1210006789766</v>
      </c>
      <c r="C55" s="74" t="s">
        <v>18</v>
      </c>
      <c r="D55" s="73">
        <f>SUMIF('[1]Gaji All'!$B$12:$B$141,J55,'[1]Gaji All'!$AA$12:$AA$141)</f>
        <v>3722114</v>
      </c>
      <c r="E55" s="72" t="s">
        <v>17</v>
      </c>
      <c r="F55" s="71">
        <f>F54+1</f>
        <v>42</v>
      </c>
      <c r="G55" s="70" t="str">
        <f>VLOOKUP(J55,'[1]DBase-RK'!$C$3:$G$381,4,0)</f>
        <v>Susmanto</v>
      </c>
      <c r="H55" s="69" t="str">
        <f>$H$14</f>
        <v>Gaji Juli 2018</v>
      </c>
      <c r="I55" s="80"/>
      <c r="J55" s="67" t="s">
        <v>96</v>
      </c>
      <c r="K55" s="78"/>
      <c r="L55" s="65" t="str">
        <f>VLOOKUP(J55,'[1]Gaji All'!$B$12:$C$172,2,0)</f>
        <v>Susmanto</v>
      </c>
      <c r="M55" s="77"/>
      <c r="N55" s="77"/>
      <c r="O55" s="77"/>
      <c r="P55" s="77"/>
      <c r="Q55" s="77"/>
      <c r="R55" s="77"/>
      <c r="S55" s="77"/>
      <c r="T55" s="77"/>
      <c r="U55" s="77"/>
      <c r="V55" s="77"/>
    </row>
    <row r="56" spans="1:22" s="76" customFormat="1" ht="21" customHeight="1" x14ac:dyDescent="0.25">
      <c r="A56" s="3"/>
      <c r="B56" s="75">
        <f>VLOOKUP(J56,'[1]DBase-RK'!$C$3:$G$381,2,0)</f>
        <v>1660001584705</v>
      </c>
      <c r="C56" s="74" t="s">
        <v>18</v>
      </c>
      <c r="D56" s="73">
        <f>SUMIF('[1]Gaji All'!$B$12:$B$141,J56,'[1]Gaji All'!$AA$12:$AA$141)</f>
        <v>3722114</v>
      </c>
      <c r="E56" s="72" t="s">
        <v>17</v>
      </c>
      <c r="F56" s="71">
        <f>F55+1</f>
        <v>43</v>
      </c>
      <c r="G56" s="70" t="str">
        <f>VLOOKUP(J56,'[1]DBase-RK'!$C$3:$G$381,4,0)</f>
        <v>Andri Maulana</v>
      </c>
      <c r="H56" s="69" t="str">
        <f>$H$14</f>
        <v>Gaji Juli 2018</v>
      </c>
      <c r="I56" s="80"/>
      <c r="J56" s="67" t="s">
        <v>95</v>
      </c>
      <c r="K56" s="78"/>
      <c r="L56" s="65" t="str">
        <f>VLOOKUP(J56,'[1]Gaji All'!$B$12:$C$172,2,0)</f>
        <v>Andri Maulana</v>
      </c>
      <c r="M56" s="77"/>
      <c r="N56" s="77"/>
      <c r="O56" s="77"/>
      <c r="P56" s="77"/>
      <c r="Q56" s="77"/>
      <c r="R56" s="77"/>
      <c r="S56" s="77"/>
      <c r="T56" s="77"/>
      <c r="U56" s="77"/>
      <c r="V56" s="77"/>
    </row>
    <row r="57" spans="1:22" s="76" customFormat="1" ht="21" customHeight="1" x14ac:dyDescent="0.25">
      <c r="A57" s="3"/>
      <c r="B57" s="75">
        <f>VLOOKUP(J57,'[1]DBase-RK'!$C$3:$G$381,2,0)</f>
        <v>1660001955996</v>
      </c>
      <c r="C57" s="74" t="s">
        <v>18</v>
      </c>
      <c r="D57" s="73">
        <f>SUMIF('[1]Gaji All'!$B$12:$B$141,J57,'[1]Gaji All'!$AA$12:$AA$141)</f>
        <v>3560113</v>
      </c>
      <c r="E57" s="72" t="s">
        <v>17</v>
      </c>
      <c r="F57" s="71">
        <f>F56+1</f>
        <v>44</v>
      </c>
      <c r="G57" s="70" t="str">
        <f>VLOOKUP(J57,'[1]DBase-RK'!$C$3:$G$381,4,0)</f>
        <v>Dian Arista</v>
      </c>
      <c r="H57" s="69" t="str">
        <f>$H$14</f>
        <v>Gaji Juli 2018</v>
      </c>
      <c r="I57" s="80"/>
      <c r="J57" s="67" t="s">
        <v>94</v>
      </c>
      <c r="K57" s="78"/>
      <c r="L57" s="65" t="str">
        <f>VLOOKUP(J57,'[1]Gaji All'!$B$12:$C$172,2,0)</f>
        <v>Dian Arista</v>
      </c>
      <c r="M57" s="77"/>
      <c r="N57" s="77"/>
      <c r="O57" s="77"/>
      <c r="P57" s="77"/>
      <c r="Q57" s="77"/>
      <c r="R57" s="77"/>
      <c r="S57" s="77"/>
      <c r="T57" s="77"/>
      <c r="U57" s="77"/>
      <c r="V57" s="77"/>
    </row>
    <row r="58" spans="1:22" s="76" customFormat="1" ht="21" customHeight="1" x14ac:dyDescent="0.25">
      <c r="A58" s="3"/>
      <c r="B58" s="75">
        <f>VLOOKUP(J58,'[1]DBase-RK'!$C$3:$G$381,2,0)</f>
        <v>1660001584978</v>
      </c>
      <c r="C58" s="74" t="s">
        <v>18</v>
      </c>
      <c r="D58" s="73">
        <f>SUMIF('[1]Gaji All'!$B$12:$B$141,J58,'[1]Gaji All'!$AA$12:$AA$141)</f>
        <v>3722114</v>
      </c>
      <c r="E58" s="72" t="s">
        <v>17</v>
      </c>
      <c r="F58" s="71">
        <f>F57+1</f>
        <v>45</v>
      </c>
      <c r="G58" s="70" t="str">
        <f>VLOOKUP(J58,'[1]DBase-RK'!$C$3:$G$381,4,0)</f>
        <v>Samsudin</v>
      </c>
      <c r="H58" s="69" t="str">
        <f>$H$14</f>
        <v>Gaji Juli 2018</v>
      </c>
      <c r="I58" s="80"/>
      <c r="J58" s="67" t="s">
        <v>93</v>
      </c>
      <c r="K58" s="78"/>
      <c r="L58" s="65" t="str">
        <f>VLOOKUP(J58,'[1]Gaji All'!$B$12:$C$172,2,0)</f>
        <v>Samsudin</v>
      </c>
      <c r="M58" s="77"/>
      <c r="N58" s="77"/>
      <c r="O58" s="77"/>
      <c r="P58" s="77"/>
      <c r="Q58" s="77"/>
      <c r="R58" s="77"/>
      <c r="S58" s="77"/>
      <c r="T58" s="77"/>
      <c r="U58" s="77"/>
      <c r="V58" s="77"/>
    </row>
    <row r="59" spans="1:22" s="76" customFormat="1" ht="21" customHeight="1" x14ac:dyDescent="0.25">
      <c r="A59" s="3"/>
      <c r="B59" s="75">
        <f>VLOOKUP(J59,'[1]DBase-RK'!$C$3:$G$381,2,0)</f>
        <v>9000017497356</v>
      </c>
      <c r="C59" s="74" t="s">
        <v>18</v>
      </c>
      <c r="D59" s="73">
        <f>SUMIF('[1]Gaji All'!$B$12:$B$141,J59,'[1]Gaji All'!$AA$12:$AA$141)</f>
        <v>3560113</v>
      </c>
      <c r="E59" s="72" t="s">
        <v>17</v>
      </c>
      <c r="F59" s="71">
        <f>F58+1</f>
        <v>46</v>
      </c>
      <c r="G59" s="70" t="str">
        <f>VLOOKUP(J59,'[1]DBase-RK'!$C$3:$G$381,4,0)</f>
        <v>Junaedi</v>
      </c>
      <c r="H59" s="69" t="str">
        <f>$H$14</f>
        <v>Gaji Juli 2018</v>
      </c>
      <c r="I59" s="80"/>
      <c r="J59" s="67" t="s">
        <v>92</v>
      </c>
      <c r="K59" s="78"/>
      <c r="L59" s="65" t="str">
        <f>VLOOKUP(J59,'[1]Gaji All'!$B$12:$C$172,2,0)</f>
        <v>Junaedi</v>
      </c>
      <c r="M59" s="77"/>
      <c r="N59" s="77"/>
      <c r="O59" s="77"/>
      <c r="P59" s="77"/>
      <c r="Q59" s="77"/>
      <c r="R59" s="77"/>
      <c r="S59" s="77"/>
      <c r="T59" s="77"/>
      <c r="U59" s="77"/>
      <c r="V59" s="77"/>
    </row>
    <row r="60" spans="1:22" s="68" customFormat="1" ht="21" customHeight="1" x14ac:dyDescent="0.25">
      <c r="A60" s="3"/>
      <c r="B60" s="75">
        <f>VLOOKUP(J60,'[1]DBase-RK'!$C$3:$G$381,2,0)</f>
        <v>1210007025608</v>
      </c>
      <c r="C60" s="74" t="s">
        <v>18</v>
      </c>
      <c r="D60" s="73">
        <f>SUMIF('[1]Gaji All'!$B$12:$B$141,J60,'[1]Gaji All'!$AA$12:$AA$141)</f>
        <v>3722114</v>
      </c>
      <c r="E60" s="72" t="s">
        <v>17</v>
      </c>
      <c r="F60" s="71">
        <f>F59+1</f>
        <v>47</v>
      </c>
      <c r="G60" s="70" t="str">
        <f>VLOOKUP(J60,'[1]DBase-RK'!$C$3:$G$381,4,0)</f>
        <v>Nia Nitami</v>
      </c>
      <c r="H60" s="69" t="str">
        <f>$H$14</f>
        <v>Gaji Juli 2018</v>
      </c>
      <c r="I60" s="80"/>
      <c r="J60" s="67" t="s">
        <v>91</v>
      </c>
      <c r="K60" s="78"/>
      <c r="L60" s="65" t="str">
        <f>VLOOKUP(J60,'[1]Gaji All'!$B$12:$C$172,2,0)</f>
        <v>Nia Nitami</v>
      </c>
      <c r="M60" s="77"/>
      <c r="N60" s="77"/>
      <c r="O60" s="77"/>
      <c r="P60" s="77"/>
      <c r="Q60" s="77"/>
      <c r="R60" s="77"/>
      <c r="S60" s="77"/>
      <c r="T60" s="77"/>
      <c r="U60" s="77"/>
      <c r="V60" s="77"/>
    </row>
    <row r="61" spans="1:22" s="68" customFormat="1" ht="21" customHeight="1" x14ac:dyDescent="0.25">
      <c r="A61" s="3"/>
      <c r="B61" s="75">
        <f>VLOOKUP(J61,'[1]DBase-RK'!$C$3:$G$381,2,0)</f>
        <v>9000013627527</v>
      </c>
      <c r="C61" s="74" t="s">
        <v>18</v>
      </c>
      <c r="D61" s="73">
        <f>SUMIF('[1]Gaji All'!$B$12:$B$141,J61,'[1]Gaji All'!$AA$12:$AA$141)</f>
        <v>3884115</v>
      </c>
      <c r="E61" s="72" t="s">
        <v>17</v>
      </c>
      <c r="F61" s="71">
        <f>F60+1</f>
        <v>48</v>
      </c>
      <c r="G61" s="70" t="str">
        <f>VLOOKUP(J61,'[1]DBase-RK'!$C$3:$G$381,4,0)</f>
        <v>Novitri Ginasi</v>
      </c>
      <c r="H61" s="69" t="str">
        <f>$H$14</f>
        <v>Gaji Juli 2018</v>
      </c>
      <c r="I61" s="80"/>
      <c r="J61" s="67" t="s">
        <v>90</v>
      </c>
      <c r="K61" s="78"/>
      <c r="L61" s="65" t="str">
        <f>VLOOKUP(J61,'[1]Gaji All'!$B$12:$C$172,2,0)</f>
        <v>Novitri Ginasi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</row>
    <row r="62" spans="1:22" s="68" customFormat="1" ht="21" customHeight="1" x14ac:dyDescent="0.25">
      <c r="A62" s="3"/>
      <c r="B62" s="75">
        <f>VLOOKUP(J62,'[1]DBase-RK'!$C$3:$G$381,2,0)</f>
        <v>1660001585678</v>
      </c>
      <c r="C62" s="74" t="s">
        <v>18</v>
      </c>
      <c r="D62" s="73">
        <f>SUMIF('[1]Gaji All'!$B$12:$B$141,J62,'[1]Gaji All'!$AA$12:$AA$141)</f>
        <v>3722114</v>
      </c>
      <c r="E62" s="72" t="s">
        <v>17</v>
      </c>
      <c r="F62" s="71">
        <f>F61+1</f>
        <v>49</v>
      </c>
      <c r="G62" s="70" t="str">
        <f>VLOOKUP(J62,'[1]DBase-RK'!$C$3:$G$381,4,0)</f>
        <v>Ratna Sari Dewi</v>
      </c>
      <c r="H62" s="69" t="str">
        <f>$H$14</f>
        <v>Gaji Juli 2018</v>
      </c>
      <c r="I62" s="80"/>
      <c r="J62" s="67" t="s">
        <v>89</v>
      </c>
      <c r="K62" s="78"/>
      <c r="L62" s="65" t="str">
        <f>VLOOKUP(J62,'[1]Gaji All'!$B$12:$C$172,2,0)</f>
        <v>Ratna Sari Dewi</v>
      </c>
      <c r="M62" s="77"/>
      <c r="N62" s="77"/>
      <c r="O62" s="77"/>
      <c r="P62" s="77"/>
      <c r="Q62" s="77"/>
      <c r="R62" s="77"/>
      <c r="S62" s="77"/>
      <c r="T62" s="77"/>
      <c r="U62" s="77"/>
      <c r="V62" s="77"/>
    </row>
    <row r="63" spans="1:22" s="68" customFormat="1" ht="21" customHeight="1" x14ac:dyDescent="0.25">
      <c r="A63" s="3"/>
      <c r="B63" s="75">
        <f>VLOOKUP(J63,'[1]DBase-RK'!$C$3:$G$381,2,0)</f>
        <v>1210006666659</v>
      </c>
      <c r="C63" s="74" t="s">
        <v>18</v>
      </c>
      <c r="D63" s="73">
        <f>SUMIF('[1]Gaji All'!$B$12:$B$141,J63,'[1]Gaji All'!$AA$12:$AA$141)</f>
        <v>3722114</v>
      </c>
      <c r="E63" s="72" t="s">
        <v>17</v>
      </c>
      <c r="F63" s="71">
        <f>F62+1</f>
        <v>50</v>
      </c>
      <c r="G63" s="70" t="str">
        <f>VLOOKUP(J63,'[1]DBase-RK'!$C$3:$G$381,4,0)</f>
        <v>Anggi Heriawan</v>
      </c>
      <c r="H63" s="69" t="str">
        <f>$H$14</f>
        <v>Gaji Juli 2018</v>
      </c>
      <c r="I63" s="80"/>
      <c r="J63" s="67" t="s">
        <v>88</v>
      </c>
      <c r="K63" s="78"/>
      <c r="L63" s="65" t="str">
        <f>VLOOKUP(J63,'[1]Gaji All'!$B$12:$C$172,2,0)</f>
        <v>Anggi Heriawan</v>
      </c>
      <c r="M63" s="77"/>
      <c r="N63" s="77"/>
      <c r="O63" s="77"/>
      <c r="P63" s="77"/>
      <c r="Q63" s="77"/>
      <c r="R63" s="77"/>
      <c r="S63" s="77"/>
      <c r="T63" s="77"/>
      <c r="U63" s="77"/>
      <c r="V63" s="77"/>
    </row>
    <row r="64" spans="1:22" s="160" customFormat="1" ht="21" customHeight="1" x14ac:dyDescent="0.25">
      <c r="A64" s="3"/>
      <c r="B64" s="75">
        <f>VLOOKUP(J64,'[1]DBase-RK'!$C$3:$G$381,2,0)</f>
        <v>1660001584887</v>
      </c>
      <c r="C64" s="74" t="s">
        <v>18</v>
      </c>
      <c r="D64" s="73">
        <f>SUMIF('[1]Gaji All'!$B$12:$B$141,J64,'[1]Gaji All'!$AA$12:$AA$141)</f>
        <v>3560113</v>
      </c>
      <c r="E64" s="72" t="s">
        <v>17</v>
      </c>
      <c r="F64" s="71">
        <f>F63+1</f>
        <v>51</v>
      </c>
      <c r="G64" s="70" t="str">
        <f>VLOOKUP(J64,'[1]DBase-RK'!$C$3:$G$381,4,0)</f>
        <v>Topik Mahmud</v>
      </c>
      <c r="H64" s="69" t="str">
        <f>$H$14</f>
        <v>Gaji Juli 2018</v>
      </c>
      <c r="I64" s="80"/>
      <c r="J64" s="67" t="s">
        <v>87</v>
      </c>
      <c r="K64" s="78"/>
      <c r="L64" s="65" t="str">
        <f>VLOOKUP(J64,'[1]Gaji All'!$B$12:$C$172,2,0)</f>
        <v>Topik Mahmud</v>
      </c>
      <c r="M64" s="77"/>
      <c r="N64" s="77"/>
      <c r="O64" s="77"/>
      <c r="P64" s="77"/>
      <c r="Q64" s="77"/>
      <c r="R64" s="77"/>
      <c r="S64" s="77"/>
      <c r="T64" s="77"/>
      <c r="U64" s="77"/>
      <c r="V64" s="77"/>
    </row>
    <row r="65" spans="1:22" s="160" customFormat="1" ht="21" customHeight="1" x14ac:dyDescent="0.25">
      <c r="A65" s="3"/>
      <c r="B65" s="75">
        <f>VLOOKUP(J65,'[1]DBase-RK'!$C$3:$G$381,2,0)</f>
        <v>1210006666790</v>
      </c>
      <c r="C65" s="74" t="s">
        <v>18</v>
      </c>
      <c r="D65" s="73">
        <f>SUMIF('[1]Gaji All'!$B$12:$B$141,J65,'[1]Gaji All'!$AA$12:$AA$141)</f>
        <v>3722114</v>
      </c>
      <c r="E65" s="72" t="s">
        <v>17</v>
      </c>
      <c r="F65" s="71">
        <f>F64+1</f>
        <v>52</v>
      </c>
      <c r="G65" s="70" t="str">
        <f>VLOOKUP(J65,'[1]DBase-RK'!$C$3:$G$381,4,0)</f>
        <v>Maulana</v>
      </c>
      <c r="H65" s="69" t="str">
        <f>$H$14</f>
        <v>Gaji Juli 2018</v>
      </c>
      <c r="I65" s="80"/>
      <c r="J65" s="67" t="s">
        <v>86</v>
      </c>
      <c r="K65" s="78"/>
      <c r="L65" s="65" t="str">
        <f>VLOOKUP(J65,'[1]Gaji All'!$B$12:$C$172,2,0)</f>
        <v>Maulana</v>
      </c>
      <c r="M65" s="77"/>
      <c r="N65" s="77"/>
      <c r="O65" s="77"/>
      <c r="P65" s="77"/>
      <c r="Q65" s="77"/>
      <c r="R65" s="77"/>
      <c r="S65" s="77"/>
      <c r="T65" s="77"/>
      <c r="U65" s="77"/>
      <c r="V65" s="77"/>
    </row>
    <row r="66" spans="1:22" s="76" customFormat="1" ht="21" customHeight="1" x14ac:dyDescent="0.25">
      <c r="A66" s="3"/>
      <c r="B66" s="75">
        <f>VLOOKUP(J66,'[1]DBase-RK'!$C$3:$G$381,2,0)</f>
        <v>1660001584754</v>
      </c>
      <c r="C66" s="74" t="s">
        <v>18</v>
      </c>
      <c r="D66" s="73">
        <f>SUMIF('[1]Gaji All'!$B$12:$B$141,J66,'[1]Gaji All'!$AA$12:$AA$141)</f>
        <v>3722114</v>
      </c>
      <c r="E66" s="72" t="s">
        <v>17</v>
      </c>
      <c r="F66" s="71">
        <f>F65+1</f>
        <v>53</v>
      </c>
      <c r="G66" s="70" t="str">
        <f>VLOOKUP(J66,'[1]DBase-RK'!$C$3:$G$381,4,0)</f>
        <v>Dadan Hasanudin</v>
      </c>
      <c r="H66" s="69" t="str">
        <f>$H$14</f>
        <v>Gaji Juli 2018</v>
      </c>
      <c r="I66" s="80"/>
      <c r="J66" s="67" t="s">
        <v>85</v>
      </c>
      <c r="K66" s="78"/>
      <c r="L66" s="65" t="str">
        <f>VLOOKUP(J66,'[1]Gaji All'!$B$12:$C$172,2,0)</f>
        <v>Dadan Hasanudin</v>
      </c>
      <c r="M66" s="77"/>
      <c r="N66" s="77"/>
      <c r="O66" s="77"/>
      <c r="P66" s="77"/>
      <c r="Q66" s="77"/>
      <c r="R66" s="77"/>
      <c r="S66" s="77"/>
      <c r="T66" s="77"/>
      <c r="U66" s="77"/>
      <c r="V66" s="77"/>
    </row>
    <row r="67" spans="1:22" s="76" customFormat="1" ht="21" customHeight="1" x14ac:dyDescent="0.25">
      <c r="A67" s="3"/>
      <c r="B67" s="75">
        <f>VLOOKUP(J67,'[1]DBase-RK'!$C$3:$G$381,2,0)</f>
        <v>1210006972438</v>
      </c>
      <c r="C67" s="74" t="s">
        <v>18</v>
      </c>
      <c r="D67" s="73">
        <f>SUMIF('[1]Gaji All'!$B$12:$B$141,J67,'[1]Gaji All'!$AA$12:$AA$141)</f>
        <v>3722114</v>
      </c>
      <c r="E67" s="72" t="s">
        <v>17</v>
      </c>
      <c r="F67" s="71">
        <f>F66+1</f>
        <v>54</v>
      </c>
      <c r="G67" s="70" t="str">
        <f>VLOOKUP(J67,'[1]DBase-RK'!$C$3:$G$381,4,0)</f>
        <v>Wiwid Heru Anggoro VX</v>
      </c>
      <c r="H67" s="69" t="str">
        <f>$H$14</f>
        <v>Gaji Juli 2018</v>
      </c>
      <c r="I67" s="80"/>
      <c r="J67" s="67" t="s">
        <v>84</v>
      </c>
      <c r="K67" s="78"/>
      <c r="L67" s="65" t="str">
        <f>VLOOKUP(J67,'[1]Gaji All'!$B$12:$C$172,2,0)</f>
        <v>Wiwid Heru Anggoro VX</v>
      </c>
      <c r="M67" s="77"/>
      <c r="N67" s="77"/>
      <c r="O67" s="77"/>
      <c r="P67" s="77"/>
      <c r="Q67" s="77"/>
      <c r="R67" s="77"/>
      <c r="S67" s="77"/>
      <c r="T67" s="77"/>
      <c r="U67" s="77"/>
      <c r="V67" s="77"/>
    </row>
    <row r="68" spans="1:22" s="76" customFormat="1" ht="21" customHeight="1" x14ac:dyDescent="0.25">
      <c r="A68" s="3"/>
      <c r="B68" s="75">
        <f>VLOOKUP(J68,'[1]DBase-RK'!$C$3:$G$381,2,0)</f>
        <v>9000013627584</v>
      </c>
      <c r="C68" s="74" t="s">
        <v>18</v>
      </c>
      <c r="D68" s="73">
        <f>SUMIF('[1]Gaji All'!$B$12:$B$141,J68,'[1]Gaji All'!$AA$12:$AA$141)</f>
        <v>3722114</v>
      </c>
      <c r="E68" s="72" t="s">
        <v>17</v>
      </c>
      <c r="F68" s="71">
        <f>F67+1</f>
        <v>55</v>
      </c>
      <c r="G68" s="70" t="str">
        <f>VLOOKUP(J68,'[1]DBase-RK'!$C$3:$G$381,4,0)</f>
        <v>Muhammad Nurdin</v>
      </c>
      <c r="H68" s="69" t="str">
        <f>$H$14</f>
        <v>Gaji Juli 2018</v>
      </c>
      <c r="I68" s="80"/>
      <c r="J68" s="67" t="s">
        <v>83</v>
      </c>
      <c r="K68" s="78"/>
      <c r="L68" s="65" t="str">
        <f>VLOOKUP(J68,'[1]Gaji All'!$B$12:$C$172,2,0)</f>
        <v>Muhammad Nurdin</v>
      </c>
      <c r="M68" s="77"/>
      <c r="N68" s="77"/>
      <c r="O68" s="77"/>
      <c r="P68" s="77"/>
      <c r="Q68" s="77"/>
      <c r="R68" s="77"/>
      <c r="S68" s="77"/>
      <c r="T68" s="77"/>
      <c r="U68" s="77"/>
      <c r="V68" s="77"/>
    </row>
    <row r="69" spans="1:22" s="68" customFormat="1" ht="21" customHeight="1" x14ac:dyDescent="0.25">
      <c r="A69" s="3"/>
      <c r="B69" s="75">
        <f>VLOOKUP(J69,'[1]DBase-RK'!$C$3:$G$381,2,0)</f>
        <v>1210006972453</v>
      </c>
      <c r="C69" s="74" t="s">
        <v>18</v>
      </c>
      <c r="D69" s="73">
        <f>SUMIF('[1]Gaji All'!$B$12:$B$141,J69,'[1]Gaji All'!$AA$12:$AA$141)</f>
        <v>3722114</v>
      </c>
      <c r="E69" s="72" t="s">
        <v>17</v>
      </c>
      <c r="F69" s="71">
        <f>F68+1</f>
        <v>56</v>
      </c>
      <c r="G69" s="70" t="str">
        <f>VLOOKUP(J69,'[1]DBase-RK'!$C$3:$G$381,4,0)</f>
        <v>Nunu Nugraha</v>
      </c>
      <c r="H69" s="69" t="str">
        <f>$H$14</f>
        <v>Gaji Juli 2018</v>
      </c>
      <c r="I69" s="80"/>
      <c r="J69" s="67" t="s">
        <v>82</v>
      </c>
      <c r="K69" s="78"/>
      <c r="L69" s="65" t="str">
        <f>VLOOKUP(J69,'[1]Gaji All'!$B$12:$C$172,2,0)</f>
        <v>Nunu Nugraha</v>
      </c>
      <c r="M69" s="77"/>
      <c r="N69" s="77"/>
      <c r="O69" s="77"/>
      <c r="P69" s="77"/>
      <c r="Q69" s="77"/>
      <c r="R69" s="77"/>
      <c r="S69" s="77"/>
      <c r="T69" s="77"/>
      <c r="U69" s="77"/>
      <c r="V69" s="77"/>
    </row>
    <row r="70" spans="1:22" s="68" customFormat="1" ht="21" customHeight="1" x14ac:dyDescent="0.25">
      <c r="A70" s="3"/>
      <c r="B70" s="75">
        <f>VLOOKUP(J70,'[1]DBase-RK'!$C$3:$G$381,2,0)</f>
        <v>1660001584739</v>
      </c>
      <c r="C70" s="74" t="s">
        <v>18</v>
      </c>
      <c r="D70" s="73">
        <f>SUMIF('[1]Gaji All'!$B$12:$B$141,J70,'[1]Gaji All'!$AA$12:$AA$141)</f>
        <v>3722114</v>
      </c>
      <c r="E70" s="72" t="s">
        <v>17</v>
      </c>
      <c r="F70" s="71">
        <f>F69+1</f>
        <v>57</v>
      </c>
      <c r="G70" s="70" t="str">
        <f>VLOOKUP(J70,'[1]DBase-RK'!$C$3:$G$381,4,0)</f>
        <v xml:space="preserve">Aris </v>
      </c>
      <c r="H70" s="69" t="str">
        <f>$H$14</f>
        <v>Gaji Juli 2018</v>
      </c>
      <c r="I70" s="80"/>
      <c r="J70" s="67" t="s">
        <v>81</v>
      </c>
      <c r="K70" s="78"/>
      <c r="L70" s="65" t="str">
        <f>VLOOKUP(J70,'[1]Gaji All'!$B$12:$C$172,2,0)</f>
        <v xml:space="preserve">Aris </v>
      </c>
      <c r="M70" s="77"/>
      <c r="N70" s="77"/>
      <c r="O70" s="77"/>
      <c r="P70" s="77"/>
      <c r="Q70" s="77"/>
      <c r="R70" s="77"/>
      <c r="S70" s="77"/>
      <c r="T70" s="77"/>
      <c r="U70" s="77"/>
      <c r="V70" s="77"/>
    </row>
    <row r="71" spans="1:22" s="68" customFormat="1" ht="21" customHeight="1" x14ac:dyDescent="0.25">
      <c r="A71" s="3"/>
      <c r="B71" s="75">
        <f>VLOOKUP(J71,'[1]DBase-RK'!$C$3:$G$381,2,0)</f>
        <v>1210006626851</v>
      </c>
      <c r="C71" s="74" t="s">
        <v>18</v>
      </c>
      <c r="D71" s="73">
        <f>SUMIF('[1]Gaji All'!$B$12:$B$141,J71,'[1]Gaji All'!$AA$12:$AA$141)</f>
        <v>3884115</v>
      </c>
      <c r="E71" s="72" t="s">
        <v>17</v>
      </c>
      <c r="F71" s="71">
        <f>F70+1</f>
        <v>58</v>
      </c>
      <c r="G71" s="70" t="str">
        <f>VLOOKUP(J71,'[1]DBase-RK'!$C$3:$G$381,4,0)</f>
        <v>Muchamad Nur</v>
      </c>
      <c r="H71" s="69" t="str">
        <f>$H$14</f>
        <v>Gaji Juli 2018</v>
      </c>
      <c r="I71" s="80"/>
      <c r="J71" s="67" t="s">
        <v>80</v>
      </c>
      <c r="K71" s="78"/>
      <c r="L71" s="65" t="str">
        <f>VLOOKUP(J71,'[1]Gaji All'!$B$12:$C$172,2,0)</f>
        <v>Muchamad Nur</v>
      </c>
      <c r="M71" s="77"/>
      <c r="N71" s="77"/>
      <c r="O71" s="77"/>
      <c r="P71" s="77"/>
      <c r="Q71" s="77"/>
      <c r="R71" s="77"/>
      <c r="S71" s="77"/>
      <c r="T71" s="77"/>
      <c r="U71" s="77"/>
      <c r="V71" s="77"/>
    </row>
    <row r="72" spans="1:22" s="68" customFormat="1" ht="21" customHeight="1" x14ac:dyDescent="0.25">
      <c r="A72" s="3"/>
      <c r="B72" s="75">
        <f>VLOOKUP(J72,'[1]DBase-RK'!$C$3:$G$381,2,0)</f>
        <v>1210006628626</v>
      </c>
      <c r="C72" s="74" t="s">
        <v>18</v>
      </c>
      <c r="D72" s="73">
        <f>SUMIF('[1]Gaji All'!$B$12:$B$141,J72,'[1]Gaji All'!$AA$12:$AA$141)</f>
        <v>3236110</v>
      </c>
      <c r="E72" s="72" t="s">
        <v>17</v>
      </c>
      <c r="F72" s="71">
        <f>F71+1</f>
        <v>59</v>
      </c>
      <c r="G72" s="70" t="str">
        <f>VLOOKUP(J72,'[1]DBase-RK'!$C$3:$G$381,4,0)</f>
        <v xml:space="preserve">Permana Reksa Mulya </v>
      </c>
      <c r="H72" s="69" t="str">
        <f>$H$14</f>
        <v>Gaji Juli 2018</v>
      </c>
      <c r="I72" s="80"/>
      <c r="J72" s="67" t="s">
        <v>79</v>
      </c>
      <c r="K72" s="78"/>
      <c r="L72" s="65" t="str">
        <f>VLOOKUP(J72,'[1]Gaji All'!$B$12:$C$172,2,0)</f>
        <v xml:space="preserve">Permana Reksa Mulya </v>
      </c>
      <c r="M72" s="77"/>
      <c r="N72" s="77"/>
      <c r="O72" s="77"/>
      <c r="P72" s="77"/>
      <c r="Q72" s="77"/>
      <c r="R72" s="77"/>
      <c r="S72" s="77"/>
      <c r="T72" s="77"/>
      <c r="U72" s="77"/>
      <c r="V72" s="77"/>
    </row>
    <row r="73" spans="1:22" s="160" customFormat="1" ht="21" customHeight="1" x14ac:dyDescent="0.25">
      <c r="A73" s="3"/>
      <c r="B73" s="75">
        <f>VLOOKUP(J73,'[1]DBase-RK'!$C$3:$G$381,2,0)</f>
        <v>1210006628667</v>
      </c>
      <c r="C73" s="74" t="s">
        <v>18</v>
      </c>
      <c r="D73" s="73">
        <f>SUMIF('[1]Gaji All'!$B$12:$B$141,J73,'[1]Gaji All'!$AA$12:$AA$141)</f>
        <v>3560113</v>
      </c>
      <c r="E73" s="72" t="s">
        <v>17</v>
      </c>
      <c r="F73" s="71">
        <f>F72+1</f>
        <v>60</v>
      </c>
      <c r="G73" s="70" t="str">
        <f>VLOOKUP(J73,'[1]DBase-RK'!$C$3:$G$381,4,0)</f>
        <v>Septo Nurhadiansyah</v>
      </c>
      <c r="H73" s="69" t="str">
        <f>$H$14</f>
        <v>Gaji Juli 2018</v>
      </c>
      <c r="I73" s="80"/>
      <c r="J73" s="67" t="s">
        <v>78</v>
      </c>
      <c r="K73" s="78"/>
      <c r="L73" s="65" t="str">
        <f>VLOOKUP(J73,'[1]Gaji All'!$B$12:$C$172,2,0)</f>
        <v>Septo Nurhadiansyah</v>
      </c>
      <c r="M73" s="77"/>
      <c r="N73" s="77"/>
      <c r="O73" s="77"/>
      <c r="P73" s="77"/>
      <c r="Q73" s="77"/>
      <c r="R73" s="77"/>
      <c r="S73" s="77"/>
      <c r="T73" s="77"/>
      <c r="U73" s="77"/>
      <c r="V73" s="77"/>
    </row>
    <row r="74" spans="1:22" s="160" customFormat="1" ht="21" customHeight="1" x14ac:dyDescent="0.25">
      <c r="A74" s="3"/>
      <c r="B74" s="75">
        <f>VLOOKUP(J74,'[1]DBase-RK'!$C$3:$G$381,2,0)</f>
        <v>1660001584812</v>
      </c>
      <c r="C74" s="74" t="s">
        <v>18</v>
      </c>
      <c r="D74" s="73">
        <f>SUMIF('[1]Gaji All'!$B$12:$B$141,J74,'[1]Gaji All'!$AA$12:$AA$141)</f>
        <v>3722114</v>
      </c>
      <c r="E74" s="72" t="s">
        <v>17</v>
      </c>
      <c r="F74" s="71">
        <f>F73+1</f>
        <v>61</v>
      </c>
      <c r="G74" s="70" t="str">
        <f>VLOOKUP(J74,'[1]DBase-RK'!$C$3:$G$381,4,0)</f>
        <v>Fathoni</v>
      </c>
      <c r="H74" s="69" t="str">
        <f>$H$14</f>
        <v>Gaji Juli 2018</v>
      </c>
      <c r="I74" s="80"/>
      <c r="J74" s="67" t="s">
        <v>77</v>
      </c>
      <c r="K74" s="78"/>
      <c r="L74" s="65" t="str">
        <f>VLOOKUP(J74,'[1]Gaji All'!$B$12:$C$172,2,0)</f>
        <v>Fathoni</v>
      </c>
      <c r="M74" s="77"/>
      <c r="N74" s="77"/>
      <c r="O74" s="77"/>
      <c r="P74" s="77"/>
      <c r="Q74" s="77"/>
      <c r="R74" s="77"/>
      <c r="S74" s="77"/>
      <c r="T74" s="77"/>
      <c r="U74" s="77"/>
      <c r="V74" s="77"/>
    </row>
    <row r="75" spans="1:22" s="76" customFormat="1" ht="21" customHeight="1" x14ac:dyDescent="0.25">
      <c r="A75" s="3"/>
      <c r="B75" s="75" t="str">
        <f>VLOOKUP(J75,'[1]DBase-RK'!$C$3:$G$381,2,0)</f>
        <v>0700005669150</v>
      </c>
      <c r="C75" s="74" t="s">
        <v>18</v>
      </c>
      <c r="D75" s="73">
        <f>SUMIF('[1]Gaji All'!$B$12:$B$141,J75,'[1]Gaji All'!$AA$12:$AA$141)</f>
        <v>3398111</v>
      </c>
      <c r="E75" s="72" t="s">
        <v>17</v>
      </c>
      <c r="F75" s="71">
        <f>F74+1</f>
        <v>62</v>
      </c>
      <c r="G75" s="70" t="str">
        <f>VLOOKUP(J75,'[1]DBase-RK'!$C$3:$G$381,4,0)</f>
        <v>Suryana Ardiani</v>
      </c>
      <c r="H75" s="69" t="str">
        <f>$H$14</f>
        <v>Gaji Juli 2018</v>
      </c>
      <c r="I75" s="80"/>
      <c r="J75" s="67" t="s">
        <v>76</v>
      </c>
      <c r="K75" s="78"/>
      <c r="L75" s="65" t="str">
        <f>VLOOKUP(J75,'[1]Gaji All'!$B$12:$C$172,2,0)</f>
        <v>Suryana Ardiani</v>
      </c>
      <c r="M75" s="77"/>
      <c r="N75" s="77"/>
      <c r="O75" s="77"/>
      <c r="P75" s="77"/>
      <c r="Q75" s="77"/>
      <c r="R75" s="77"/>
      <c r="S75" s="77"/>
      <c r="T75" s="77"/>
      <c r="U75" s="77"/>
      <c r="V75" s="77"/>
    </row>
    <row r="76" spans="1:22" s="76" customFormat="1" ht="21" customHeight="1" x14ac:dyDescent="0.25">
      <c r="A76" s="3"/>
      <c r="B76" s="75">
        <f>VLOOKUP(J76,'[1]DBase-RK'!$C$3:$G$381,2,0)</f>
        <v>9000041684409</v>
      </c>
      <c r="C76" s="74" t="s">
        <v>18</v>
      </c>
      <c r="D76" s="73">
        <f>SUMIF('[1]Gaji All'!$B$12:$B$141,J76,'[1]Gaji All'!$AA$12:$AA$141)</f>
        <v>3722114</v>
      </c>
      <c r="E76" s="72" t="s">
        <v>17</v>
      </c>
      <c r="F76" s="71">
        <f>F75+1</f>
        <v>63</v>
      </c>
      <c r="G76" s="70" t="str">
        <f>VLOOKUP(J76,'[1]DBase-RK'!$C$3:$G$381,4,0)</f>
        <v>Yunisara BR Sembiring</v>
      </c>
      <c r="H76" s="69" t="str">
        <f>$H$14</f>
        <v>Gaji Juli 2018</v>
      </c>
      <c r="I76" s="80"/>
      <c r="J76" s="67" t="s">
        <v>75</v>
      </c>
      <c r="K76" s="78"/>
      <c r="L76" s="65" t="str">
        <f>VLOOKUP(J76,'[1]Gaji All'!$B$12:$C$172,2,0)</f>
        <v>Yunisara BR Sembiring</v>
      </c>
      <c r="M76" s="77"/>
      <c r="N76" s="77"/>
      <c r="O76" s="77"/>
      <c r="P76" s="77"/>
      <c r="Q76" s="77"/>
      <c r="R76" s="77"/>
      <c r="S76" s="77"/>
      <c r="T76" s="77"/>
      <c r="U76" s="77"/>
      <c r="V76" s="77"/>
    </row>
    <row r="77" spans="1:22" s="76" customFormat="1" ht="21" customHeight="1" x14ac:dyDescent="0.25">
      <c r="A77" s="3"/>
      <c r="B77" s="75">
        <f>VLOOKUP(J77,'[1]DBase-RK'!$C$3:$G$381,2,0)</f>
        <v>9000041684417</v>
      </c>
      <c r="C77" s="74" t="s">
        <v>18</v>
      </c>
      <c r="D77" s="73">
        <f>SUMIF('[1]Gaji All'!$B$12:$B$141,J77,'[1]Gaji All'!$AA$12:$AA$141)</f>
        <v>3722114</v>
      </c>
      <c r="E77" s="72" t="s">
        <v>17</v>
      </c>
      <c r="F77" s="71">
        <f>F76+1</f>
        <v>64</v>
      </c>
      <c r="G77" s="70" t="str">
        <f>VLOOKUP(J77,'[1]DBase-RK'!$C$3:$G$381,4,0)</f>
        <v>Khairani Lutfiah</v>
      </c>
      <c r="H77" s="69" t="str">
        <f>$H$14</f>
        <v>Gaji Juli 2018</v>
      </c>
      <c r="I77" s="80"/>
      <c r="J77" s="67" t="s">
        <v>74</v>
      </c>
      <c r="K77" s="78"/>
      <c r="L77" s="65" t="str">
        <f>VLOOKUP(J77,'[1]Gaji All'!$B$12:$C$172,2,0)</f>
        <v>Khairani Lutfiah</v>
      </c>
      <c r="M77" s="77"/>
      <c r="N77" s="77"/>
      <c r="O77" s="77"/>
      <c r="P77" s="77"/>
      <c r="Q77" s="77"/>
      <c r="R77" s="77"/>
      <c r="S77" s="77"/>
      <c r="T77" s="77"/>
      <c r="U77" s="77"/>
      <c r="V77" s="77"/>
    </row>
    <row r="78" spans="1:22" s="68" customFormat="1" ht="21" customHeight="1" x14ac:dyDescent="0.25">
      <c r="A78" s="3"/>
      <c r="B78" s="75">
        <f>VLOOKUP(J78,'[1]DBase-RK'!$C$3:$G$381,2,0)</f>
        <v>9000041306839</v>
      </c>
      <c r="C78" s="74" t="s">
        <v>18</v>
      </c>
      <c r="D78" s="73">
        <f>SUMIF('[1]Gaji All'!$B$12:$B$141,J78,'[1]Gaji All'!$AA$12:$AA$141)</f>
        <v>3560113</v>
      </c>
      <c r="E78" s="72" t="s">
        <v>17</v>
      </c>
      <c r="F78" s="71">
        <f>F77+1</f>
        <v>65</v>
      </c>
      <c r="G78" s="70" t="str">
        <f>VLOOKUP(J78,'[1]DBase-RK'!$C$3:$G$381,4,0)</f>
        <v>Nurjaya</v>
      </c>
      <c r="H78" s="69" t="str">
        <f>$H$14</f>
        <v>Gaji Juli 2018</v>
      </c>
      <c r="I78" s="80"/>
      <c r="J78" s="67" t="s">
        <v>73</v>
      </c>
      <c r="K78" s="78"/>
      <c r="L78" s="65" t="str">
        <f>VLOOKUP(J78,'[1]Gaji All'!$B$12:$C$172,2,0)</f>
        <v>Nur Jaya</v>
      </c>
      <c r="M78" s="77"/>
      <c r="N78" s="77"/>
      <c r="O78" s="77"/>
      <c r="P78" s="77"/>
      <c r="Q78" s="77"/>
      <c r="R78" s="77"/>
      <c r="S78" s="77"/>
      <c r="T78" s="77"/>
      <c r="U78" s="77"/>
      <c r="V78" s="77"/>
    </row>
    <row r="79" spans="1:22" s="68" customFormat="1" ht="21" customHeight="1" x14ac:dyDescent="0.25">
      <c r="A79" s="3"/>
      <c r="B79" s="75">
        <f>VLOOKUP(J79,'[1]DBase-RK'!$C$3:$G$381,2,0)</f>
        <v>1250013091822</v>
      </c>
      <c r="C79" s="74" t="s">
        <v>18</v>
      </c>
      <c r="D79" s="73">
        <f>SUMIF('[1]Gaji All'!$B$12:$B$141,J79,'[1]Gaji All'!$AA$12:$AA$141)</f>
        <v>3722114</v>
      </c>
      <c r="E79" s="72" t="s">
        <v>17</v>
      </c>
      <c r="F79" s="71">
        <f>F78+1</f>
        <v>66</v>
      </c>
      <c r="G79" s="70" t="str">
        <f>VLOOKUP(J79,'[1]DBase-RK'!$C$3:$G$381,4,0)</f>
        <v>Nurhasanah</v>
      </c>
      <c r="H79" s="69" t="str">
        <f>$H$14</f>
        <v>Gaji Juli 2018</v>
      </c>
      <c r="I79" s="80"/>
      <c r="J79" s="67" t="s">
        <v>72</v>
      </c>
      <c r="K79" s="78"/>
      <c r="L79" s="65" t="str">
        <f>VLOOKUP(J79,'[1]Gaji All'!$B$12:$C$172,2,0)</f>
        <v>Nurhasanah</v>
      </c>
      <c r="M79" s="77"/>
      <c r="N79" s="77"/>
      <c r="O79" s="77"/>
      <c r="P79" s="77"/>
      <c r="Q79" s="77"/>
      <c r="R79" s="77"/>
      <c r="S79" s="77"/>
      <c r="T79" s="77"/>
      <c r="U79" s="77"/>
      <c r="V79" s="77"/>
    </row>
    <row r="80" spans="1:22" s="68" customFormat="1" ht="21" customHeight="1" x14ac:dyDescent="0.25">
      <c r="A80" s="3"/>
      <c r="B80" s="75">
        <f>VLOOKUP(J80,'[1]DBase-RK'!$C$3:$G$381,2,0)</f>
        <v>1730004492709</v>
      </c>
      <c r="C80" s="74" t="s">
        <v>18</v>
      </c>
      <c r="D80" s="73">
        <f>SUMIF('[1]Gaji All'!$B$12:$B$141,J80,'[1]Gaji All'!$AA$12:$AA$141)</f>
        <v>3722114</v>
      </c>
      <c r="E80" s="72" t="s">
        <v>17</v>
      </c>
      <c r="F80" s="71">
        <f>F79+1</f>
        <v>67</v>
      </c>
      <c r="G80" s="70" t="str">
        <f>VLOOKUP(J80,'[1]DBase-RK'!$C$3:$G$381,4,0)</f>
        <v>Septiana Nurmahadi</v>
      </c>
      <c r="H80" s="69" t="str">
        <f>$H$14</f>
        <v>Gaji Juli 2018</v>
      </c>
      <c r="I80" s="80"/>
      <c r="J80" s="67" t="s">
        <v>71</v>
      </c>
      <c r="K80" s="78"/>
      <c r="L80" s="65" t="str">
        <f>VLOOKUP(J80,'[1]Gaji All'!$B$12:$C$172,2,0)</f>
        <v>Septiana Nurmahadi</v>
      </c>
      <c r="M80" s="77"/>
      <c r="N80" s="77"/>
      <c r="O80" s="77"/>
      <c r="P80" s="77"/>
      <c r="Q80" s="77"/>
      <c r="R80" s="77"/>
      <c r="S80" s="77"/>
      <c r="T80" s="77"/>
      <c r="U80" s="77"/>
      <c r="V80" s="77"/>
    </row>
    <row r="81" spans="1:22" s="160" customFormat="1" ht="21" customHeight="1" x14ac:dyDescent="0.25">
      <c r="A81" s="3"/>
      <c r="B81" s="75">
        <f>VLOOKUP(J81,'[1]DBase-RK'!$C$3:$G$381,2,0)</f>
        <v>9000044123827</v>
      </c>
      <c r="C81" s="74" t="s">
        <v>18</v>
      </c>
      <c r="D81" s="73">
        <f>SUMIF('[1]Gaji All'!$B$12:$B$141,J81,'[1]Gaji All'!$AA$12:$AA$141)</f>
        <v>3722114</v>
      </c>
      <c r="E81" s="72" t="s">
        <v>17</v>
      </c>
      <c r="F81" s="71">
        <f>F80+1</f>
        <v>68</v>
      </c>
      <c r="G81" s="70" t="str">
        <f>VLOOKUP(J81,'[1]DBase-RK'!$C$3:$G$381,4,0)</f>
        <v>Irwan Setiawan</v>
      </c>
      <c r="H81" s="69" t="str">
        <f>$H$14</f>
        <v>Gaji Juli 2018</v>
      </c>
      <c r="I81" s="80"/>
      <c r="J81" s="67" t="s">
        <v>70</v>
      </c>
      <c r="K81" s="78"/>
      <c r="L81" s="65" t="str">
        <f>VLOOKUP(J81,'[1]Gaji All'!$B$12:$C$172,2,0)</f>
        <v>Irwan Setiawan</v>
      </c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 spans="1:22" s="160" customFormat="1" ht="21" customHeight="1" x14ac:dyDescent="0.25">
      <c r="A82" s="3"/>
      <c r="B82" s="75">
        <f>VLOOKUP(J82,'[1]DBase-RK'!$C$3:$G$381,2,0)</f>
        <v>9000044123785</v>
      </c>
      <c r="C82" s="74" t="s">
        <v>18</v>
      </c>
      <c r="D82" s="73">
        <f>SUMIF('[1]Gaji All'!$B$12:$B$141,J82,'[1]Gaji All'!$AA$12:$AA$141)</f>
        <v>3722114</v>
      </c>
      <c r="E82" s="72" t="s">
        <v>17</v>
      </c>
      <c r="F82" s="71">
        <f>F81+1</f>
        <v>69</v>
      </c>
      <c r="G82" s="70" t="str">
        <f>VLOOKUP(J82,'[1]DBase-RK'!$C$3:$G$381,4,0)</f>
        <v>Deni Setiawan</v>
      </c>
      <c r="H82" s="69" t="str">
        <f>$H$14</f>
        <v>Gaji Juli 2018</v>
      </c>
      <c r="I82" s="80"/>
      <c r="J82" s="67" t="s">
        <v>69</v>
      </c>
      <c r="K82" s="78"/>
      <c r="L82" s="65" t="str">
        <f>VLOOKUP(J82,'[1]Gaji All'!$B$12:$C$172,2,0)</f>
        <v>Deni Setiawan</v>
      </c>
      <c r="M82" s="77"/>
      <c r="N82" s="77"/>
      <c r="O82" s="77"/>
      <c r="P82" s="77"/>
      <c r="Q82" s="77"/>
      <c r="R82" s="77"/>
      <c r="S82" s="77"/>
      <c r="T82" s="77"/>
      <c r="U82" s="77"/>
      <c r="V82" s="77"/>
    </row>
    <row r="83" spans="1:22" s="76" customFormat="1" ht="21" customHeight="1" x14ac:dyDescent="0.25">
      <c r="A83" s="3"/>
      <c r="B83" s="75">
        <f>VLOOKUP(J83,'[1]DBase-RK'!$C$3:$G$381,2,0)</f>
        <v>1240009770885</v>
      </c>
      <c r="C83" s="74" t="s">
        <v>18</v>
      </c>
      <c r="D83" s="73">
        <f>SUMIF('[1]Gaji All'!$B$12:$B$141,J83,'[1]Gaji All'!$AA$12:$AA$141)</f>
        <v>3398111</v>
      </c>
      <c r="E83" s="72" t="s">
        <v>17</v>
      </c>
      <c r="F83" s="71">
        <f>F82+1</f>
        <v>70</v>
      </c>
      <c r="G83" s="70" t="str">
        <f>VLOOKUP(J83,'[1]DBase-RK'!$C$3:$G$381,4,0)</f>
        <v>Deny Budiman</v>
      </c>
      <c r="H83" s="69" t="str">
        <f>$H$14</f>
        <v>Gaji Juli 2018</v>
      </c>
      <c r="I83" s="80"/>
      <c r="J83" s="67" t="s">
        <v>68</v>
      </c>
      <c r="K83" s="78"/>
      <c r="L83" s="65" t="str">
        <f>VLOOKUP(J83,'[1]Gaji All'!$B$12:$C$172,2,0)</f>
        <v>Deni Budiawan</v>
      </c>
      <c r="M83" s="77"/>
      <c r="N83" s="77"/>
      <c r="O83" s="77"/>
      <c r="P83" s="77"/>
      <c r="Q83" s="77"/>
      <c r="R83" s="77"/>
      <c r="S83" s="77"/>
      <c r="T83" s="77"/>
      <c r="U83" s="77"/>
      <c r="V83" s="77"/>
    </row>
    <row r="84" spans="1:22" s="76" customFormat="1" ht="21" customHeight="1" x14ac:dyDescent="0.25">
      <c r="A84" s="3"/>
      <c r="B84" s="75">
        <f>VLOOKUP(J84,'[1]DBase-RK'!$C$3:$G$381,2,0)</f>
        <v>9000044123843</v>
      </c>
      <c r="C84" s="74" t="s">
        <v>18</v>
      </c>
      <c r="D84" s="73">
        <f>SUMIF('[1]Gaji All'!$B$12:$B$141,J84,'[1]Gaji All'!$AA$12:$AA$141)</f>
        <v>3560113</v>
      </c>
      <c r="E84" s="72" t="s">
        <v>17</v>
      </c>
      <c r="F84" s="71">
        <f>F83+1</f>
        <v>71</v>
      </c>
      <c r="G84" s="70" t="str">
        <f>VLOOKUP(J84,'[1]DBase-RK'!$C$3:$G$381,4,0)</f>
        <v>Muhammad Ade Machmur</v>
      </c>
      <c r="H84" s="69" t="str">
        <f>$H$14</f>
        <v>Gaji Juli 2018</v>
      </c>
      <c r="I84" s="80"/>
      <c r="J84" s="67" t="s">
        <v>67</v>
      </c>
      <c r="K84" s="78"/>
      <c r="L84" s="65" t="str">
        <f>VLOOKUP(J84,'[1]Gaji All'!$B$12:$C$172,2,0)</f>
        <v>M. Ade Machmur</v>
      </c>
      <c r="M84" s="77"/>
      <c r="N84" s="77"/>
      <c r="O84" s="77"/>
      <c r="P84" s="77"/>
      <c r="Q84" s="77"/>
      <c r="R84" s="77"/>
      <c r="S84" s="77"/>
      <c r="T84" s="77"/>
      <c r="U84" s="77"/>
      <c r="V84" s="77"/>
    </row>
    <row r="85" spans="1:22" s="76" customFormat="1" ht="21" customHeight="1" x14ac:dyDescent="0.25">
      <c r="A85" s="3"/>
      <c r="B85" s="75">
        <f>VLOOKUP(J85,'[1]DBase-RK'!$C$3:$G$381,2,0)</f>
        <v>9000044123835</v>
      </c>
      <c r="C85" s="74" t="s">
        <v>18</v>
      </c>
      <c r="D85" s="73">
        <f>SUMIF('[1]Gaji All'!$B$12:$B$141,J85,'[1]Gaji All'!$AA$12:$AA$141)</f>
        <v>3722114</v>
      </c>
      <c r="E85" s="72" t="s">
        <v>17</v>
      </c>
      <c r="F85" s="71">
        <f>F84+1</f>
        <v>72</v>
      </c>
      <c r="G85" s="70" t="str">
        <f>VLOOKUP(J85,'[1]DBase-RK'!$C$3:$G$381,4,0)</f>
        <v>Moch. Minan Nurrohman</v>
      </c>
      <c r="H85" s="69" t="str">
        <f>$H$14</f>
        <v>Gaji Juli 2018</v>
      </c>
      <c r="I85" s="80"/>
      <c r="J85" s="67" t="s">
        <v>66</v>
      </c>
      <c r="K85" s="78"/>
      <c r="L85" s="65" t="str">
        <f>VLOOKUP(J85,'[1]Gaji All'!$B$12:$C$172,2,0)</f>
        <v>Moch. Minan Nurrohman</v>
      </c>
      <c r="M85" s="77"/>
      <c r="N85" s="77"/>
      <c r="O85" s="77"/>
      <c r="P85" s="77"/>
      <c r="Q85" s="77"/>
      <c r="R85" s="77"/>
      <c r="S85" s="77"/>
      <c r="T85" s="77"/>
      <c r="U85" s="77"/>
      <c r="V85" s="77"/>
    </row>
    <row r="86" spans="1:22" s="76" customFormat="1" ht="21" customHeight="1" x14ac:dyDescent="0.25">
      <c r="A86" s="3"/>
      <c r="B86" s="75">
        <f>VLOOKUP(J86,'[1]DBase-RK'!$C$3:$G$381,2,0)</f>
        <v>9000044123777</v>
      </c>
      <c r="C86" s="74" t="s">
        <v>18</v>
      </c>
      <c r="D86" s="73">
        <f>SUMIF('[1]Gaji All'!$B$12:$B$141,J86,'[1]Gaji All'!$AA$12:$AA$141)</f>
        <v>3722114</v>
      </c>
      <c r="E86" s="72" t="s">
        <v>17</v>
      </c>
      <c r="F86" s="71">
        <f>F85+1</f>
        <v>73</v>
      </c>
      <c r="G86" s="70" t="str">
        <f>VLOOKUP(J86,'[1]DBase-RK'!$C$3:$G$381,4,0)</f>
        <v>Hargianto Kurniawan</v>
      </c>
      <c r="H86" s="69" t="str">
        <f>$H$14</f>
        <v>Gaji Juli 2018</v>
      </c>
      <c r="I86" s="80"/>
      <c r="J86" s="67" t="s">
        <v>65</v>
      </c>
      <c r="K86" s="78"/>
      <c r="L86" s="65" t="str">
        <f>VLOOKUP(J86,'[1]Gaji All'!$B$12:$C$172,2,0)</f>
        <v>Hargianto Kurniawan</v>
      </c>
      <c r="M86" s="77"/>
      <c r="N86" s="77"/>
      <c r="O86" s="77"/>
      <c r="P86" s="77"/>
      <c r="Q86" s="77"/>
      <c r="R86" s="77"/>
      <c r="S86" s="77"/>
      <c r="T86" s="77"/>
      <c r="U86" s="77"/>
      <c r="V86" s="77"/>
    </row>
    <row r="87" spans="1:22" s="68" customFormat="1" ht="21" customHeight="1" x14ac:dyDescent="0.25">
      <c r="A87" s="3"/>
      <c r="B87" s="75">
        <f>VLOOKUP(J87,'[1]DBase-RK'!$C$3:$G$381,2,0)</f>
        <v>1240009791097</v>
      </c>
      <c r="C87" s="74" t="s">
        <v>18</v>
      </c>
      <c r="D87" s="73">
        <f>SUMIF('[1]Gaji All'!$B$12:$B$141,J87,'[1]Gaji All'!$AA$12:$AA$141)</f>
        <v>3722114</v>
      </c>
      <c r="E87" s="72" t="s">
        <v>17</v>
      </c>
      <c r="F87" s="71">
        <f>F86+1</f>
        <v>74</v>
      </c>
      <c r="G87" s="70" t="str">
        <f>VLOOKUP(J87,'[1]DBase-RK'!$C$3:$G$381,4,0)</f>
        <v>Rezky Ramadhan Alkausar</v>
      </c>
      <c r="H87" s="69" t="str">
        <f>$H$14</f>
        <v>Gaji Juli 2018</v>
      </c>
      <c r="I87" s="80"/>
      <c r="J87" s="67" t="s">
        <v>64</v>
      </c>
      <c r="K87" s="78"/>
      <c r="L87" s="65" t="str">
        <f>VLOOKUP(J87,'[1]Gaji All'!$B$12:$C$172,2,0)</f>
        <v>Rezky Ramdhan A</v>
      </c>
      <c r="M87" s="77"/>
      <c r="N87" s="77"/>
      <c r="O87" s="77"/>
      <c r="P87" s="77"/>
      <c r="Q87" s="77"/>
      <c r="R87" s="77"/>
      <c r="S87" s="77"/>
      <c r="T87" s="77"/>
      <c r="U87" s="77"/>
      <c r="V87" s="77"/>
    </row>
    <row r="88" spans="1:22" s="76" customFormat="1" ht="21" customHeight="1" x14ac:dyDescent="0.25">
      <c r="A88" s="3"/>
      <c r="B88" s="75">
        <f>VLOOKUP(J88,'[1]DBase-RK'!$C$3:$G$381,2,0)</f>
        <v>1360016899038</v>
      </c>
      <c r="C88" s="74" t="s">
        <v>18</v>
      </c>
      <c r="D88" s="73">
        <f>SUMIF('[1]Gaji All'!$B$12:$B$141,J88,'[1]Gaji All'!$AA$12:$AA$141)</f>
        <v>3722114</v>
      </c>
      <c r="E88" s="72" t="s">
        <v>17</v>
      </c>
      <c r="F88" s="71">
        <f>F87+1</f>
        <v>75</v>
      </c>
      <c r="G88" s="70" t="str">
        <f>VLOOKUP(J88,'[1]DBase-RK'!$C$3:$G$381,4,0)</f>
        <v>Faza Rifqi Hadafah</v>
      </c>
      <c r="H88" s="69" t="str">
        <f>$H$14</f>
        <v>Gaji Juli 2018</v>
      </c>
      <c r="I88" s="80"/>
      <c r="J88" s="67" t="s">
        <v>63</v>
      </c>
      <c r="K88" s="78"/>
      <c r="L88" s="65" t="str">
        <f>VLOOKUP(J88,'[1]Gaji All'!$B$12:$C$172,2,0)</f>
        <v>Faza Rifqi Hadafah</v>
      </c>
      <c r="M88" s="77"/>
      <c r="N88" s="77"/>
      <c r="O88" s="77"/>
      <c r="P88" s="77"/>
      <c r="Q88" s="77"/>
      <c r="R88" s="77"/>
      <c r="S88" s="77"/>
      <c r="T88" s="77"/>
      <c r="U88" s="77"/>
      <c r="V88" s="77"/>
    </row>
    <row r="89" spans="1:22" s="76" customFormat="1" ht="21" customHeight="1" x14ac:dyDescent="0.25">
      <c r="A89" s="3"/>
      <c r="B89" s="75">
        <f>VLOOKUP(J89,'[1]DBase-RK'!$C$3:$G$381,2,0)</f>
        <v>1660001584804</v>
      </c>
      <c r="C89" s="74" t="s">
        <v>18</v>
      </c>
      <c r="D89" s="73">
        <f>SUMIF('[1]Gaji All'!$B$12:$B$141,J89,'[1]Gaji All'!$AA$12:$AA$141)</f>
        <v>649183</v>
      </c>
      <c r="E89" s="72" t="s">
        <v>17</v>
      </c>
      <c r="F89" s="71">
        <f>F88+1</f>
        <v>76</v>
      </c>
      <c r="G89" s="70" t="str">
        <f>VLOOKUP(J89,'[1]DBase-RK'!$C$3:$G$381,4,0)</f>
        <v>Eva Viani</v>
      </c>
      <c r="H89" s="69" t="str">
        <f>$H$14</f>
        <v>Gaji Juli 2018</v>
      </c>
      <c r="I89" s="80"/>
      <c r="J89" s="67" t="s">
        <v>62</v>
      </c>
      <c r="K89" s="78"/>
      <c r="L89" s="65" t="str">
        <f>VLOOKUP(J89,'[1]Gaji All'!$B$12:$C$172,2,0)</f>
        <v>Eva Viani</v>
      </c>
      <c r="M89" s="77"/>
      <c r="N89" s="77"/>
      <c r="O89" s="77"/>
      <c r="P89" s="77"/>
      <c r="Q89" s="77"/>
      <c r="R89" s="77"/>
      <c r="S89" s="77"/>
      <c r="T89" s="77"/>
      <c r="U89" s="77"/>
      <c r="V89" s="77"/>
    </row>
    <row r="90" spans="1:22" s="68" customFormat="1" ht="21" customHeight="1" x14ac:dyDescent="0.25">
      <c r="A90" s="3"/>
      <c r="B90" s="75">
        <f>VLOOKUP(J90,'[1]DBase-RK'!$C$3:$G$381,2,0)</f>
        <v>9000044123819</v>
      </c>
      <c r="C90" s="74" t="s">
        <v>18</v>
      </c>
      <c r="D90" s="73">
        <f>SUMIF('[1]Gaji All'!$B$12:$B$141,J90,'[1]Gaji All'!$AA$12:$AA$141)</f>
        <v>1606289</v>
      </c>
      <c r="E90" s="72" t="s">
        <v>17</v>
      </c>
      <c r="F90" s="71">
        <f>F89+1</f>
        <v>77</v>
      </c>
      <c r="G90" s="70" t="str">
        <f>VLOOKUP(J90,'[1]DBase-RK'!$C$3:$G$381,4,0)</f>
        <v>Robby Arroisi</v>
      </c>
      <c r="H90" s="69" t="str">
        <f>$H$14</f>
        <v>Gaji Juli 2018</v>
      </c>
      <c r="I90" s="80"/>
      <c r="J90" s="159" t="s">
        <v>61</v>
      </c>
      <c r="K90" s="78"/>
      <c r="L90" s="65" t="str">
        <f>VLOOKUP(J90,'[1]Gaji All'!$B$12:$C$172,2,0)</f>
        <v>Robby Arroisi</v>
      </c>
      <c r="M90" s="77"/>
      <c r="N90" s="77"/>
      <c r="O90" s="77"/>
      <c r="P90" s="77"/>
      <c r="Q90" s="77"/>
      <c r="R90" s="77"/>
      <c r="S90" s="77"/>
      <c r="T90" s="77"/>
      <c r="U90" s="77"/>
      <c r="V90" s="77"/>
    </row>
    <row r="91" spans="1:22" s="113" customFormat="1" ht="21" customHeight="1" x14ac:dyDescent="0.25">
      <c r="A91" s="29"/>
      <c r="B91" s="75">
        <f>VLOOKUP(J91,'[1]DBase-RK'!$C$3:$G$381,2,0)</f>
        <v>1660001586338</v>
      </c>
      <c r="C91" s="74" t="s">
        <v>18</v>
      </c>
      <c r="D91" s="73">
        <f>SUMIF('[1]Gaji All'!$B$12:$B$141,J91,'[1]Gaji All'!$AA$12:$AA$141)</f>
        <v>1768290</v>
      </c>
      <c r="E91" s="72" t="s">
        <v>17</v>
      </c>
      <c r="F91" s="71">
        <f>F90+1</f>
        <v>78</v>
      </c>
      <c r="G91" s="70" t="str">
        <f>VLOOKUP(J91,'[1]DBase-RK'!$C$3:$G$381,4,0)</f>
        <v>Heri Hermawan</v>
      </c>
      <c r="H91" s="69" t="str">
        <f>$H$14</f>
        <v>Gaji Juli 2018</v>
      </c>
      <c r="I91" s="80"/>
      <c r="J91" s="159" t="s">
        <v>60</v>
      </c>
      <c r="K91" s="158"/>
      <c r="L91" s="65" t="str">
        <f>VLOOKUP(J91,'[1]Gaji All'!$B$12:$C$172,2,0)</f>
        <v>Heri Hermawan</v>
      </c>
    </row>
    <row r="92" spans="1:22" s="113" customFormat="1" ht="21" customHeight="1" x14ac:dyDescent="0.25">
      <c r="A92" s="29"/>
      <c r="B92" s="75">
        <f>VLOOKUP(J92,'[1]DBase-RK'!$C$3:$G$381,2,0)</f>
        <v>1660001585652</v>
      </c>
      <c r="C92" s="74" t="s">
        <v>18</v>
      </c>
      <c r="D92" s="73">
        <f>SUMIF('[1]Gaji All'!$B$12:$B$141,J92,'[1]Gaji All'!$AA$12:$AA$141)</f>
        <v>4237920</v>
      </c>
      <c r="E92" s="72" t="s">
        <v>17</v>
      </c>
      <c r="F92" s="71">
        <f>F91+1</f>
        <v>79</v>
      </c>
      <c r="G92" s="70" t="str">
        <f>VLOOKUP(J92,'[1]DBase-RK'!$C$3:$G$381,4,0)</f>
        <v>Nur Adi Nugroho</v>
      </c>
      <c r="H92" s="69" t="str">
        <f>$H$14</f>
        <v>Gaji Juli 2018</v>
      </c>
      <c r="I92" s="80"/>
      <c r="J92" s="159" t="s">
        <v>59</v>
      </c>
      <c r="K92" s="158"/>
      <c r="L92" s="65" t="str">
        <f>VLOOKUP(J92,'[1]Gaji All'!$B$12:$C$172,2,0)</f>
        <v>Nur Adi Nugroho</v>
      </c>
    </row>
    <row r="93" spans="1:22" s="113" customFormat="1" ht="21" customHeight="1" x14ac:dyDescent="0.25">
      <c r="A93" s="29"/>
      <c r="B93" s="75">
        <f>VLOOKUP(J93,'[1]DBase-RK'!$C$3:$G$381,2,0)</f>
        <v>1660001585025</v>
      </c>
      <c r="C93" s="74" t="s">
        <v>18</v>
      </c>
      <c r="D93" s="73">
        <f>SUMIF('[1]Gaji All'!$B$12:$B$141,J93,'[1]Gaji All'!$AA$12:$AA$141)</f>
        <v>3840000</v>
      </c>
      <c r="E93" s="72" t="s">
        <v>17</v>
      </c>
      <c r="F93" s="71">
        <f>F92+1</f>
        <v>80</v>
      </c>
      <c r="G93" s="70" t="str">
        <f>VLOOKUP(J93,'[1]DBase-RK'!$C$3:$G$381,4,0)</f>
        <v>Subandi Pranata</v>
      </c>
      <c r="H93" s="69" t="str">
        <f>$H$14</f>
        <v>Gaji Juli 2018</v>
      </c>
      <c r="I93" s="68"/>
      <c r="J93" s="67" t="s">
        <v>58</v>
      </c>
      <c r="K93" s="158"/>
      <c r="L93" s="65" t="str">
        <f>VLOOKUP(J93,'[1]Gaji All'!$B$12:$C$172,2,0)</f>
        <v>Subandi Pranata</v>
      </c>
    </row>
    <row r="94" spans="1:22" s="24" customFormat="1" ht="21" customHeight="1" x14ac:dyDescent="0.25">
      <c r="A94" s="29"/>
      <c r="B94" s="75">
        <f>VLOOKUP(J94,'[1]DBase-RK'!$C$3:$G$381,2,0)</f>
        <v>9000013627501</v>
      </c>
      <c r="C94" s="74" t="s">
        <v>18</v>
      </c>
      <c r="D94" s="73">
        <f>SUMIF('[1]Gaji All'!$B$12:$B$141,J94,'[1]Gaji All'!$AA$12:$AA$141)</f>
        <v>3840000</v>
      </c>
      <c r="E94" s="72" t="s">
        <v>17</v>
      </c>
      <c r="F94" s="71">
        <f>F93+1</f>
        <v>81</v>
      </c>
      <c r="G94" s="70" t="str">
        <f>VLOOKUP(J94,'[1]DBase-RK'!$C$3:$G$381,4,0)</f>
        <v>Muhammad Taufik W</v>
      </c>
      <c r="H94" s="69" t="str">
        <f>$H$14</f>
        <v>Gaji Juli 2018</v>
      </c>
      <c r="I94" s="68"/>
      <c r="J94" s="67" t="s">
        <v>57</v>
      </c>
      <c r="K94" s="157"/>
      <c r="L94" s="65" t="str">
        <f>VLOOKUP(J94,'[1]Gaji All'!$B$12:$C$172,2,0)</f>
        <v>Muhammad Taufik W</v>
      </c>
    </row>
    <row r="95" spans="1:22" s="24" customFormat="1" ht="21" customHeight="1" x14ac:dyDescent="0.25">
      <c r="A95" s="29"/>
      <c r="B95" s="75">
        <f>VLOOKUP(J95,'[1]DBase-RK'!$C$3:$G$381,2,0)</f>
        <v>1290010808323</v>
      </c>
      <c r="C95" s="74" t="s">
        <v>18</v>
      </c>
      <c r="D95" s="73">
        <f>SUMIF('[1]Gaji All'!$B$12:$B$141,J95,'[1]Gaji All'!$AA$12:$AA$141)</f>
        <v>3722114</v>
      </c>
      <c r="E95" s="72" t="s">
        <v>17</v>
      </c>
      <c r="F95" s="71">
        <f>F94+1</f>
        <v>82</v>
      </c>
      <c r="G95" s="70" t="str">
        <f>VLOOKUP(J95,'[1]DBase-RK'!$C$3:$G$381,4,0)</f>
        <v>Supriyadi</v>
      </c>
      <c r="H95" s="69" t="str">
        <f>$H$14</f>
        <v>Gaji Juli 2018</v>
      </c>
      <c r="I95" s="68"/>
      <c r="J95" s="67" t="s">
        <v>56</v>
      </c>
      <c r="K95" s="156"/>
      <c r="L95" s="65" t="str">
        <f>VLOOKUP(J95,'[1]Gaji All'!$B$12:$C$172,2,0)</f>
        <v>Supriyadi</v>
      </c>
    </row>
    <row r="96" spans="1:22" s="24" customFormat="1" ht="21" customHeight="1" x14ac:dyDescent="0.25">
      <c r="A96" s="29"/>
      <c r="B96" s="75">
        <f>VLOOKUP(J96,'[1]DBase-RK'!$C$3:$G$381,2,0)</f>
        <v>1660001584937</v>
      </c>
      <c r="C96" s="74" t="s">
        <v>18</v>
      </c>
      <c r="D96" s="73">
        <f>SUMIF('[1]Gaji All'!$B$12:$B$141,J96,'[1]Gaji All'!$AA$12:$AA$141)</f>
        <v>3722114</v>
      </c>
      <c r="E96" s="72" t="s">
        <v>17</v>
      </c>
      <c r="F96" s="71">
        <f>F95+1</f>
        <v>83</v>
      </c>
      <c r="G96" s="70" t="str">
        <f>VLOOKUP(J96,'[1]DBase-RK'!$C$3:$G$381,4,0)</f>
        <v>Supriyono</v>
      </c>
      <c r="H96" s="69" t="str">
        <f>$H$14</f>
        <v>Gaji Juli 2018</v>
      </c>
      <c r="I96" s="68"/>
      <c r="J96" s="67" t="s">
        <v>55</v>
      </c>
      <c r="K96" s="155"/>
      <c r="L96" s="65" t="str">
        <f>VLOOKUP(J96,'[1]Gaji All'!$B$12:$C$172,2,0)</f>
        <v>Supriyono</v>
      </c>
    </row>
    <row r="97" spans="1:12" s="24" customFormat="1" ht="21" customHeight="1" x14ac:dyDescent="0.25">
      <c r="A97" s="29"/>
      <c r="B97" s="75">
        <f>VLOOKUP(J97,'[1]DBase-RK'!$C$3:$G$381,2,0)</f>
        <v>1210006866341</v>
      </c>
      <c r="C97" s="74" t="s">
        <v>18</v>
      </c>
      <c r="D97" s="73">
        <f>SUMIF('[1]Gaji All'!$B$12:$B$141,J97,'[1]Gaji All'!$AA$12:$AA$141)</f>
        <v>3722114</v>
      </c>
      <c r="E97" s="72" t="s">
        <v>17</v>
      </c>
      <c r="F97" s="71">
        <f>F96+1</f>
        <v>84</v>
      </c>
      <c r="G97" s="70" t="str">
        <f>VLOOKUP(J97,'[1]DBase-RK'!$C$3:$G$381,4,0)</f>
        <v>Saepudin Nurjamin</v>
      </c>
      <c r="H97" s="69" t="str">
        <f>$H$14</f>
        <v>Gaji Juli 2018</v>
      </c>
      <c r="I97" s="68"/>
      <c r="J97" s="67" t="s">
        <v>54</v>
      </c>
      <c r="K97" s="154"/>
      <c r="L97" s="65" t="str">
        <f>VLOOKUP(J97,'[1]Gaji All'!$B$12:$C$172,2,0)</f>
        <v>Saepudin Nurjamin</v>
      </c>
    </row>
    <row r="98" spans="1:12" s="24" customFormat="1" ht="21" customHeight="1" x14ac:dyDescent="0.25">
      <c r="A98" s="29"/>
      <c r="B98" s="75">
        <f>VLOOKUP(J98,'[1]DBase-RK'!$C$3:$G$381,2,0)</f>
        <v>9000013627675</v>
      </c>
      <c r="C98" s="74" t="s">
        <v>18</v>
      </c>
      <c r="D98" s="73">
        <f>SUMIF('[1]Gaji All'!$B$12:$B$141,J98,'[1]Gaji All'!$AA$12:$AA$141)</f>
        <v>3722114</v>
      </c>
      <c r="E98" s="72" t="s">
        <v>17</v>
      </c>
      <c r="F98" s="71">
        <f>F97+1</f>
        <v>85</v>
      </c>
      <c r="G98" s="70" t="str">
        <f>VLOOKUP(J98,'[1]DBase-RK'!$C$3:$G$381,4,0)</f>
        <v>Ramdhani</v>
      </c>
      <c r="H98" s="69" t="str">
        <f>$H$14</f>
        <v>Gaji Juli 2018</v>
      </c>
      <c r="I98" s="68"/>
      <c r="J98" s="67" t="s">
        <v>53</v>
      </c>
      <c r="K98" s="154"/>
      <c r="L98" s="65" t="str">
        <f>VLOOKUP(J98,'[1]Gaji All'!$B$12:$C$172,2,0)</f>
        <v>Ramdhani</v>
      </c>
    </row>
    <row r="99" spans="1:12" s="24" customFormat="1" ht="21" customHeight="1" x14ac:dyDescent="0.25">
      <c r="A99" s="29"/>
      <c r="B99" s="75">
        <f>VLOOKUP(J99,'[1]DBase-RK'!$C$3:$G$381,2,0)</f>
        <v>1210006727832</v>
      </c>
      <c r="C99" s="74" t="s">
        <v>18</v>
      </c>
      <c r="D99" s="73">
        <f>SUMIF('[1]Gaji All'!$B$12:$B$141,J99,'[1]Gaji All'!$AA$12:$AA$141)</f>
        <v>3722114</v>
      </c>
      <c r="E99" s="72" t="s">
        <v>17</v>
      </c>
      <c r="F99" s="71">
        <f>F98+1</f>
        <v>86</v>
      </c>
      <c r="G99" s="70" t="str">
        <f>VLOOKUP(J99,'[1]DBase-RK'!$C$3:$G$381,4,0)</f>
        <v>Altonitus Somir Worabai</v>
      </c>
      <c r="H99" s="69" t="str">
        <f>$H$14</f>
        <v>Gaji Juli 2018</v>
      </c>
      <c r="I99" s="68"/>
      <c r="J99" s="67" t="s">
        <v>52</v>
      </c>
      <c r="K99" s="154"/>
      <c r="L99" s="65" t="str">
        <f>VLOOKUP(J99,'[1]Gaji All'!$B$12:$C$172,2,0)</f>
        <v>Altonitus Somir Worabai</v>
      </c>
    </row>
    <row r="100" spans="1:12" s="24" customFormat="1" ht="21" customHeight="1" x14ac:dyDescent="0.25">
      <c r="A100" s="29"/>
      <c r="B100" s="75">
        <f>VLOOKUP(J100,'[1]DBase-RK'!$C$3:$G$381,2,0)</f>
        <v>1220004884428</v>
      </c>
      <c r="C100" s="74" t="s">
        <v>18</v>
      </c>
      <c r="D100" s="73">
        <f>SUMIF('[1]Gaji All'!$B$12:$B$141,J100,'[1]Gaji All'!$AA$12:$AA$141)</f>
        <v>3722114</v>
      </c>
      <c r="E100" s="72" t="s">
        <v>17</v>
      </c>
      <c r="F100" s="71">
        <f>F99+1</f>
        <v>87</v>
      </c>
      <c r="G100" s="70" t="str">
        <f>VLOOKUP(J100,'[1]DBase-RK'!$C$3:$G$381,4,0)</f>
        <v>Teguh Sunarto</v>
      </c>
      <c r="H100" s="69" t="str">
        <f>$H$14</f>
        <v>Gaji Juli 2018</v>
      </c>
      <c r="I100" s="68"/>
      <c r="J100" s="67" t="s">
        <v>51</v>
      </c>
      <c r="K100" s="154"/>
      <c r="L100" s="65" t="str">
        <f>VLOOKUP(J100,'[1]Gaji All'!$B$12:$C$172,2,0)</f>
        <v>Teguh Sunarto</v>
      </c>
    </row>
    <row r="101" spans="1:12" s="24" customFormat="1" ht="21" customHeight="1" x14ac:dyDescent="0.25">
      <c r="A101" s="29"/>
      <c r="B101" s="75">
        <f>VLOOKUP(J101,'[1]DBase-RK'!$C$3:$G$381,2,0)</f>
        <v>1660001584960</v>
      </c>
      <c r="C101" s="74" t="s">
        <v>18</v>
      </c>
      <c r="D101" s="73">
        <f>SUMIF('[1]Gaji All'!$B$12:$B$141,J101,'[1]Gaji All'!$AA$12:$AA$141)</f>
        <v>3722114</v>
      </c>
      <c r="E101" s="72" t="s">
        <v>17</v>
      </c>
      <c r="F101" s="71">
        <f>F100+1</f>
        <v>88</v>
      </c>
      <c r="G101" s="70" t="str">
        <f>VLOOKUP(J101,'[1]DBase-RK'!$C$3:$G$381,4,0)</f>
        <v>Samsudin</v>
      </c>
      <c r="H101" s="69" t="str">
        <f>$H$14</f>
        <v>Gaji Juli 2018</v>
      </c>
      <c r="I101" s="68"/>
      <c r="J101" s="67" t="s">
        <v>50</v>
      </c>
      <c r="K101" s="154"/>
      <c r="L101" s="65" t="str">
        <f>VLOOKUP(J101,'[1]Gaji All'!$B$12:$C$172,2,0)</f>
        <v>Samsudin</v>
      </c>
    </row>
    <row r="102" spans="1:12" s="24" customFormat="1" ht="21" customHeight="1" x14ac:dyDescent="0.25">
      <c r="A102" s="29"/>
      <c r="B102" s="75">
        <f>VLOOKUP(J102,'[1]DBase-RK'!$C$3:$G$381,2,0)</f>
        <v>1030006623330</v>
      </c>
      <c r="C102" s="74" t="s">
        <v>18</v>
      </c>
      <c r="D102" s="73">
        <f>SUMIF('[1]Gaji All'!$B$12:$B$141,J102,'[1]Gaji All'!$AA$12:$AA$141)</f>
        <v>3722114</v>
      </c>
      <c r="E102" s="72" t="s">
        <v>17</v>
      </c>
      <c r="F102" s="71">
        <f>F101+1</f>
        <v>89</v>
      </c>
      <c r="G102" s="70" t="str">
        <f>VLOOKUP(J102,'[1]DBase-RK'!$C$3:$G$381,4,0)</f>
        <v>Firmansha</v>
      </c>
      <c r="H102" s="69" t="str">
        <f>$H$14</f>
        <v>Gaji Juli 2018</v>
      </c>
      <c r="I102" s="68"/>
      <c r="J102" s="67" t="s">
        <v>49</v>
      </c>
      <c r="K102" s="154"/>
      <c r="L102" s="65" t="str">
        <f>VLOOKUP(J102,'[1]Gaji All'!$B$12:$C$172,2,0)</f>
        <v>Firmansha</v>
      </c>
    </row>
    <row r="103" spans="1:12" s="24" customFormat="1" ht="21" customHeight="1" x14ac:dyDescent="0.25">
      <c r="A103" s="29"/>
      <c r="B103" s="75">
        <f>VLOOKUP(J103,'[1]DBase-RK'!$C$3:$G$381,2,0)</f>
        <v>1210006789790</v>
      </c>
      <c r="C103" s="74" t="s">
        <v>18</v>
      </c>
      <c r="D103" s="73">
        <f>SUMIF('[1]Gaji All'!$B$12:$B$141,J103,'[1]Gaji All'!$AA$12:$AA$141)</f>
        <v>3722114</v>
      </c>
      <c r="E103" s="72" t="s">
        <v>17</v>
      </c>
      <c r="F103" s="71">
        <f>F102+1</f>
        <v>90</v>
      </c>
      <c r="G103" s="70" t="str">
        <f>VLOOKUP(J103,'[1]DBase-RK'!$C$3:$G$381,4,0)</f>
        <v>Hendi Hidayat</v>
      </c>
      <c r="H103" s="69" t="str">
        <f>$H$14</f>
        <v>Gaji Juli 2018</v>
      </c>
      <c r="I103" s="68"/>
      <c r="J103" s="67" t="s">
        <v>48</v>
      </c>
      <c r="K103" s="154"/>
      <c r="L103" s="65" t="str">
        <f>VLOOKUP(J103,'[1]Gaji All'!$B$12:$C$172,2,0)</f>
        <v>Hendi Hidayat</v>
      </c>
    </row>
    <row r="104" spans="1:12" s="24" customFormat="1" ht="21" customHeight="1" x14ac:dyDescent="0.25">
      <c r="A104" s="29"/>
      <c r="B104" s="75">
        <f>VLOOKUP(J104,'[1]DBase-RK'!$C$3:$G$381,2,0)</f>
        <v>1660001586635</v>
      </c>
      <c r="C104" s="74" t="s">
        <v>18</v>
      </c>
      <c r="D104" s="73">
        <f>SUMIF('[1]Gaji All'!$B$12:$B$141,J104,'[1]Gaji All'!$AA$12:$AA$141)</f>
        <v>3722114</v>
      </c>
      <c r="E104" s="72" t="s">
        <v>17</v>
      </c>
      <c r="F104" s="71">
        <f>F103+1</f>
        <v>91</v>
      </c>
      <c r="G104" s="70" t="str">
        <f>VLOOKUP(J104,'[1]DBase-RK'!$C$3:$G$381,4,0)</f>
        <v>Warsun Adi Saputro</v>
      </c>
      <c r="H104" s="69" t="str">
        <f>$H$14</f>
        <v>Gaji Juli 2018</v>
      </c>
      <c r="I104" s="68"/>
      <c r="J104" s="67" t="s">
        <v>47</v>
      </c>
      <c r="K104" s="154"/>
      <c r="L104" s="65" t="str">
        <f>VLOOKUP(J104,'[1]Gaji All'!$B$12:$C$172,2,0)</f>
        <v>Warsun Adi Saputro</v>
      </c>
    </row>
    <row r="105" spans="1:12" s="24" customFormat="1" ht="21" customHeight="1" x14ac:dyDescent="0.25">
      <c r="A105" s="29"/>
      <c r="B105" s="75">
        <f>VLOOKUP(J105,'[1]DBase-RK'!$C$3:$G$381,2,0)</f>
        <v>1660001584861</v>
      </c>
      <c r="C105" s="74" t="s">
        <v>18</v>
      </c>
      <c r="D105" s="73">
        <f>SUMIF('[1]Gaji All'!$B$12:$B$141,J105,'[1]Gaji All'!$AA$12:$AA$141)</f>
        <v>3722114</v>
      </c>
      <c r="E105" s="72" t="s">
        <v>17</v>
      </c>
      <c r="F105" s="71">
        <f>F104+1</f>
        <v>92</v>
      </c>
      <c r="G105" s="70" t="str">
        <f>VLOOKUP(J105,'[1]DBase-RK'!$C$3:$G$381,4,0)</f>
        <v>Sukardi Hadi Purwanto</v>
      </c>
      <c r="H105" s="69" t="str">
        <f>$H$14</f>
        <v>Gaji Juli 2018</v>
      </c>
      <c r="I105" s="68"/>
      <c r="J105" s="67" t="s">
        <v>46</v>
      </c>
      <c r="K105" s="154"/>
      <c r="L105" s="65" t="str">
        <f>VLOOKUP(J105,'[1]Gaji All'!$B$12:$C$172,2,0)</f>
        <v>Sukardi Hadi Purwanto</v>
      </c>
    </row>
    <row r="106" spans="1:12" s="24" customFormat="1" ht="21" customHeight="1" x14ac:dyDescent="0.25">
      <c r="A106" s="29"/>
      <c r="B106" s="75">
        <f>VLOOKUP(J106,'[1]DBase-RK'!$C$3:$G$381,2,0)</f>
        <v>1660001586569</v>
      </c>
      <c r="C106" s="74" t="s">
        <v>18</v>
      </c>
      <c r="D106" s="73">
        <f>SUMIF('[1]Gaji All'!$B$12:$B$141,J106,'[1]Gaji All'!$AA$12:$AA$141)</f>
        <v>3722114</v>
      </c>
      <c r="E106" s="72" t="s">
        <v>17</v>
      </c>
      <c r="F106" s="71">
        <f>F105+1</f>
        <v>93</v>
      </c>
      <c r="G106" s="70" t="str">
        <f>VLOOKUP(J106,'[1]DBase-RK'!$C$3:$G$381,4,0)</f>
        <v>Heribertus Sukisno</v>
      </c>
      <c r="H106" s="69" t="str">
        <f>$H$14</f>
        <v>Gaji Juli 2018</v>
      </c>
      <c r="I106" s="68"/>
      <c r="J106" s="67" t="s">
        <v>45</v>
      </c>
      <c r="K106" s="154"/>
      <c r="L106" s="65" t="str">
        <f>VLOOKUP(J106,'[1]Gaji All'!$B$12:$C$172,2,0)</f>
        <v>Heribertus Sukisno</v>
      </c>
    </row>
    <row r="107" spans="1:12" s="24" customFormat="1" ht="21" customHeight="1" x14ac:dyDescent="0.25">
      <c r="A107" s="29"/>
      <c r="B107" s="75">
        <f>VLOOKUP(J107,'[1]DBase-RK'!$C$3:$G$381,2,0)</f>
        <v>1660001586502</v>
      </c>
      <c r="C107" s="74" t="s">
        <v>18</v>
      </c>
      <c r="D107" s="73">
        <f>SUMIF('[1]Gaji All'!$B$12:$B$141,J107,'[1]Gaji All'!$AA$12:$AA$141)</f>
        <v>3722114</v>
      </c>
      <c r="E107" s="72" t="s">
        <v>17</v>
      </c>
      <c r="F107" s="71">
        <f>F106+1</f>
        <v>94</v>
      </c>
      <c r="G107" s="70" t="str">
        <f>VLOOKUP(J107,'[1]DBase-RK'!$C$3:$G$381,4,0)</f>
        <v>Heriyanto</v>
      </c>
      <c r="H107" s="69" t="str">
        <f>$H$14</f>
        <v>Gaji Juli 2018</v>
      </c>
      <c r="I107" s="68"/>
      <c r="J107" s="67" t="s">
        <v>44</v>
      </c>
      <c r="K107" s="154"/>
      <c r="L107" s="65" t="str">
        <f>VLOOKUP(J107,'[1]Gaji All'!$B$12:$C$172,2,0)</f>
        <v>Heriyanto</v>
      </c>
    </row>
    <row r="108" spans="1:12" s="24" customFormat="1" ht="21" customHeight="1" x14ac:dyDescent="0.25">
      <c r="A108" s="29"/>
      <c r="B108" s="75">
        <f>VLOOKUP(J108,'[1]DBase-RK'!$C$3:$G$381,2,0)</f>
        <v>1660001584663</v>
      </c>
      <c r="C108" s="74" t="s">
        <v>18</v>
      </c>
      <c r="D108" s="73">
        <f>SUMIF('[1]Gaji All'!$B$12:$B$141,J108,'[1]Gaji All'!$AA$12:$AA$141)</f>
        <v>3722114</v>
      </c>
      <c r="E108" s="72" t="s">
        <v>17</v>
      </c>
      <c r="F108" s="71">
        <f>F107+1</f>
        <v>95</v>
      </c>
      <c r="G108" s="70" t="str">
        <f>VLOOKUP(J108,'[1]DBase-RK'!$C$3:$G$381,4,0)</f>
        <v>Ahmad Sahid</v>
      </c>
      <c r="H108" s="69" t="str">
        <f>$H$14</f>
        <v>Gaji Juli 2018</v>
      </c>
      <c r="I108" s="68"/>
      <c r="J108" s="67" t="s">
        <v>43</v>
      </c>
      <c r="K108" s="154"/>
      <c r="L108" s="65" t="str">
        <f>VLOOKUP(J108,'[1]Gaji All'!$B$12:$C$172,2,0)</f>
        <v>Ahmad Sahid</v>
      </c>
    </row>
    <row r="109" spans="1:12" s="24" customFormat="1" ht="21" customHeight="1" x14ac:dyDescent="0.25">
      <c r="A109" s="29"/>
      <c r="B109" s="75" t="str">
        <f>VLOOKUP(J109,'[1]DBase-RK'!$C$3:$G$381,2,0)</f>
        <v>0700006402007</v>
      </c>
      <c r="C109" s="74" t="s">
        <v>18</v>
      </c>
      <c r="D109" s="73">
        <f>SUMIF('[1]Gaji All'!$B$12:$B$141,J109,'[1]Gaji All'!$AA$12:$AA$141)</f>
        <v>3722114</v>
      </c>
      <c r="E109" s="72" t="s">
        <v>17</v>
      </c>
      <c r="F109" s="71">
        <f>F108+1</f>
        <v>96</v>
      </c>
      <c r="G109" s="70" t="str">
        <f>VLOOKUP(J109,'[1]DBase-RK'!$C$3:$G$381,4,0)</f>
        <v>M. Tarmizi</v>
      </c>
      <c r="H109" s="69" t="str">
        <f>$H$14</f>
        <v>Gaji Juli 2018</v>
      </c>
      <c r="I109" s="68"/>
      <c r="J109" s="67" t="s">
        <v>42</v>
      </c>
      <c r="K109" s="153"/>
      <c r="L109" s="65" t="str">
        <f>VLOOKUP(J109,'[1]Gaji All'!$B$12:$C$172,2,0)</f>
        <v>M. Tarmizi</v>
      </c>
    </row>
    <row r="110" spans="1:12" s="24" customFormat="1" ht="21" customHeight="1" x14ac:dyDescent="0.25">
      <c r="A110" s="29"/>
      <c r="B110" s="75" t="str">
        <f>VLOOKUP(J110,'[1]DBase-RK'!$C$3:$G$381,2,0)</f>
        <v>0060009780952</v>
      </c>
      <c r="C110" s="74" t="s">
        <v>18</v>
      </c>
      <c r="D110" s="73">
        <f>SUMIF('[1]Gaji All'!$B$12:$B$141,J110,'[1]Gaji All'!$AA$12:$AA$141)</f>
        <v>3560113</v>
      </c>
      <c r="E110" s="72" t="s">
        <v>17</v>
      </c>
      <c r="F110" s="71">
        <f>F109+1</f>
        <v>97</v>
      </c>
      <c r="G110" s="70" t="str">
        <f>VLOOKUP(J110,'[1]DBase-RK'!$C$3:$G$381,4,0)</f>
        <v>Indra Irawan</v>
      </c>
      <c r="H110" s="69" t="str">
        <f>$H$14</f>
        <v>Gaji Juli 2018</v>
      </c>
      <c r="I110" s="68"/>
      <c r="J110" s="67" t="s">
        <v>41</v>
      </c>
      <c r="K110" s="129"/>
      <c r="L110" s="65" t="str">
        <f>VLOOKUP(J110,'[1]Gaji All'!$B$12:$C$172,2,0)</f>
        <v>Indra Irawan</v>
      </c>
    </row>
    <row r="111" spans="1:12" s="24" customFormat="1" ht="21" customHeight="1" x14ac:dyDescent="0.25">
      <c r="A111" s="29"/>
      <c r="B111" s="75">
        <f>VLOOKUP(J111,'[1]DBase-RK'!$C$3:$G$381,2,0)</f>
        <v>1660001585645</v>
      </c>
      <c r="C111" s="74" t="s">
        <v>18</v>
      </c>
      <c r="D111" s="73">
        <f>SUMIF('[1]Gaji All'!$B$12:$B$141,J111,'[1]Gaji All'!$AA$12:$AA$141)</f>
        <v>3722114</v>
      </c>
      <c r="E111" s="72" t="s">
        <v>17</v>
      </c>
      <c r="F111" s="71">
        <f>F110+1</f>
        <v>98</v>
      </c>
      <c r="G111" s="70" t="str">
        <f>VLOOKUP(J111,'[1]DBase-RK'!$C$3:$G$381,4,0)</f>
        <v>Marzuki B Tanin</v>
      </c>
      <c r="H111" s="69" t="str">
        <f>$H$14</f>
        <v>Gaji Juli 2018</v>
      </c>
      <c r="I111" s="68"/>
      <c r="J111" s="67" t="s">
        <v>40</v>
      </c>
      <c r="K111" s="129"/>
      <c r="L111" s="65" t="str">
        <f>VLOOKUP(J111,'[1]Gaji All'!$B$12:$C$172,2,0)</f>
        <v>Marzuki B Tanin</v>
      </c>
    </row>
    <row r="112" spans="1:12" s="24" customFormat="1" ht="21" customHeight="1" x14ac:dyDescent="0.25">
      <c r="A112" s="29"/>
      <c r="B112" s="75">
        <f>VLOOKUP(J112,'[1]DBase-RK'!$C$3:$G$381,2,0)</f>
        <v>1660001585660</v>
      </c>
      <c r="C112" s="74" t="s">
        <v>18</v>
      </c>
      <c r="D112" s="73">
        <f>SUMIF('[1]Gaji All'!$B$12:$B$141,J112,'[1]Gaji All'!$AA$12:$AA$141)</f>
        <v>3722114</v>
      </c>
      <c r="E112" s="72" t="s">
        <v>17</v>
      </c>
      <c r="F112" s="71">
        <f>F111+1</f>
        <v>99</v>
      </c>
      <c r="G112" s="70" t="str">
        <f>VLOOKUP(J112,'[1]DBase-RK'!$C$3:$G$381,4,0)</f>
        <v>Rachmad Baidi</v>
      </c>
      <c r="H112" s="69" t="str">
        <f>$H$14</f>
        <v>Gaji Juli 2018</v>
      </c>
      <c r="I112" s="68"/>
      <c r="J112" s="67" t="s">
        <v>39</v>
      </c>
      <c r="K112" s="129"/>
      <c r="L112" s="65" t="str">
        <f>VLOOKUP(J112,'[1]Gaji All'!$B$12:$C$172,2,0)</f>
        <v>Rachmad Baidi</v>
      </c>
    </row>
    <row r="113" spans="1:12" s="24" customFormat="1" ht="21" customHeight="1" x14ac:dyDescent="0.25">
      <c r="A113" s="29"/>
      <c r="B113" s="75">
        <f>VLOOKUP(J113,'[1]DBase-RK'!$C$3:$G$381,2,0)</f>
        <v>1210006727931</v>
      </c>
      <c r="C113" s="74" t="s">
        <v>18</v>
      </c>
      <c r="D113" s="73">
        <f>SUMIF('[1]Gaji All'!$B$12:$B$141,J113,'[1]Gaji All'!$AA$12:$AA$141)</f>
        <v>3722114</v>
      </c>
      <c r="E113" s="72" t="s">
        <v>17</v>
      </c>
      <c r="F113" s="71">
        <f>F112+1</f>
        <v>100</v>
      </c>
      <c r="G113" s="70" t="str">
        <f>VLOOKUP(J113,'[1]DBase-RK'!$C$3:$G$381,4,0)</f>
        <v>Eko Imam Sumardi</v>
      </c>
      <c r="H113" s="69" t="str">
        <f>$H$14</f>
        <v>Gaji Juli 2018</v>
      </c>
      <c r="I113" s="68"/>
      <c r="J113" s="67" t="s">
        <v>38</v>
      </c>
      <c r="K113" s="129"/>
      <c r="L113" s="65" t="str">
        <f>VLOOKUP(J113,'[1]Gaji All'!$B$12:$C$172,2,0)</f>
        <v>Eko Imam Sumardi</v>
      </c>
    </row>
    <row r="114" spans="1:12" s="24" customFormat="1" ht="21" customHeight="1" x14ac:dyDescent="0.25">
      <c r="A114" s="29"/>
      <c r="B114" s="75">
        <f>VLOOKUP(J114,'[1]DBase-RK'!$C$3:$G$381,2,0)</f>
        <v>9000013627659</v>
      </c>
      <c r="C114" s="74" t="s">
        <v>18</v>
      </c>
      <c r="D114" s="73">
        <f>SUMIF('[1]Gaji All'!$B$12:$B$141,J114,'[1]Gaji All'!$AA$12:$AA$141)</f>
        <v>3722114</v>
      </c>
      <c r="E114" s="72" t="s">
        <v>17</v>
      </c>
      <c r="F114" s="71">
        <f>F113+1</f>
        <v>101</v>
      </c>
      <c r="G114" s="70" t="str">
        <f>VLOOKUP(J114,'[1]DBase-RK'!$C$3:$G$381,4,0)</f>
        <v>Kusnaryadi</v>
      </c>
      <c r="H114" s="69" t="str">
        <f>$H$14</f>
        <v>Gaji Juli 2018</v>
      </c>
      <c r="I114" s="68"/>
      <c r="J114" s="67" t="s">
        <v>37</v>
      </c>
      <c r="K114" s="129"/>
      <c r="L114" s="65" t="str">
        <f>VLOOKUP(J114,'[1]Gaji All'!$B$12:$C$172,2,0)</f>
        <v>Kusnaryadi</v>
      </c>
    </row>
    <row r="115" spans="1:12" s="24" customFormat="1" ht="21" customHeight="1" x14ac:dyDescent="0.25">
      <c r="A115" s="29"/>
      <c r="B115" s="75">
        <f>VLOOKUP(J115,'[1]DBase-RK'!$C$3:$G$381,2,0)</f>
        <v>1210006866069</v>
      </c>
      <c r="C115" s="74" t="s">
        <v>18</v>
      </c>
      <c r="D115" s="73">
        <f>SUMIF('[1]Gaji All'!$B$12:$B$141,J115,'[1]Gaji All'!$AA$12:$AA$141)</f>
        <v>3722114</v>
      </c>
      <c r="E115" s="72" t="s">
        <v>17</v>
      </c>
      <c r="F115" s="71">
        <f>F114+1</f>
        <v>102</v>
      </c>
      <c r="G115" s="70" t="str">
        <f>VLOOKUP(J115,'[1]DBase-RK'!$C$3:$G$381,4,0)</f>
        <v>Ahmat Supawan</v>
      </c>
      <c r="H115" s="69" t="str">
        <f>$H$14</f>
        <v>Gaji Juli 2018</v>
      </c>
      <c r="I115" s="68"/>
      <c r="J115" s="67" t="s">
        <v>36</v>
      </c>
      <c r="K115" s="129"/>
      <c r="L115" s="65" t="str">
        <f>VLOOKUP(J115,'[1]Gaji All'!$B$12:$C$172,2,0)</f>
        <v>Ahmat Supawan</v>
      </c>
    </row>
    <row r="116" spans="1:12" s="24" customFormat="1" ht="21" customHeight="1" x14ac:dyDescent="0.25">
      <c r="A116" s="29"/>
      <c r="B116" s="75">
        <f>VLOOKUP(J116,'[1]DBase-RK'!$C$3:$G$381,2,0)</f>
        <v>1660001586627</v>
      </c>
      <c r="C116" s="74" t="s">
        <v>18</v>
      </c>
      <c r="D116" s="73">
        <f>SUMIF('[1]Gaji All'!$B$12:$B$141,J116,'[1]Gaji All'!$AA$12:$AA$141)</f>
        <v>3722114</v>
      </c>
      <c r="E116" s="72" t="s">
        <v>17</v>
      </c>
      <c r="F116" s="71">
        <f>F115+1</f>
        <v>103</v>
      </c>
      <c r="G116" s="70" t="str">
        <f>VLOOKUP(J116,'[1]DBase-RK'!$C$3:$G$381,4,0)</f>
        <v xml:space="preserve">Zainal Arifin </v>
      </c>
      <c r="H116" s="69" t="str">
        <f>$H$14</f>
        <v>Gaji Juli 2018</v>
      </c>
      <c r="I116" s="68"/>
      <c r="J116" s="67" t="s">
        <v>35</v>
      </c>
      <c r="K116" s="129"/>
      <c r="L116" s="65" t="str">
        <f>VLOOKUP(J116,'[1]Gaji All'!$B$12:$C$172,2,0)</f>
        <v xml:space="preserve">Zainal Arifin </v>
      </c>
    </row>
    <row r="117" spans="1:12" s="24" customFormat="1" ht="21" customHeight="1" x14ac:dyDescent="0.25">
      <c r="A117" s="29"/>
      <c r="B117" s="75">
        <f>VLOOKUP(J117,'[1]DBase-RK'!$C$3:$G$381,2,0)</f>
        <v>1210006866051</v>
      </c>
      <c r="C117" s="74" t="s">
        <v>18</v>
      </c>
      <c r="D117" s="73">
        <f>SUMIF('[1]Gaji All'!$B$12:$B$141,J117,'[1]Gaji All'!$AA$12:$AA$141)</f>
        <v>3722114</v>
      </c>
      <c r="E117" s="72" t="s">
        <v>17</v>
      </c>
      <c r="F117" s="71">
        <f>F116+1</f>
        <v>104</v>
      </c>
      <c r="G117" s="70" t="str">
        <f>VLOOKUP(J117,'[1]DBase-RK'!$C$3:$G$381,4,0)</f>
        <v xml:space="preserve">Ikhsan Fauzi Rohman </v>
      </c>
      <c r="H117" s="69" t="str">
        <f>$H$14</f>
        <v>Gaji Juli 2018</v>
      </c>
      <c r="I117" s="68"/>
      <c r="J117" s="67" t="s">
        <v>34</v>
      </c>
      <c r="K117" s="129"/>
      <c r="L117" s="65" t="str">
        <f>VLOOKUP(J117,'[1]Gaji All'!$B$12:$C$172,2,0)</f>
        <v xml:space="preserve">Ikhsan Fauzi Rohman </v>
      </c>
    </row>
    <row r="118" spans="1:12" s="24" customFormat="1" ht="21" customHeight="1" x14ac:dyDescent="0.25">
      <c r="A118" s="29"/>
      <c r="B118" s="75">
        <f>VLOOKUP(J118,'[1]DBase-RK'!$C$3:$G$381,2,0)</f>
        <v>1660001584648</v>
      </c>
      <c r="C118" s="74" t="s">
        <v>18</v>
      </c>
      <c r="D118" s="73">
        <f>SUMIF('[1]Gaji All'!$B$12:$B$141,J118,'[1]Gaji All'!$AA$12:$AA$141)</f>
        <v>3722114</v>
      </c>
      <c r="E118" s="72" t="s">
        <v>17</v>
      </c>
      <c r="F118" s="71">
        <f>F117+1</f>
        <v>105</v>
      </c>
      <c r="G118" s="70" t="str">
        <f>VLOOKUP(J118,'[1]DBase-RK'!$C$3:$G$381,4,0)</f>
        <v>Agung Budi Wiyanto</v>
      </c>
      <c r="H118" s="69" t="str">
        <f>$H$14</f>
        <v>Gaji Juli 2018</v>
      </c>
      <c r="I118" s="68"/>
      <c r="J118" s="67" t="s">
        <v>33</v>
      </c>
      <c r="K118" s="129"/>
      <c r="L118" s="65" t="str">
        <f>VLOOKUP(J118,'[1]Gaji All'!$B$12:$C$172,2,0)</f>
        <v>Agung Budi Wiyanto</v>
      </c>
    </row>
    <row r="119" spans="1:12" s="24" customFormat="1" ht="21" customHeight="1" x14ac:dyDescent="0.25">
      <c r="A119" s="29"/>
      <c r="B119" s="75" t="str">
        <f>VLOOKUP(J119,'[1]DBase-RK'!$C$3:$G$381,2,0)</f>
        <v>0060009780903</v>
      </c>
      <c r="C119" s="74" t="s">
        <v>18</v>
      </c>
      <c r="D119" s="73">
        <f>SUMIF('[1]Gaji All'!$B$12:$B$141,J119,'[1]Gaji All'!$AA$12:$AA$141)</f>
        <v>3722114</v>
      </c>
      <c r="E119" s="72" t="s">
        <v>17</v>
      </c>
      <c r="F119" s="71">
        <f>F118+1</f>
        <v>106</v>
      </c>
      <c r="G119" s="70" t="str">
        <f>VLOOKUP(J119,'[1]DBase-RK'!$C$3:$G$381,4,0)</f>
        <v>Handy Pradana Putra</v>
      </c>
      <c r="H119" s="69" t="str">
        <f>$H$14</f>
        <v>Gaji Juli 2018</v>
      </c>
      <c r="I119" s="68"/>
      <c r="J119" s="67" t="s">
        <v>32</v>
      </c>
      <c r="K119" s="129"/>
      <c r="L119" s="65" t="str">
        <f>VLOOKUP(J119,'[1]Gaji All'!$B$12:$C$172,2,0)</f>
        <v>Handy Pradana Putra</v>
      </c>
    </row>
    <row r="120" spans="1:12" s="24" customFormat="1" ht="21" customHeight="1" x14ac:dyDescent="0.25">
      <c r="A120" s="29"/>
      <c r="B120" s="75">
        <f>VLOOKUP(J120,'[1]DBase-RK'!$C$3:$G$381,2,0)</f>
        <v>1660001584655</v>
      </c>
      <c r="C120" s="74" t="s">
        <v>18</v>
      </c>
      <c r="D120" s="73">
        <f>SUMIF('[1]Gaji All'!$B$12:$B$141,J120,'[1]Gaji All'!$AA$12:$AA$141)</f>
        <v>3722114</v>
      </c>
      <c r="E120" s="72" t="s">
        <v>17</v>
      </c>
      <c r="F120" s="71">
        <f>F119+1</f>
        <v>107</v>
      </c>
      <c r="G120" s="70" t="str">
        <f>VLOOKUP(J120,'[1]DBase-RK'!$C$3:$G$381,4,0)</f>
        <v>Agus Setiawan</v>
      </c>
      <c r="H120" s="69" t="str">
        <f>$H$14</f>
        <v>Gaji Juli 2018</v>
      </c>
      <c r="I120" s="68"/>
      <c r="J120" s="67" t="s">
        <v>31</v>
      </c>
      <c r="K120" s="129"/>
      <c r="L120" s="65" t="str">
        <f>VLOOKUP(J120,'[1]Gaji All'!$B$12:$C$172,2,0)</f>
        <v>Agus Setiawan</v>
      </c>
    </row>
    <row r="121" spans="1:12" s="24" customFormat="1" ht="21" customHeight="1" x14ac:dyDescent="0.25">
      <c r="A121" s="29"/>
      <c r="B121" s="75">
        <f>VLOOKUP(J121,'[1]DBase-RK'!$C$3:$G$381,2,0)</f>
        <v>9000013616421</v>
      </c>
      <c r="C121" s="74" t="s">
        <v>18</v>
      </c>
      <c r="D121" s="73">
        <f>SUMIF('[1]Gaji All'!$B$12:$B$141,J121,'[1]Gaji All'!$AA$12:$AA$141)</f>
        <v>3722114</v>
      </c>
      <c r="E121" s="72" t="s">
        <v>17</v>
      </c>
      <c r="F121" s="71">
        <f>F120+1</f>
        <v>108</v>
      </c>
      <c r="G121" s="70" t="str">
        <f>VLOOKUP(J121,'[1]DBase-RK'!$C$3:$G$381,4,0)</f>
        <v>Rinaldi Azhari Anas</v>
      </c>
      <c r="H121" s="69" t="str">
        <f>$H$14</f>
        <v>Gaji Juli 2018</v>
      </c>
      <c r="I121" s="68"/>
      <c r="J121" s="67" t="s">
        <v>30</v>
      </c>
      <c r="K121" s="129"/>
      <c r="L121" s="65" t="str">
        <f>VLOOKUP(J121,'[1]Gaji All'!$B$12:$C$172,2,0)</f>
        <v>Rinaldi Azhari Anas</v>
      </c>
    </row>
    <row r="122" spans="1:12" s="24" customFormat="1" ht="21" customHeight="1" x14ac:dyDescent="0.25">
      <c r="A122" s="29"/>
      <c r="B122" s="75">
        <f>VLOOKUP(J122,'[1]DBase-RK'!$C$3:$G$381,2,0)</f>
        <v>1210006715688</v>
      </c>
      <c r="C122" s="74" t="s">
        <v>18</v>
      </c>
      <c r="D122" s="73">
        <f>SUMIF('[1]Gaji All'!$B$12:$B$141,J122,'[1]Gaji All'!$AA$12:$AA$141)</f>
        <v>3560113</v>
      </c>
      <c r="E122" s="72" t="s">
        <v>17</v>
      </c>
      <c r="F122" s="71">
        <f>F121+1</f>
        <v>109</v>
      </c>
      <c r="G122" s="70" t="str">
        <f>VLOOKUP(J122,'[1]DBase-RK'!$C$3:$G$381,4,0)</f>
        <v>Angelina</v>
      </c>
      <c r="H122" s="69" t="str">
        <f>$H$14</f>
        <v>Gaji Juli 2018</v>
      </c>
      <c r="I122" s="68"/>
      <c r="J122" s="67" t="s">
        <v>29</v>
      </c>
      <c r="K122" s="129"/>
      <c r="L122" s="65" t="str">
        <f>VLOOKUP(J122,'[1]Gaji All'!$B$12:$C$172,2,0)</f>
        <v>Angelina</v>
      </c>
    </row>
    <row r="123" spans="1:12" s="24" customFormat="1" ht="21" customHeight="1" x14ac:dyDescent="0.25">
      <c r="A123" s="29"/>
      <c r="B123" s="75">
        <f>VLOOKUP(J123,'[1]DBase-RK'!$C$3:$G$381,2,0)</f>
        <v>1210006715233</v>
      </c>
      <c r="C123" s="74" t="s">
        <v>18</v>
      </c>
      <c r="D123" s="73">
        <f>SUMIF('[1]Gaji All'!$B$12:$B$141,J123,'[1]Gaji All'!$AA$12:$AA$141)</f>
        <v>3722114</v>
      </c>
      <c r="E123" s="72" t="s">
        <v>17</v>
      </c>
      <c r="F123" s="71">
        <f>F122+1</f>
        <v>110</v>
      </c>
      <c r="G123" s="70" t="str">
        <f>VLOOKUP(J123,'[1]DBase-RK'!$C$3:$G$381,4,0)</f>
        <v>Sutrisna Wijaya</v>
      </c>
      <c r="H123" s="69" t="str">
        <f>$H$14</f>
        <v>Gaji Juli 2018</v>
      </c>
      <c r="I123" s="68"/>
      <c r="J123" s="67" t="s">
        <v>28</v>
      </c>
      <c r="K123" s="129"/>
      <c r="L123" s="65" t="str">
        <f>VLOOKUP(J123,'[1]Gaji All'!$B$12:$C$172,2,0)</f>
        <v>Sutrisna Wijaya</v>
      </c>
    </row>
    <row r="124" spans="1:12" s="24" customFormat="1" ht="21" customHeight="1" x14ac:dyDescent="0.25">
      <c r="A124" s="29"/>
      <c r="B124" s="75">
        <f>VLOOKUP(J124,'[1]DBase-RK'!$C$3:$G$381,2,0)</f>
        <v>1210006976710</v>
      </c>
      <c r="C124" s="74" t="s">
        <v>18</v>
      </c>
      <c r="D124" s="73">
        <f>SUMIF('[1]Gaji All'!$B$12:$B$141,J124,'[1]Gaji All'!$AA$12:$AA$141)</f>
        <v>3722114</v>
      </c>
      <c r="E124" s="72" t="s">
        <v>17</v>
      </c>
      <c r="F124" s="71">
        <f>F123+1</f>
        <v>111</v>
      </c>
      <c r="G124" s="70" t="str">
        <f>VLOOKUP(J124,'[1]DBase-RK'!$C$3:$G$381,4,0)</f>
        <v>Saryanto</v>
      </c>
      <c r="H124" s="69" t="str">
        <f>$H$14</f>
        <v>Gaji Juli 2018</v>
      </c>
      <c r="I124" s="68"/>
      <c r="J124" s="67" t="s">
        <v>27</v>
      </c>
      <c r="K124" s="129"/>
      <c r="L124" s="65" t="str">
        <f>VLOOKUP(J124,'[1]Gaji All'!$B$12:$C$172,2,0)</f>
        <v>Saryanto</v>
      </c>
    </row>
    <row r="125" spans="1:12" s="24" customFormat="1" ht="21" customHeight="1" x14ac:dyDescent="0.25">
      <c r="A125" s="29"/>
      <c r="B125" s="75" t="str">
        <f>VLOOKUP(J125,'[1]DBase-RK'!$C$3:$G$381,2,0)</f>
        <v>0060010030108</v>
      </c>
      <c r="C125" s="74" t="s">
        <v>18</v>
      </c>
      <c r="D125" s="73">
        <f>SUMIF('[1]Gaji All'!$B$12:$B$141,J125,'[1]Gaji All'!$AA$12:$AA$141)</f>
        <v>3722114</v>
      </c>
      <c r="E125" s="72" t="s">
        <v>17</v>
      </c>
      <c r="F125" s="71">
        <f>F124+1</f>
        <v>112</v>
      </c>
      <c r="G125" s="70" t="str">
        <f>VLOOKUP(J125,'[1]DBase-RK'!$C$3:$G$381,4,0)</f>
        <v>Sri Wahyuni</v>
      </c>
      <c r="H125" s="69" t="str">
        <f>$H$14</f>
        <v>Gaji Juli 2018</v>
      </c>
      <c r="I125" s="68"/>
      <c r="J125" s="67" t="s">
        <v>26</v>
      </c>
      <c r="K125" s="129"/>
      <c r="L125" s="65" t="str">
        <f>VLOOKUP(J125,'[1]Gaji All'!$B$12:$C$172,2,0)</f>
        <v>Sri Wahyuni</v>
      </c>
    </row>
    <row r="126" spans="1:12" s="24" customFormat="1" ht="21" customHeight="1" x14ac:dyDescent="0.25">
      <c r="A126" s="29"/>
      <c r="B126" s="75">
        <f>VLOOKUP(J126,'[1]DBase-RK'!$C$3:$G$381,2,0)</f>
        <v>1660001584879</v>
      </c>
      <c r="C126" s="74" t="s">
        <v>18</v>
      </c>
      <c r="D126" s="73">
        <f>SUMIF('[1]Gaji All'!$B$12:$B$141,J126,'[1]Gaji All'!$AA$12:$AA$141)</f>
        <v>3722114</v>
      </c>
      <c r="E126" s="72" t="s">
        <v>17</v>
      </c>
      <c r="F126" s="71">
        <f>F125+1</f>
        <v>113</v>
      </c>
      <c r="G126" s="70" t="str">
        <f>VLOOKUP(J126,'[1]DBase-RK'!$C$3:$G$381,4,0)</f>
        <v>Suprapto</v>
      </c>
      <c r="H126" s="69" t="str">
        <f>$H$14</f>
        <v>Gaji Juli 2018</v>
      </c>
      <c r="I126" s="68"/>
      <c r="J126" s="67" t="s">
        <v>25</v>
      </c>
      <c r="K126" s="129"/>
      <c r="L126" s="65" t="str">
        <f>VLOOKUP(J126,'[1]Gaji All'!$B$12:$C$172,2,0)</f>
        <v>Suprapto</v>
      </c>
    </row>
    <row r="127" spans="1:12" s="24" customFormat="1" ht="21" customHeight="1" x14ac:dyDescent="0.25">
      <c r="A127" s="29"/>
      <c r="B127" s="75">
        <f>VLOOKUP(J127,'[1]DBase-RK'!$C$3:$G$381,2,0)</f>
        <v>1660001584994</v>
      </c>
      <c r="C127" s="74" t="s">
        <v>18</v>
      </c>
      <c r="D127" s="73">
        <f>SUMIF('[1]Gaji All'!$B$12:$B$141,J127,'[1]Gaji All'!$AA$12:$AA$141)</f>
        <v>3560113</v>
      </c>
      <c r="E127" s="72" t="s">
        <v>17</v>
      </c>
      <c r="F127" s="71">
        <f>F126+1</f>
        <v>114</v>
      </c>
      <c r="G127" s="70" t="str">
        <f>VLOOKUP(J127,'[1]DBase-RK'!$C$3:$G$381,4,0)</f>
        <v>Sigit Purnomo</v>
      </c>
      <c r="H127" s="69" t="str">
        <f>$H$14</f>
        <v>Gaji Juli 2018</v>
      </c>
      <c r="I127" s="68"/>
      <c r="J127" s="67" t="s">
        <v>24</v>
      </c>
      <c r="K127" s="129"/>
      <c r="L127" s="65" t="str">
        <f>VLOOKUP(J127,'[1]Gaji All'!$B$12:$C$172,2,0)</f>
        <v>Sigit Purnomo</v>
      </c>
    </row>
    <row r="128" spans="1:12" s="24" customFormat="1" ht="21" customHeight="1" x14ac:dyDescent="0.25">
      <c r="A128" s="29"/>
      <c r="B128" s="75" t="str">
        <f>VLOOKUP(J128,'[1]DBase-RK'!$C$3:$G$381,2,0)</f>
        <v>0700006367374</v>
      </c>
      <c r="C128" s="74" t="s">
        <v>18</v>
      </c>
      <c r="D128" s="73">
        <f>SUMIF('[1]Gaji All'!$B$12:$B$141,J128,'[1]Gaji All'!$AA$12:$AA$141)</f>
        <v>3722114</v>
      </c>
      <c r="E128" s="72" t="s">
        <v>17</v>
      </c>
      <c r="F128" s="71">
        <f>F127+1</f>
        <v>115</v>
      </c>
      <c r="G128" s="70" t="str">
        <f>VLOOKUP(J128,'[1]DBase-RK'!$C$3:$G$381,4,0)</f>
        <v>Tri Setiyono</v>
      </c>
      <c r="H128" s="69" t="str">
        <f>$H$14</f>
        <v>Gaji Juli 2018</v>
      </c>
      <c r="I128" s="68"/>
      <c r="J128" s="67" t="s">
        <v>23</v>
      </c>
      <c r="K128" s="129"/>
      <c r="L128" s="65" t="str">
        <f>VLOOKUP(J128,'[1]Gaji All'!$B$12:$C$172,2,0)</f>
        <v>Tri Setiyono</v>
      </c>
    </row>
    <row r="129" spans="1:12" s="24" customFormat="1" ht="21" customHeight="1" x14ac:dyDescent="0.25">
      <c r="A129" s="29"/>
      <c r="B129" s="75">
        <f>VLOOKUP(J129,'[1]DBase-RK'!$C$3:$G$381,2,0)</f>
        <v>1660001586320</v>
      </c>
      <c r="C129" s="74" t="s">
        <v>18</v>
      </c>
      <c r="D129" s="73">
        <f>SUMIF('[1]Gaji All'!$B$12:$B$141,J129,'[1]Gaji All'!$AA$12:$AA$141)</f>
        <v>3722114</v>
      </c>
      <c r="E129" s="72" t="s">
        <v>17</v>
      </c>
      <c r="F129" s="71">
        <f>F128+1</f>
        <v>116</v>
      </c>
      <c r="G129" s="70" t="str">
        <f>VLOOKUP(J129,'[1]DBase-RK'!$C$3:$G$381,4,0)</f>
        <v>Hendra Djaja</v>
      </c>
      <c r="H129" s="69" t="str">
        <f>$H$14</f>
        <v>Gaji Juli 2018</v>
      </c>
      <c r="I129" s="68"/>
      <c r="J129" s="67" t="s">
        <v>22</v>
      </c>
      <c r="K129" s="129"/>
      <c r="L129" s="65" t="str">
        <f>VLOOKUP(J129,'[1]Gaji All'!$B$12:$C$172,2,0)</f>
        <v>Hendra Djaja</v>
      </c>
    </row>
    <row r="130" spans="1:12" s="24" customFormat="1" ht="21" customHeight="1" x14ac:dyDescent="0.25">
      <c r="A130" s="29"/>
      <c r="B130" s="75">
        <f>VLOOKUP(J130,'[1]DBase-RK'!$C$3:$G$381,2,0)</f>
        <v>1660001585629</v>
      </c>
      <c r="C130" s="74" t="s">
        <v>18</v>
      </c>
      <c r="D130" s="73">
        <f>SUMIF('[1]Gaji All'!$B$12:$B$141,J130,'[1]Gaji All'!$AA$12:$AA$141)</f>
        <v>3722114</v>
      </c>
      <c r="E130" s="72" t="s">
        <v>17</v>
      </c>
      <c r="F130" s="71">
        <f>F129+1</f>
        <v>117</v>
      </c>
      <c r="G130" s="70" t="str">
        <f>VLOOKUP(J130,'[1]DBase-RK'!$C$3:$G$381,4,0)</f>
        <v xml:space="preserve">Iswandi </v>
      </c>
      <c r="H130" s="69" t="str">
        <f>$H$14</f>
        <v>Gaji Juli 2018</v>
      </c>
      <c r="I130" s="68"/>
      <c r="J130" s="67" t="s">
        <v>21</v>
      </c>
      <c r="K130" s="129"/>
      <c r="L130" s="65" t="str">
        <f>VLOOKUP(J130,'[1]Gaji All'!$B$12:$C$172,2,0)</f>
        <v xml:space="preserve">Iswandi </v>
      </c>
    </row>
    <row r="131" spans="1:12" s="24" customFormat="1" ht="21" customHeight="1" x14ac:dyDescent="0.25">
      <c r="A131" s="29"/>
      <c r="B131" s="75">
        <f>VLOOKUP(J131,'[1]DBase-RK'!$C$3:$G$381,2,0)</f>
        <v>1660001584929</v>
      </c>
      <c r="C131" s="74" t="s">
        <v>18</v>
      </c>
      <c r="D131" s="73">
        <f>SUMIF('[1]Gaji All'!$B$12:$B$141,J131,'[1]Gaji All'!$AA$12:$AA$141)</f>
        <v>3722114</v>
      </c>
      <c r="E131" s="72" t="s">
        <v>17</v>
      </c>
      <c r="F131" s="71">
        <f>F130+1</f>
        <v>118</v>
      </c>
      <c r="G131" s="70" t="str">
        <f>VLOOKUP(J131,'[1]DBase-RK'!$C$3:$G$381,4,0)</f>
        <v>Taufik</v>
      </c>
      <c r="H131" s="69" t="str">
        <f>$H$14</f>
        <v>Gaji Juli 2018</v>
      </c>
      <c r="I131" s="68"/>
      <c r="J131" s="67" t="s">
        <v>20</v>
      </c>
      <c r="K131" s="129"/>
      <c r="L131" s="65" t="str">
        <f>VLOOKUP(J131,'[1]Gaji All'!$B$12:$C$172,2,0)</f>
        <v>Taufik</v>
      </c>
    </row>
    <row r="132" spans="1:12" s="24" customFormat="1" ht="21" customHeight="1" x14ac:dyDescent="0.25">
      <c r="A132" s="29"/>
      <c r="B132" s="152">
        <f>VLOOKUP(J132,'[1]DBase-RK'!$C$3:$G$381,2,0)</f>
        <v>9000013627568</v>
      </c>
      <c r="C132" s="151" t="s">
        <v>18</v>
      </c>
      <c r="D132" s="150">
        <f>SUMIF('[1]Gaji All'!$B$12:$B$141,J132,'[1]Gaji All'!$AA$12:$AA$141)</f>
        <v>3722114</v>
      </c>
      <c r="E132" s="149" t="s">
        <v>17</v>
      </c>
      <c r="F132" s="148">
        <f>F131+1</f>
        <v>119</v>
      </c>
      <c r="G132" s="147" t="str">
        <f>VLOOKUP(J132,'[1]DBase-RK'!$C$3:$G$381,4,0)</f>
        <v xml:space="preserve">Leo Vernando </v>
      </c>
      <c r="H132" s="146" t="str">
        <f>$H$14</f>
        <v>Gaji Juli 2018</v>
      </c>
      <c r="I132" s="68"/>
      <c r="J132" s="67" t="s">
        <v>19</v>
      </c>
      <c r="K132" s="129"/>
      <c r="L132" s="65" t="str">
        <f>VLOOKUP(J132,'[1]Gaji All'!$B$12:$C$172,2,0)</f>
        <v xml:space="preserve">Leo Vernando </v>
      </c>
    </row>
    <row r="133" spans="1:12" s="24" customFormat="1" ht="21" customHeight="1" thickBot="1" x14ac:dyDescent="0.3">
      <c r="A133" s="29"/>
      <c r="B133" s="145">
        <f>VLOOKUP(J133,'[1]DBase-RK'!$C$3:$G$381,2,0)</f>
        <v>9000041684433</v>
      </c>
      <c r="C133" s="144" t="s">
        <v>18</v>
      </c>
      <c r="D133" s="143">
        <f>SUMIF('[1]Gaji All'!$B$12:$B$141,J133,'[1]Gaji All'!$AA$12:$AA$141)</f>
        <v>3722114</v>
      </c>
      <c r="E133" s="142" t="s">
        <v>17</v>
      </c>
      <c r="F133" s="141">
        <f>F132+1</f>
        <v>120</v>
      </c>
      <c r="G133" s="140" t="str">
        <f>VLOOKUP(J133,'[1]DBase-RK'!$C$3:$G$381,4,0)</f>
        <v>Intan Fondraradodo</v>
      </c>
      <c r="H133" s="139" t="str">
        <f>$H$14</f>
        <v>Gaji Juli 2018</v>
      </c>
      <c r="I133" s="68"/>
      <c r="J133" s="138" t="s">
        <v>16</v>
      </c>
      <c r="K133" s="129"/>
      <c r="L133" s="65" t="str">
        <f>VLOOKUP(J133,'[1]Gaji All'!$B$12:$C$172,2,0)</f>
        <v>Intan Fondraradodo</v>
      </c>
    </row>
    <row r="134" spans="1:12" s="24" customFormat="1" ht="21" customHeight="1" thickBot="1" x14ac:dyDescent="0.4">
      <c r="A134" s="96"/>
      <c r="B134" s="124"/>
      <c r="C134" s="123"/>
      <c r="D134" s="137"/>
      <c r="E134" s="121"/>
      <c r="F134" s="120"/>
      <c r="G134" s="119"/>
      <c r="H134" s="118"/>
      <c r="I134" s="68"/>
      <c r="J134" s="1"/>
      <c r="K134" s="129"/>
      <c r="L134" s="34"/>
    </row>
    <row r="135" spans="1:12" s="24" customFormat="1" ht="21" customHeight="1" thickBot="1" x14ac:dyDescent="0.4">
      <c r="A135" s="29"/>
      <c r="B135" s="136" t="s">
        <v>15</v>
      </c>
      <c r="C135" s="135"/>
      <c r="D135" s="134">
        <f>SUM(D14:D133)</f>
        <v>440576196</v>
      </c>
      <c r="E135" s="133"/>
      <c r="F135" s="132"/>
      <c r="G135" s="131"/>
      <c r="H135" s="130">
        <f>D166-'[1]Gaji All'!AA144</f>
        <v>0</v>
      </c>
      <c r="I135" s="5"/>
      <c r="J135" s="1"/>
      <c r="K135" s="129"/>
      <c r="L135" s="34"/>
    </row>
    <row r="136" spans="1:12" s="24" customFormat="1" ht="21" customHeight="1" x14ac:dyDescent="0.35">
      <c r="A136" s="29"/>
      <c r="B136" s="128"/>
      <c r="C136" s="128"/>
      <c r="D136" s="127"/>
      <c r="E136" s="128"/>
      <c r="F136" s="128"/>
      <c r="G136" s="125"/>
      <c r="H136" s="113"/>
      <c r="I136" s="5"/>
      <c r="J136" s="1"/>
      <c r="K136" s="1"/>
      <c r="L136" s="34"/>
    </row>
    <row r="137" spans="1:12" s="24" customFormat="1" ht="21" customHeight="1" x14ac:dyDescent="0.35">
      <c r="A137" s="29"/>
      <c r="B137" s="128"/>
      <c r="C137" s="113"/>
      <c r="D137" s="127"/>
      <c r="E137" s="126"/>
      <c r="F137" s="126"/>
      <c r="G137" s="125"/>
      <c r="H137" s="113"/>
      <c r="I137" s="5"/>
      <c r="J137" s="1"/>
      <c r="K137" s="1"/>
      <c r="L137" s="34"/>
    </row>
    <row r="138" spans="1:12" s="24" customFormat="1" ht="21" customHeight="1" x14ac:dyDescent="0.35">
      <c r="A138" s="29"/>
      <c r="B138" s="38" t="str">
        <f>'[1]Gaji All'!$A$150</f>
        <v>Jakarta, Juli 2018</v>
      </c>
      <c r="C138" s="10"/>
      <c r="D138" s="27"/>
      <c r="E138" s="10"/>
      <c r="F138" s="37"/>
      <c r="G138" s="25"/>
      <c r="H138" s="1"/>
      <c r="I138" s="5"/>
      <c r="J138" s="1"/>
      <c r="K138" s="1"/>
      <c r="L138" s="34"/>
    </row>
    <row r="139" spans="1:12" s="24" customFormat="1" ht="21" customHeight="1" x14ac:dyDescent="0.35">
      <c r="A139" s="29"/>
      <c r="B139" s="33" t="s">
        <v>3</v>
      </c>
      <c r="C139" s="10"/>
      <c r="D139" s="27"/>
      <c r="E139" s="10"/>
      <c r="F139" s="10"/>
      <c r="G139" s="25"/>
      <c r="H139" s="1"/>
      <c r="I139" s="5"/>
      <c r="J139" s="1"/>
      <c r="K139" s="1"/>
      <c r="L139" s="34"/>
    </row>
    <row r="140" spans="1:12" s="24" customFormat="1" ht="21" customHeight="1" x14ac:dyDescent="0.35">
      <c r="A140" s="29"/>
      <c r="B140" s="33"/>
      <c r="C140" s="10"/>
      <c r="D140" s="27"/>
      <c r="E140" s="10"/>
      <c r="F140" s="10"/>
      <c r="G140" s="25"/>
      <c r="H140" s="1"/>
      <c r="I140" s="5"/>
      <c r="J140" s="1"/>
      <c r="K140" s="1"/>
      <c r="L140" s="34"/>
    </row>
    <row r="141" spans="1:12" s="24" customFormat="1" ht="21" customHeight="1" x14ac:dyDescent="0.35">
      <c r="A141" s="29"/>
      <c r="B141" s="33"/>
      <c r="C141" s="10"/>
      <c r="D141" s="27"/>
      <c r="E141" s="10"/>
      <c r="F141" s="10"/>
      <c r="G141" s="25"/>
      <c r="H141" s="1"/>
      <c r="I141" s="36"/>
      <c r="J141" s="35"/>
      <c r="K141" s="35"/>
      <c r="L141" s="34"/>
    </row>
    <row r="142" spans="1:12" s="24" customFormat="1" ht="21" customHeight="1" x14ac:dyDescent="0.35">
      <c r="A142" s="29"/>
      <c r="B142" s="33"/>
      <c r="C142" s="32"/>
      <c r="D142" s="27"/>
      <c r="E142" s="10"/>
      <c r="F142" s="10"/>
      <c r="G142" s="25"/>
      <c r="H142" s="1"/>
      <c r="I142" s="5"/>
      <c r="J142" s="1"/>
      <c r="K142" s="1"/>
      <c r="L142" s="1"/>
    </row>
    <row r="143" spans="1:12" s="24" customFormat="1" ht="21" customHeight="1" x14ac:dyDescent="0.35">
      <c r="A143" s="29"/>
      <c r="B143" s="33"/>
      <c r="C143" s="32"/>
      <c r="D143" s="27"/>
      <c r="E143" s="10"/>
      <c r="F143" s="10"/>
      <c r="G143" s="25"/>
      <c r="H143" s="1"/>
      <c r="I143" s="5"/>
      <c r="J143" s="1"/>
      <c r="K143" s="1"/>
      <c r="L143" s="1"/>
    </row>
    <row r="144" spans="1:12" s="24" customFormat="1" ht="21" customHeight="1" x14ac:dyDescent="0.35">
      <c r="A144" s="29"/>
      <c r="B144" s="31" t="s">
        <v>2</v>
      </c>
      <c r="C144" s="13"/>
      <c r="D144" s="27"/>
      <c r="E144" s="10"/>
      <c r="F144" s="10"/>
      <c r="G144" s="30"/>
      <c r="H144" s="1"/>
      <c r="I144" s="5"/>
      <c r="J144" s="1"/>
      <c r="K144" s="1"/>
      <c r="L144" s="1"/>
    </row>
    <row r="145" spans="1:59" s="24" customFormat="1" ht="21" customHeight="1" x14ac:dyDescent="0.35">
      <c r="A145" s="29"/>
      <c r="B145" s="28" t="s">
        <v>1</v>
      </c>
      <c r="C145" s="13"/>
      <c r="D145" s="27"/>
      <c r="E145" s="10"/>
      <c r="F145" s="26"/>
      <c r="G145" s="25"/>
      <c r="H145" s="1"/>
      <c r="I145" s="5"/>
      <c r="J145" s="1"/>
      <c r="K145" s="1"/>
      <c r="L145" s="1"/>
    </row>
    <row r="146" spans="1:59" s="24" customFormat="1" ht="21" customHeight="1" x14ac:dyDescent="0.35">
      <c r="A146" s="29"/>
      <c r="B146" s="124"/>
      <c r="C146" s="123"/>
      <c r="D146" s="122"/>
      <c r="E146" s="121"/>
      <c r="F146" s="120"/>
      <c r="G146" s="119"/>
      <c r="H146" s="118"/>
      <c r="I146" s="114"/>
      <c r="J146" s="117"/>
      <c r="K146" s="117"/>
      <c r="L146" s="13"/>
    </row>
    <row r="147" spans="1:59" s="113" customFormat="1" ht="21" customHeight="1" x14ac:dyDescent="0.35">
      <c r="A147" s="29"/>
      <c r="B147" s="116" t="s">
        <v>14</v>
      </c>
      <c r="C147" s="115"/>
      <c r="D147" s="115"/>
      <c r="E147" s="13"/>
      <c r="F147" s="13"/>
      <c r="G147" s="111"/>
      <c r="H147" s="12"/>
      <c r="I147" s="114"/>
    </row>
    <row r="148" spans="1:59" ht="21" customHeight="1" thickBot="1" x14ac:dyDescent="0.4">
      <c r="A148" s="29"/>
      <c r="B148" s="112" t="s">
        <v>13</v>
      </c>
      <c r="C148" s="13"/>
      <c r="D148" s="13"/>
      <c r="E148" s="13"/>
      <c r="F148" s="13"/>
      <c r="G148" s="111"/>
      <c r="H148" s="12"/>
      <c r="I148" s="68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59" ht="21" customHeight="1" x14ac:dyDescent="0.35">
      <c r="A149" s="29"/>
      <c r="B149" s="110" t="s">
        <v>12</v>
      </c>
      <c r="C149" s="108" t="s">
        <v>11</v>
      </c>
      <c r="D149" s="109" t="s">
        <v>10</v>
      </c>
      <c r="E149" s="108" t="s">
        <v>9</v>
      </c>
      <c r="F149" s="108" t="s">
        <v>8</v>
      </c>
      <c r="G149" s="107" t="s">
        <v>7</v>
      </c>
      <c r="H149" s="106" t="s">
        <v>6</v>
      </c>
      <c r="I149" s="99"/>
      <c r="J149" s="105" t="s">
        <v>5</v>
      </c>
      <c r="K149" s="97"/>
      <c r="L149" s="19"/>
      <c r="M149" s="1"/>
      <c r="N149" s="1"/>
      <c r="O149" s="1"/>
      <c r="P149" s="1"/>
      <c r="Q149" s="1"/>
      <c r="R149" s="1"/>
      <c r="S149" s="1"/>
    </row>
    <row r="150" spans="1:59" ht="21" customHeight="1" thickBot="1" x14ac:dyDescent="0.4">
      <c r="A150" s="29"/>
      <c r="B150" s="104"/>
      <c r="C150" s="102"/>
      <c r="D150" s="103"/>
      <c r="E150" s="102"/>
      <c r="F150" s="102"/>
      <c r="G150" s="101"/>
      <c r="H150" s="100"/>
      <c r="I150" s="99"/>
      <c r="J150" s="98"/>
      <c r="K150" s="97"/>
      <c r="L150" s="19"/>
      <c r="M150" s="1"/>
      <c r="N150" s="1"/>
      <c r="O150" s="1"/>
      <c r="P150" s="1"/>
      <c r="Q150" s="1"/>
      <c r="R150" s="1"/>
      <c r="S150" s="1"/>
    </row>
    <row r="151" spans="1:59" ht="12" customHeight="1" thickBot="1" x14ac:dyDescent="0.4">
      <c r="A151" s="96"/>
      <c r="B151" s="95"/>
      <c r="C151" s="44"/>
      <c r="D151" s="94"/>
      <c r="E151" s="93"/>
      <c r="F151" s="92"/>
      <c r="G151" s="91"/>
      <c r="H151" s="90"/>
      <c r="I151" s="89"/>
      <c r="J151" s="53"/>
      <c r="K151" s="53"/>
      <c r="L151" s="88"/>
      <c r="M151" s="1"/>
      <c r="N151" s="1"/>
      <c r="O151" s="1"/>
      <c r="P151" s="1"/>
      <c r="Q151" s="1"/>
      <c r="R151" s="1"/>
      <c r="S151" s="1"/>
    </row>
    <row r="152" spans="1:59" s="76" customFormat="1" ht="21" customHeight="1" x14ac:dyDescent="0.25">
      <c r="A152" s="3"/>
      <c r="B152" s="87"/>
      <c r="C152" s="86"/>
      <c r="D152" s="85"/>
      <c r="E152" s="84"/>
      <c r="F152" s="83"/>
      <c r="G152" s="82"/>
      <c r="H152" s="81"/>
      <c r="I152" s="80"/>
      <c r="J152" s="79"/>
      <c r="K152" s="78"/>
      <c r="L152" s="65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 spans="1:59" s="63" customFormat="1" ht="21" customHeight="1" x14ac:dyDescent="0.25">
      <c r="A153" s="29"/>
      <c r="B153" s="75"/>
      <c r="C153" s="74"/>
      <c r="D153" s="73"/>
      <c r="E153" s="72"/>
      <c r="F153" s="71"/>
      <c r="G153" s="70"/>
      <c r="H153" s="69"/>
      <c r="I153" s="68"/>
      <c r="J153" s="67"/>
      <c r="K153" s="66"/>
      <c r="L153" s="65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</row>
    <row r="154" spans="1:59" s="13" customFormat="1" ht="21" customHeight="1" thickBot="1" x14ac:dyDescent="0.4">
      <c r="A154" s="29"/>
      <c r="B154" s="62"/>
      <c r="C154" s="61"/>
      <c r="D154" s="60"/>
      <c r="E154" s="59"/>
      <c r="F154" s="58"/>
      <c r="G154" s="57"/>
      <c r="H154" s="56"/>
      <c r="I154" s="55"/>
      <c r="J154" s="54"/>
      <c r="K154" s="53"/>
      <c r="L154" s="52"/>
    </row>
    <row r="155" spans="1:59" ht="21" customHeight="1" thickBot="1" x14ac:dyDescent="0.4">
      <c r="B155" s="51" t="s">
        <v>4</v>
      </c>
      <c r="C155" s="50"/>
      <c r="D155" s="49">
        <f>SUM(D152:D154)</f>
        <v>0</v>
      </c>
      <c r="E155" s="48"/>
      <c r="F155" s="47"/>
      <c r="G155" s="46"/>
      <c r="H155" s="45"/>
      <c r="I155" s="16"/>
      <c r="J155" s="3"/>
      <c r="M155" s="1"/>
      <c r="N155" s="1"/>
      <c r="O155" s="1"/>
      <c r="P155" s="1"/>
      <c r="Q155" s="1"/>
      <c r="R155" s="1"/>
      <c r="S155" s="1"/>
    </row>
    <row r="156" spans="1:59" ht="21" customHeight="1" x14ac:dyDescent="0.35">
      <c r="B156" s="41"/>
      <c r="C156" s="44"/>
      <c r="D156" s="43"/>
      <c r="E156" s="42"/>
      <c r="F156" s="41"/>
      <c r="G156" s="40"/>
      <c r="H156" s="39"/>
      <c r="I156" s="16"/>
      <c r="J156" s="3"/>
      <c r="M156" s="1"/>
      <c r="N156" s="1"/>
      <c r="O156" s="1"/>
      <c r="P156" s="1"/>
      <c r="Q156" s="1"/>
      <c r="R156" s="1"/>
      <c r="S156" s="1"/>
    </row>
    <row r="157" spans="1:59" s="24" customFormat="1" ht="21" customHeight="1" x14ac:dyDescent="0.35">
      <c r="A157" s="29"/>
      <c r="B157" s="38" t="str">
        <f>'[1]Gaji All'!$A$150</f>
        <v>Jakarta, Juli 2018</v>
      </c>
      <c r="C157" s="10"/>
      <c r="D157" s="27"/>
      <c r="E157" s="10"/>
      <c r="F157" s="37"/>
      <c r="G157" s="25"/>
      <c r="H157" s="1"/>
      <c r="I157" s="5"/>
      <c r="J157" s="1"/>
      <c r="K157" s="1"/>
      <c r="L157" s="34"/>
    </row>
    <row r="158" spans="1:59" s="24" customFormat="1" ht="21" customHeight="1" x14ac:dyDescent="0.35">
      <c r="A158" s="29"/>
      <c r="B158" s="33" t="s">
        <v>3</v>
      </c>
      <c r="C158" s="10"/>
      <c r="D158" s="27"/>
      <c r="E158" s="10"/>
      <c r="F158" s="10"/>
      <c r="G158" s="25"/>
      <c r="H158" s="1"/>
      <c r="I158" s="5"/>
      <c r="J158" s="1"/>
      <c r="K158" s="1"/>
      <c r="L158" s="34"/>
    </row>
    <row r="159" spans="1:59" s="24" customFormat="1" ht="21" customHeight="1" x14ac:dyDescent="0.35">
      <c r="A159" s="29"/>
      <c r="B159" s="33"/>
      <c r="C159" s="10"/>
      <c r="D159" s="27"/>
      <c r="E159" s="10"/>
      <c r="F159" s="10"/>
      <c r="G159" s="25"/>
      <c r="H159" s="1"/>
      <c r="I159" s="5"/>
      <c r="J159" s="1"/>
      <c r="K159" s="1"/>
      <c r="L159" s="34"/>
    </row>
    <row r="160" spans="1:59" s="24" customFormat="1" ht="21" customHeight="1" x14ac:dyDescent="0.35">
      <c r="A160" s="29"/>
      <c r="B160" s="33"/>
      <c r="C160" s="10"/>
      <c r="D160" s="27"/>
      <c r="E160" s="10"/>
      <c r="F160" s="10"/>
      <c r="G160" s="25"/>
      <c r="H160" s="1"/>
      <c r="I160" s="36"/>
      <c r="J160" s="35"/>
      <c r="K160" s="35"/>
      <c r="L160" s="34"/>
    </row>
    <row r="161" spans="1:19" s="24" customFormat="1" ht="21" customHeight="1" x14ac:dyDescent="0.35">
      <c r="A161" s="29"/>
      <c r="B161" s="33"/>
      <c r="C161" s="32"/>
      <c r="D161" s="27"/>
      <c r="E161" s="10"/>
      <c r="F161" s="10"/>
      <c r="G161" s="25"/>
      <c r="H161" s="1"/>
      <c r="I161" s="5"/>
      <c r="J161" s="1"/>
      <c r="K161" s="1"/>
      <c r="L161" s="1"/>
    </row>
    <row r="162" spans="1:19" s="24" customFormat="1" ht="21" customHeight="1" x14ac:dyDescent="0.35">
      <c r="A162" s="29"/>
      <c r="B162" s="33"/>
      <c r="C162" s="32"/>
      <c r="D162" s="27"/>
      <c r="E162" s="10"/>
      <c r="F162" s="10"/>
      <c r="G162" s="25"/>
      <c r="H162" s="1"/>
      <c r="I162" s="5"/>
      <c r="J162" s="1"/>
      <c r="K162" s="1"/>
      <c r="L162" s="1"/>
    </row>
    <row r="163" spans="1:19" s="24" customFormat="1" ht="21" customHeight="1" x14ac:dyDescent="0.35">
      <c r="A163" s="29"/>
      <c r="B163" s="31" t="s">
        <v>2</v>
      </c>
      <c r="C163" s="13"/>
      <c r="D163" s="27"/>
      <c r="E163" s="10"/>
      <c r="F163" s="10"/>
      <c r="G163" s="30"/>
      <c r="H163" s="1"/>
      <c r="I163" s="5"/>
      <c r="J163" s="1"/>
      <c r="K163" s="1"/>
      <c r="L163" s="1"/>
    </row>
    <row r="164" spans="1:19" s="24" customFormat="1" ht="21" customHeight="1" x14ac:dyDescent="0.35">
      <c r="A164" s="29"/>
      <c r="B164" s="28" t="s">
        <v>1</v>
      </c>
      <c r="C164" s="13"/>
      <c r="D164" s="27"/>
      <c r="E164" s="10"/>
      <c r="F164" s="26"/>
      <c r="G164" s="25"/>
      <c r="H164" s="1"/>
      <c r="I164" s="5"/>
      <c r="J164" s="1"/>
      <c r="K164" s="1"/>
      <c r="L164" s="1"/>
    </row>
    <row r="165" spans="1:19" ht="21" customHeight="1" x14ac:dyDescent="0.35">
      <c r="B165" s="23"/>
      <c r="C165" s="19"/>
      <c r="D165" s="19"/>
      <c r="E165" s="19"/>
      <c r="F165" s="19"/>
      <c r="G165" s="18"/>
      <c r="H165" s="17"/>
      <c r="I165" s="16"/>
      <c r="J165" s="3"/>
      <c r="M165" s="1"/>
      <c r="N165" s="1"/>
      <c r="O165" s="1"/>
      <c r="P165" s="1"/>
      <c r="Q165" s="1"/>
      <c r="R165" s="1"/>
      <c r="S165" s="1"/>
    </row>
    <row r="166" spans="1:19" ht="21" customHeight="1" x14ac:dyDescent="0.35">
      <c r="B166" s="22" t="s">
        <v>0</v>
      </c>
      <c r="C166" s="21"/>
      <c r="D166" s="20">
        <f>ROUND(D155+D135,0)</f>
        <v>440576196</v>
      </c>
      <c r="E166" s="19"/>
      <c r="F166" s="19"/>
      <c r="G166" s="18"/>
      <c r="H166" s="17"/>
      <c r="I166" s="16"/>
      <c r="J166" s="3"/>
      <c r="M166" s="1"/>
      <c r="N166" s="1"/>
      <c r="O166" s="1"/>
      <c r="P166" s="1"/>
      <c r="Q166" s="1"/>
      <c r="R166" s="1"/>
      <c r="S166" s="1"/>
    </row>
    <row r="167" spans="1:19" ht="21" customHeight="1" x14ac:dyDescent="0.35">
      <c r="B167" s="15"/>
      <c r="C167" s="13"/>
      <c r="D167" s="14">
        <f>D166-'[1]Gaji All'!AA144</f>
        <v>0</v>
      </c>
      <c r="E167" s="13"/>
      <c r="F167" s="13"/>
      <c r="G167" s="13"/>
      <c r="H167" s="12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21" customHeight="1" x14ac:dyDescent="0.35">
      <c r="B168" s="10"/>
      <c r="C168" s="10"/>
      <c r="D168" s="11"/>
      <c r="E168" s="10"/>
      <c r="F168" s="10"/>
      <c r="G168" s="9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" customHeight="1" x14ac:dyDescent="0.35">
      <c r="B169" s="10"/>
      <c r="C169" s="10"/>
      <c r="D169" s="11"/>
      <c r="E169" s="10"/>
      <c r="F169" s="10"/>
      <c r="G169" s="9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" customHeight="1" x14ac:dyDescent="0.35">
      <c r="B170" s="10"/>
      <c r="C170" s="10"/>
      <c r="D170" s="11"/>
      <c r="E170" s="10"/>
      <c r="F170" s="10"/>
      <c r="G170" s="9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5">
      <c r="B171" s="10"/>
      <c r="C171" s="10"/>
      <c r="D171" s="11"/>
      <c r="E171" s="10"/>
      <c r="F171" s="10"/>
      <c r="G171" s="9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5">
      <c r="B172" s="10"/>
      <c r="C172" s="10"/>
      <c r="D172" s="11"/>
      <c r="E172" s="10"/>
      <c r="F172" s="10"/>
      <c r="G172" s="9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5">
      <c r="B173" s="10"/>
      <c r="C173" s="10"/>
      <c r="D173" s="11"/>
      <c r="E173" s="10"/>
      <c r="F173" s="10"/>
      <c r="G173" s="9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5">
      <c r="B174" s="10"/>
      <c r="C174" s="10"/>
      <c r="D174" s="11"/>
      <c r="E174" s="10"/>
      <c r="F174" s="10"/>
      <c r="G174" s="9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5">
      <c r="B175" s="10"/>
      <c r="C175" s="10"/>
      <c r="D175" s="11"/>
      <c r="E175" s="10"/>
      <c r="F175" s="10"/>
      <c r="G175" s="9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5">
      <c r="B176" s="10"/>
      <c r="C176" s="10"/>
      <c r="D176" s="11"/>
      <c r="E176" s="10"/>
      <c r="F176" s="10"/>
      <c r="G176" s="9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35">
      <c r="B177" s="10"/>
      <c r="C177" s="10"/>
      <c r="D177" s="11"/>
      <c r="E177" s="10"/>
      <c r="F177" s="10"/>
      <c r="G177" s="9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35">
      <c r="B178" s="10"/>
      <c r="C178" s="10"/>
      <c r="D178" s="11"/>
      <c r="E178" s="10"/>
      <c r="F178" s="10"/>
      <c r="G178" s="9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35">
      <c r="B179" s="10"/>
      <c r="C179" s="10"/>
      <c r="D179" s="11"/>
      <c r="E179" s="10"/>
      <c r="F179" s="10"/>
      <c r="G179" s="9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35">
      <c r="B180" s="10"/>
      <c r="C180" s="10"/>
      <c r="D180" s="11"/>
      <c r="E180" s="10"/>
      <c r="F180" s="10"/>
      <c r="G180" s="9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35">
      <c r="B181" s="10"/>
      <c r="C181" s="10"/>
      <c r="D181" s="11"/>
      <c r="E181" s="10"/>
      <c r="F181" s="10"/>
      <c r="G181" s="9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35">
      <c r="B182" s="10"/>
      <c r="C182" s="10"/>
      <c r="D182" s="11"/>
      <c r="E182" s="10"/>
      <c r="F182" s="10"/>
      <c r="G182" s="9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35">
      <c r="B183" s="10"/>
      <c r="C183" s="10"/>
      <c r="D183" s="11"/>
      <c r="E183" s="10"/>
      <c r="F183" s="10"/>
      <c r="G183" s="9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35">
      <c r="B184" s="10"/>
      <c r="C184" s="10"/>
      <c r="D184" s="11"/>
      <c r="E184" s="10"/>
      <c r="F184" s="10"/>
      <c r="G184" s="9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35">
      <c r="B185" s="10"/>
      <c r="C185" s="10"/>
      <c r="D185" s="11"/>
      <c r="E185" s="10"/>
      <c r="F185" s="10"/>
      <c r="G185" s="9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35">
      <c r="B186" s="10"/>
      <c r="C186" s="10"/>
      <c r="D186" s="11"/>
      <c r="E186" s="10"/>
      <c r="F186" s="10"/>
      <c r="G186" s="9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35">
      <c r="B187" s="10"/>
      <c r="C187" s="10"/>
      <c r="D187" s="11"/>
      <c r="E187" s="10"/>
      <c r="F187" s="10"/>
      <c r="G187" s="9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35">
      <c r="B188" s="10"/>
      <c r="C188" s="10"/>
      <c r="D188" s="11"/>
      <c r="E188" s="10"/>
      <c r="F188" s="10"/>
      <c r="G188" s="9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35">
      <c r="B189" s="10"/>
      <c r="C189" s="10"/>
      <c r="D189" s="11"/>
      <c r="E189" s="10"/>
      <c r="F189" s="10"/>
      <c r="G189" s="9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35">
      <c r="B190" s="10"/>
      <c r="C190" s="10"/>
      <c r="D190" s="11"/>
      <c r="E190" s="10"/>
      <c r="F190" s="10"/>
      <c r="G190" s="9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35">
      <c r="B191" s="10"/>
      <c r="C191" s="10"/>
      <c r="D191" s="11"/>
      <c r="E191" s="10"/>
      <c r="F191" s="10"/>
      <c r="G191" s="9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35">
      <c r="B192" s="10"/>
      <c r="C192" s="10"/>
      <c r="D192" s="11"/>
      <c r="E192" s="10"/>
      <c r="F192" s="10"/>
      <c r="G192" s="9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35">
      <c r="B193" s="10"/>
      <c r="C193" s="10"/>
      <c r="D193" s="11"/>
      <c r="E193" s="10"/>
      <c r="F193" s="10"/>
      <c r="G193" s="9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35">
      <c r="B194" s="10"/>
      <c r="C194" s="10"/>
      <c r="D194" s="11"/>
      <c r="E194" s="10"/>
      <c r="F194" s="10"/>
      <c r="G194" s="9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35">
      <c r="B195" s="10"/>
      <c r="C195" s="10"/>
      <c r="D195" s="11"/>
      <c r="E195" s="10"/>
      <c r="F195" s="10"/>
      <c r="G195" s="9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35">
      <c r="B196" s="10"/>
      <c r="C196" s="10"/>
      <c r="D196" s="11"/>
      <c r="E196" s="10"/>
      <c r="F196" s="10"/>
      <c r="G196" s="9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35">
      <c r="B197" s="10"/>
      <c r="C197" s="10"/>
      <c r="D197" s="11"/>
      <c r="E197" s="10"/>
      <c r="F197" s="10"/>
      <c r="G197" s="9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35">
      <c r="B198" s="10"/>
      <c r="C198" s="10"/>
      <c r="D198" s="11"/>
      <c r="E198" s="10"/>
      <c r="F198" s="10"/>
      <c r="G198" s="9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35">
      <c r="B199" s="10"/>
      <c r="C199" s="10"/>
      <c r="D199" s="11"/>
      <c r="E199" s="10"/>
      <c r="F199" s="10"/>
      <c r="G199" s="9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35">
      <c r="B200" s="10"/>
      <c r="C200" s="10"/>
      <c r="D200" s="11"/>
      <c r="E200" s="10"/>
      <c r="F200" s="10"/>
      <c r="G200" s="9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35">
      <c r="B201" s="10"/>
      <c r="C201" s="10"/>
      <c r="D201" s="11"/>
      <c r="E201" s="10"/>
      <c r="F201" s="10"/>
      <c r="G201" s="9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35">
      <c r="B202" s="10"/>
      <c r="C202" s="10"/>
      <c r="D202" s="11"/>
      <c r="E202" s="10"/>
      <c r="F202" s="10"/>
      <c r="G202" s="9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35">
      <c r="B203" s="10"/>
      <c r="C203" s="10"/>
      <c r="D203" s="11"/>
      <c r="E203" s="10"/>
      <c r="F203" s="10"/>
      <c r="G203" s="9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35">
      <c r="B204" s="10"/>
      <c r="C204" s="10"/>
      <c r="D204" s="11"/>
      <c r="E204" s="10"/>
      <c r="F204" s="10"/>
      <c r="G204" s="9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35">
      <c r="B205" s="10"/>
      <c r="C205" s="10"/>
      <c r="D205" s="11"/>
      <c r="E205" s="10"/>
      <c r="F205" s="10"/>
      <c r="G205" s="9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35">
      <c r="B206" s="10"/>
      <c r="C206" s="10"/>
      <c r="D206" s="11"/>
      <c r="E206" s="10"/>
      <c r="F206" s="10"/>
      <c r="G206" s="9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35">
      <c r="B207" s="10"/>
      <c r="C207" s="10"/>
      <c r="D207" s="11"/>
      <c r="E207" s="10"/>
      <c r="F207" s="10"/>
      <c r="G207" s="9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35">
      <c r="B208" s="10"/>
      <c r="C208" s="10"/>
      <c r="D208" s="11"/>
      <c r="E208" s="10"/>
      <c r="F208" s="10"/>
      <c r="G208" s="9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35">
      <c r="B209" s="10"/>
      <c r="C209" s="10"/>
      <c r="D209" s="11"/>
      <c r="E209" s="10"/>
      <c r="F209" s="10"/>
      <c r="G209" s="9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35">
      <c r="B210" s="10"/>
      <c r="C210" s="10"/>
      <c r="D210" s="11"/>
      <c r="E210" s="10"/>
      <c r="F210" s="10"/>
      <c r="G210" s="9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35">
      <c r="B211" s="10"/>
      <c r="C211" s="10"/>
      <c r="D211" s="11"/>
      <c r="E211" s="10"/>
      <c r="F211" s="10"/>
      <c r="G211" s="9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35">
      <c r="B212" s="10"/>
      <c r="C212" s="10"/>
      <c r="D212" s="11"/>
      <c r="E212" s="10"/>
      <c r="F212" s="10"/>
      <c r="G212" s="9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35">
      <c r="B213" s="10"/>
      <c r="C213" s="10"/>
      <c r="D213" s="11"/>
      <c r="E213" s="10"/>
      <c r="F213" s="10"/>
      <c r="G213" s="9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35">
      <c r="B214" s="10"/>
      <c r="C214" s="10"/>
      <c r="D214" s="11"/>
      <c r="E214" s="10"/>
      <c r="F214" s="10"/>
      <c r="G214" s="9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35">
      <c r="B215" s="10"/>
      <c r="C215" s="10"/>
      <c r="D215" s="11"/>
      <c r="E215" s="10"/>
      <c r="F215" s="10"/>
      <c r="G215" s="9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35">
      <c r="B216" s="10"/>
      <c r="C216" s="10"/>
      <c r="D216" s="11"/>
      <c r="E216" s="10"/>
      <c r="F216" s="10"/>
      <c r="G216" s="9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35">
      <c r="B217" s="10"/>
      <c r="C217" s="10"/>
      <c r="D217" s="11"/>
      <c r="E217" s="10"/>
      <c r="F217" s="10"/>
      <c r="G217" s="9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35">
      <c r="B218" s="10"/>
      <c r="C218" s="10"/>
      <c r="D218" s="11"/>
      <c r="E218" s="10"/>
      <c r="F218" s="10"/>
      <c r="G218" s="9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35">
      <c r="B219" s="10"/>
      <c r="C219" s="10"/>
      <c r="D219" s="11"/>
      <c r="E219" s="10"/>
      <c r="F219" s="10"/>
      <c r="G219" s="9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35">
      <c r="B220" s="10"/>
      <c r="C220" s="10"/>
      <c r="D220" s="11"/>
      <c r="E220" s="10"/>
      <c r="F220" s="10"/>
      <c r="G220" s="9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35">
      <c r="B221" s="10"/>
      <c r="C221" s="10"/>
      <c r="D221" s="11"/>
      <c r="E221" s="10"/>
      <c r="F221" s="10"/>
      <c r="G221" s="9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35">
      <c r="B222" s="10"/>
      <c r="C222" s="10"/>
      <c r="D222" s="11"/>
      <c r="E222" s="10"/>
      <c r="F222" s="10"/>
      <c r="G222" s="9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35">
      <c r="B223" s="10"/>
      <c r="C223" s="10"/>
      <c r="D223" s="11"/>
      <c r="E223" s="10"/>
      <c r="F223" s="10"/>
      <c r="G223" s="9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35">
      <c r="B224" s="10"/>
      <c r="C224" s="10"/>
      <c r="D224" s="11"/>
      <c r="E224" s="10"/>
      <c r="F224" s="10"/>
      <c r="G224" s="9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35">
      <c r="B225" s="10"/>
      <c r="C225" s="10"/>
      <c r="D225" s="11"/>
      <c r="E225" s="10"/>
      <c r="F225" s="10"/>
      <c r="G225" s="9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35">
      <c r="B226" s="10"/>
      <c r="C226" s="10"/>
      <c r="D226" s="11"/>
      <c r="E226" s="10"/>
      <c r="F226" s="10"/>
      <c r="G226" s="9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35">
      <c r="B227" s="10"/>
      <c r="C227" s="10"/>
      <c r="D227" s="11"/>
      <c r="E227" s="10"/>
      <c r="F227" s="10"/>
      <c r="G227" s="9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35">
      <c r="B228" s="10"/>
      <c r="C228" s="10"/>
      <c r="D228" s="11"/>
      <c r="E228" s="10"/>
      <c r="F228" s="10"/>
      <c r="G228" s="9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35">
      <c r="B229" s="10"/>
      <c r="C229" s="10"/>
      <c r="D229" s="11"/>
      <c r="E229" s="10"/>
      <c r="F229" s="10"/>
      <c r="G229" s="9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35">
      <c r="B230" s="10"/>
      <c r="C230" s="10"/>
      <c r="D230" s="11"/>
      <c r="E230" s="10"/>
      <c r="F230" s="10"/>
      <c r="G230" s="9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35">
      <c r="B231" s="10"/>
      <c r="C231" s="10"/>
      <c r="D231" s="11"/>
      <c r="E231" s="10"/>
      <c r="F231" s="10"/>
      <c r="G231" s="9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35">
      <c r="B232" s="10"/>
      <c r="C232" s="10"/>
      <c r="D232" s="11"/>
      <c r="E232" s="10"/>
      <c r="F232" s="10"/>
      <c r="G232" s="9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35">
      <c r="B233" s="10"/>
      <c r="C233" s="10"/>
      <c r="D233" s="11"/>
      <c r="E233" s="10"/>
      <c r="F233" s="10"/>
      <c r="G233" s="9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35">
      <c r="B234" s="10"/>
      <c r="C234" s="10"/>
      <c r="D234" s="11"/>
      <c r="E234" s="10"/>
      <c r="F234" s="10"/>
      <c r="G234" s="9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35">
      <c r="B235" s="10"/>
      <c r="C235" s="10"/>
      <c r="D235" s="11"/>
      <c r="E235" s="10"/>
      <c r="F235" s="10"/>
      <c r="G235" s="9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35">
      <c r="B236" s="10"/>
      <c r="C236" s="10"/>
      <c r="D236" s="11"/>
      <c r="E236" s="10"/>
      <c r="F236" s="10"/>
      <c r="G236" s="9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35">
      <c r="B237" s="10"/>
      <c r="C237" s="10"/>
      <c r="D237" s="11"/>
      <c r="E237" s="10"/>
      <c r="F237" s="10"/>
      <c r="G237" s="9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35">
      <c r="B238" s="10"/>
      <c r="C238" s="10"/>
      <c r="D238" s="11"/>
      <c r="E238" s="10"/>
      <c r="F238" s="10"/>
      <c r="G238" s="9"/>
      <c r="H238" s="1"/>
    </row>
    <row r="239" spans="2:19" x14ac:dyDescent="0.35">
      <c r="B239" s="10"/>
      <c r="C239" s="10"/>
      <c r="D239" s="11"/>
      <c r="E239" s="10"/>
      <c r="F239" s="10"/>
      <c r="G239" s="9"/>
      <c r="H239" s="1"/>
    </row>
    <row r="240" spans="2:19" x14ac:dyDescent="0.35">
      <c r="B240" s="10"/>
      <c r="C240" s="10"/>
      <c r="D240" s="11"/>
      <c r="E240" s="10"/>
      <c r="F240" s="10"/>
      <c r="G240" s="9"/>
      <c r="H240" s="1"/>
    </row>
    <row r="241" spans="2:8" x14ac:dyDescent="0.35">
      <c r="B241" s="10"/>
      <c r="C241" s="10"/>
      <c r="D241" s="11"/>
      <c r="E241" s="10"/>
      <c r="F241" s="10"/>
      <c r="G241" s="9"/>
      <c r="H241" s="1"/>
    </row>
    <row r="242" spans="2:8" x14ac:dyDescent="0.35">
      <c r="B242" s="10"/>
      <c r="C242" s="10"/>
      <c r="D242" s="11"/>
      <c r="E242" s="10"/>
      <c r="F242" s="10"/>
      <c r="G242" s="9"/>
      <c r="H242" s="1"/>
    </row>
  </sheetData>
  <mergeCells count="13">
    <mergeCell ref="F149:F150"/>
    <mergeCell ref="G149:G150"/>
    <mergeCell ref="H149:H150"/>
    <mergeCell ref="C161:C162"/>
    <mergeCell ref="B5:H5"/>
    <mergeCell ref="J149:J150"/>
    <mergeCell ref="B7:H7"/>
    <mergeCell ref="B8:H8"/>
    <mergeCell ref="C142:C143"/>
    <mergeCell ref="B149:B150"/>
    <mergeCell ref="C149:C150"/>
    <mergeCell ref="D149:D150"/>
    <mergeCell ref="E149:E150"/>
  </mergeCells>
  <pageMargins left="0.5" right="0" top="0.5" bottom="0" header="0" footer="0"/>
  <pageSetup paperSize="9" scale="75" orientation="portrait" r:id="rId1"/>
  <headerFooter alignWithMargins="0">
    <oddFooter>&amp;CHal : &amp;P dari &amp;N&amp;RMenara Thamrin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2018-08-28T13:23:35Z</dcterms:created>
  <dcterms:modified xsi:type="dcterms:W3CDTF">2018-08-28T13:24:38Z</dcterms:modified>
</cp:coreProperties>
</file>