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marama/Documents/Capsis/calibration/Scorff/code/forPaperCapsis/CALIBRATION-MANUAL/InitParameters2/spatial/"/>
    </mc:Choice>
  </mc:AlternateContent>
  <xr:revisionPtr revIDLastSave="0" documentId="13_ncr:1_{DF761633-B0B0-3748-BE90-3D776529B0F2}" xr6:coauthVersionLast="47" xr6:coauthVersionMax="47" xr10:uidLastSave="{00000000-0000-0000-0000-000000000000}"/>
  <bookViews>
    <workbookView xWindow="-20420" yWindow="-19700" windowWidth="30240" windowHeight="17720" xr2:uid="{0C4B8656-FB2B-5F45-B310-8E20945134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I13" i="1"/>
  <c r="I8" i="1"/>
  <c r="I3" i="1"/>
  <c r="F22" i="1"/>
  <c r="F21" i="1"/>
  <c r="F8" i="1"/>
  <c r="F6" i="1"/>
  <c r="H6" i="1" s="1"/>
  <c r="F5" i="1"/>
  <c r="F4" i="1"/>
  <c r="F13" i="1"/>
  <c r="F3" i="1"/>
  <c r="H21" i="1" l="1"/>
  <c r="H13" i="1"/>
  <c r="H4" i="1"/>
  <c r="H5" i="1"/>
  <c r="H8" i="1"/>
  <c r="H22" i="1"/>
  <c r="H3" i="1"/>
  <c r="H11" i="1"/>
  <c r="H20" i="1"/>
  <c r="H10" i="1"/>
  <c r="H19" i="1"/>
  <c r="H9" i="1"/>
  <c r="H18" i="1"/>
  <c r="H17" i="1"/>
  <c r="H7" i="1"/>
  <c r="H16" i="1"/>
  <c r="H14" i="1"/>
  <c r="H2" i="1"/>
  <c r="H23" i="1"/>
  <c r="H12" i="1"/>
</calcChain>
</file>

<file path=xl/sharedStrings.xml><?xml version="1.0" encoding="utf-8"?>
<sst xmlns="http://schemas.openxmlformats.org/spreadsheetml/2006/main" count="56" uniqueCount="56">
  <si>
    <t>Reach</t>
  </si>
  <si>
    <t>ID</t>
  </si>
  <si>
    <t>riverID</t>
  </si>
  <si>
    <t>order</t>
  </si>
  <si>
    <t>habitatArea</t>
  </si>
  <si>
    <t>module</t>
  </si>
  <si>
    <t>quality</t>
  </si>
  <si>
    <t>altitude</t>
  </si>
  <si>
    <t>length</t>
  </si>
  <si>
    <t>meanWidth</t>
  </si>
  <si>
    <t>coordinates</t>
  </si>
  <si>
    <t>Estuaire</t>
  </si>
  <si>
    <t>Aval Coet Cren</t>
  </si>
  <si>
    <t>{(-3.38975,47.95070,0);(-3.38745,47.95065,0);(-3.38532,47.95026,0);(-3.38176,47.95079,0);(-3.38028,47.94956,0);(-3.37754,47.94902,0);(-3.37498,47.95144,0);(-3.37264,47.95147,0);(-3.36894,47.94957,0);(-3.36747,47.94717,0);(-3.36164,47.94285,0);(-3.3595,47.94291,0);(-3.35206,47.94859,0);(-3.35186,47.95235,0);(-3.3503,47.95321,0)}</t>
  </si>
  <si>
    <t>Aval Pont Callec</t>
  </si>
  <si>
    <t>{(-3.3503,47.95321,0);(-3.3493,47.95414,0);(-3.35006,47.95739,0);(-3.34991,47.96222,0);(-3.34335,47.96682,0);(-3.34013,47.97487,0);(-3.33619,47.97885,0);(-3.33397,47.97945,0);(-3.33278,47.98276,0)}</t>
  </si>
  <si>
    <t>Aval Moulin Neuf</t>
  </si>
  <si>
    <t>{(-3.33278,47.98276,0);(-3.32719,47.9851,0);(-3.3244,47.98848,0);(-3.32023,47.98904,0);(-3.31859,47.9907,0);(-3.31762,47.99097,0);(-3.31609,47.9924,0);(-3.31604,47.99317,0);(-3.31446,47.99352,0);(-3.31373,47.99296,0);(-3.31327,47.99114,0);(-3.31334,47.9905,0);(-3.31169,47.98892,0);(-3.3107,47.9891,0);(-3.30952,47.98997,0);(-3.30742,47.99047,0);(-3.30668,47.99164,0);(-3.30744,47.99301,0)}</t>
  </si>
  <si>
    <t>Aval Moulin Herveno</t>
  </si>
  <si>
    <t>{(-3.30744,47.99301,0);(-3.30806,47.99391,0);(-3.30713,47.99464,0);(-3.30239,47.99423,0);(-3.30161,47.99454,0);(-3.29225,47.99543,0);(-3.29127,47.9958,0);(-3.28994,47.99713,0);(-3.28839,47.99716,0)}</t>
  </si>
  <si>
    <t>Aval Pont de Kervegan</t>
  </si>
  <si>
    <t>{(-3.24512,48.01415,0);(-3.24452,48.01279,0);(-3.24606,48.01528,0);(-3.24751,48.01634,0);(-3.24788,48.01853,0);(-3.24491,48.02097,0);(-3.24451,48.02162,0);(-3.24161,48.02338,0);(-3.23911,48.02328,0);(-3.23457,48.02484,0);(-3.23398,48.02623,0);(-3.23418,48.02685,0);(-3.23376,48.02673,0);(-3.23338,48.02693,0);(-3.23336,48.02738,0);(-3.23386,48.02763,0);(-3.2335,48.0281,0);(-3.2336,48.02832,0);(-3.23408,48.02847,0);(-3.23412,48.02879,0);(-3.23441,48.02905,0);(-3.23447,48.03021,0);(-3.2351,48.0305,0);(-3.23466,48.03079,0);(-3.235,48.03141,0);(-3.23568,48.03155,0);(-3.23542,48.03224,0);(-3.23469,48.03232,0);(-3.23482,48.03286,0);(-3.23403,48.03366,0);(-3.23436,48.03423,0);(-3.2342,48.03469,0);(-3.23489,48.03741,0);(-3.23645,48.04071,0);(-3.24029,48.04333,0);(-3.24008,48.04383,0);(-3.24086,48.0442,0);(-3.24022,48.04454,0);(-3.24028,48.04513,0);(-3.23905,48.04618,0);(-3.23808,48.04785,0);(-3.23845,48.04814,0);(-3.23783,48.04858,0);(-3.23861,48.04904,0);(-3.23864,48.04931,0);(-3.23751,48.04945,0);(-3.23762,48.04985,0);(-3.23728,48.05041,0);(-3.23646,48.05031,0);(-3.23592,48.04962,0);(-3.23535,48.04978,0);(-3.23522,48.04934,0);(-3.23441,48.04937,0);(-3.23451,48.04905,0);(-3.23417,48.04898,0);(-3.23365,48.04918,0);(-3.23343,48.04897,0);(-3.23309,48.04889,0);(-3.2327,48.0491,0);(-3.23153,48.04906,0);(-3.22996,48.04981,0);(-3.2294,48.04966,0);(-3.22912,48.05021,0);(-3.22849,48.04997,0);(-3.22688,48.05059,0);(-3.2263,48.05021,0);(-3.22608,48.05071,0);(-3.22565,48.05047,0);(-3.22488,48.05073,0);(-3.22538,48.05106,0);(-3.22451,48.0511,0);(-3.22403,48.05167,0);(-3.22399,48.05253,0);(-3.22322,48.05283,0);(-3.22334,48.05332,0);(-3.2222,48.05342,0);(-3.22269,48.05421,0);(-3.22263,48.05494,0);(-3.22198,48.05515,0);(-3.22201,48.05546,0);(-3.22292,48.05573,0);(-3.22207,48.05595,0);(-3.22216,48.05618,0);(-3.22278,48.05637,0);(-3.22214,48.05663,0);(-3.2225,48.05683,0);(-3.22236,48.05747,0);(-3.22303,48.05744,0);(-3.22335,48.05788,0);(-3.22295,48.05794,0);(-3.2229,48.05939,0);(-3.22183,48.06007,0);(-3.22137,48.06081,0);(-3.21987,48.06129,0);(-3.21838,48.06113,0);(-3.21657,48.06185,0);(-3.21647,48.06222,0);(-3.21541,48.06235,0);(-3.21559,48.0628,0);(-3.21488,48.06306,0);(-3.21579,48.06342,0);(-3.21566,48.0641,0);(-3.21456,48.06447,0);(-3.21494,48.0649,0);(-3.21382,48.06572,0);(-3.21445,48.06596,0)}</t>
  </si>
  <si>
    <t>fatherID</t>
  </si>
  <si>
    <t>{(-3.36871,47.71082,0);(-3.34738,47.73713,0);(-3.35365,47.75822,0);(-3.36485,47.76159,0);(-3.36945,47.77454,0);(-3.37206,47.78046,0);(-3.37836,47.78633,0);(-3.38198,47.79574,0);(-3.38902,47.79891,0);(-3.38536,47.80409,0);(-3.38698,47.80487,0);(-3.39222,47.80396,0);(-3.39489,47.808,0);(-3.38964,47.80902,0);(-3.38661,47.81648,0);(-3.39126,47.82101,0);(-3.38875,47.83039,0);(-3.38743,47.83181,0);(-3.3943,47.83472,0)}</t>
  </si>
  <si>
    <t>Aval Moulin de St Yves (moulin princes - Lesle regroupes)</t>
  </si>
  <si>
    <t>{(-3.3943,47.83472,0);(-3.39410,47.83542,0);(-3.39353,47.83703,0);(-3.39213,47.83938,0);(-3.39380,47.84130,0);(-3.39487,47.8424,0);(-3.3938,47.84371,0);(-3.39178,47.84422,0);(-3.39042,47.84526,0)}</t>
  </si>
  <si>
    <t>{(-3.28839,47.99716,0);(-3.28697,47.99642,0);(-3.28112,47.99697,0);(-3.28052,47.99578,0);(-3.2778,47.99483,0);(-3.27391,47.9961,0);(-3.27002,47.99804,0);(-3.26910,48.00008,0);(-3.26869,48.00131,0);(-3.26721,48.00192,0);(-3.26783,48.00338,0);(-3.26714,48.00377,0);(-3.26573,48.00384,0);(-3.26489,48.00478,0);(-3.26431,48.00494,0);(-3.25845,48.00352,0);(-3.25689,48.00345,0);(-3.25533,48.00262,0);(-3.25469,48.00297,0);(-3.25463,48.00365,0);(-3.25515,48.0048,0);(-3.25325,48.00583,0);(-3.25177,48.00451,0);(-3.25093,48.0036,0);(-3.24953,48.00434,0);(-3.24918,48.00544,0);(-3.24812,48.00558,0);(-3.24722,48.00657,0);(-3.24728,48.0072,0);(-3.24633,48.00837,0);(-3.24469,48.00813,0);(-3.24382,48.00838,0);(-3.24335,48.00942,0);(-3.24367,48.01111,0);(-3.24353,48.01175,0);(-3.24439,48.01221,0);(-3.24512,48.01415,0)}</t>
  </si>
  <si>
    <t>Aval Moulin de Penvern (moulin Brodimont regroupe)</t>
  </si>
  <si>
    <t>Affluent Penlan</t>
  </si>
  <si>
    <t>Affluent Kernec</t>
  </si>
  <si>
    <t>Affluent Saint Sauveur</t>
  </si>
  <si>
    <t>Affluent Kerlegan</t>
  </si>
  <si>
    <t>Affluent Pont ar bellec</t>
  </si>
  <si>
    <t>{(-3.40227,47.87598,0);(-3.40317,47.87567,0);(-3.41177,47.87651,0);(-3.41458,47.87885,0);(-3.41508,47.88045,0);(-3.41615,47.88098,0);(-3.41783,47.88103,0);(-3.41866,47.88185,0);(-3.41804,47.88359,0);(-3.41827,47.88444,0);(-3.41979,47.88549,0);(-3.42207,47.88614,0);(-3.42222,47.8856,0);(-3.42484,47.88628,0);(-3.42437,47.88693,0);(-3.42469,47.88741,0);(-3.43142,47.89073,0);(-3.43265,47.89094,0);(-3.43254,47.89171,0);(-3.43851,47.89358,0);(-3.44282,47.89382,0);(-3.44369,47.89441,0);(-3.44307,47.89606,0);(-3.44524,47.89875,0);(-3.44891,47.89924,0);(-3.45018,47.89914,0)}</t>
  </si>
  <si>
    <t>{(-3.40636,47.91731,0);(-3.40673,47.91819,0);(-3.4094,47.91995,0);(-3.4113,47.92076,0);(-3.41108,47.92122,0);(-3.41286,47.92154,0);(-3.41461,47.92285,0);(-3.41633,47.92326,0);(-3.41727,47.92321,0);(-3.42018,47.92469,0);(-3.42141,47.92495,0);(-3.42131,47.92523,0);(-3.42181,47.92547,0);(-3.42229,47.92743,0);(-3.42103,47.92885,0);(-3.4208,47.93283,0);(-3.42324,47.93365,0);(-3.42632,47.93549,0);(-3.42708,47.93673,0);(-3.42706,47.93797,0);(-3.42582,47.93889,0);(-3.42576,47.94142,0);(-3.42326,47.94303,0);(-3.42536,47.94757,0);(-3.42846,47.94832,0);(-3.4299,47.94978,0);(-3.42887,47.952,0);(-3.43032,47.9549,0);(-3.43145,47.95597,0);(-3.43242,47.95872,0)(-3.43405,47.9595,0);(-3.43465,47.96073,0);(-3.43352,47.96385,0);(-3.43174,47.96542,0);(-3.42945,47.96653,0);(-3.42856,47.96761,0)}</t>
  </si>
  <si>
    <t>{(-3.33435,48.00107,0);(-3.33481,48.00281,0);(-3.33223,48.00505,0);(-3.33227,48.00545,0);(-3.3336,48.00652,0);(-3.33374,48.00845,0);(-3.33263,48.01256,0);(-3.33164,48.01391,0);(-3.332,48.01733,0);(-3.33299,48.01903,0);(-3.33278,48.0208,0);(-3.33346,48.02208,0);(-3.33358,48.0245,0);(-3.33461,48.02653,0);(-3.33397,48.02809,0);(-3.33441,48.02965,0);(-3.33283,48.03121,0);(-3.32899,48.03181,0);(-3.32963,48.03457,0);(-3.33053,48.03542,0);(-3.32913,48.03748,0);(-3.3313,48.04071,0);(-3.33308,48.04107,0);(-3.3327,48.04253,0);(-3.33276,48.04303,0);(-3.33422,48.04417,0);(-3.33443,48.04484,0);(-3.33674,48.04568,0);(-3.33848,48.04564,0);(-3.33885,48.04656,0);(-3.34076,48.04746,0);(-3.34161,48.04724,0);(-3.34169,48.04674,0);(-3.34203,48.04673,0);(-3.34366,48.04813,0);(-3.34428,48.04955,0);(-3.34483,48.05024,0);(-3.34531,48.05031,0);(-3.34549,48.05075,0);(-3.34521,48.05126,0);(-3.34499,48.05361,0);(-3.3439,48.0547,0);(-3.34446,48.05495,0);(-3.3442,48.05564,0);(-3.34473,48.05863,0);(-3.34574,48.0593,0);(-3.34614,48.05991,0);(-3.34807,48.06036,0);(-3.34996,48.06225,0);(-3.35004,48.06301,0);(-3.35068,48.06398,0);(-3.35087,48.06509,0);(-3.35044,48.06669,0);(-3.35101,48.06702,0);(-3.35069,48.06776,0);(-3.35021,48.0708,0);(-3.35068,48.07137,0);(-3.35406,48.07283,0);(-3.35479,48.07396,0);(-3.35741,48.07519,0)}</t>
  </si>
  <si>
    <t>Affluent Moulin Ruchec (=Kerusten? Se jette dans Kerustang)</t>
  </si>
  <si>
    <t>{(-3.39854,47.86323,0);(-3.39898,47.86298,0);(-3.39945,47.86296,0);(-3.40012,47.86301,0);(-3.40173,47.86239,0);(-3.40289,47.86256,0);(-3.40474,47.86234,0);(-3.4057,47.8626,0);(-3.40656,47.86247,0);(-3.40859,47.86269,0;(-3.40854,47.86278,0);(-3.41074,47.8633,0);(-3.4111,47.86351,0);(-3.41178,47.86487,0);(-3.41145,47.86557,0);(-3.41106,47.86567,0);(-3.41067,47.86633,0);(-3.41093,47.8669,0);(-3.41134,47.8676,0);(-3.41275,47.86821,0);(-3.41438,47.8684,0;(-3.41637,47.86826,0);(-3.41654,47.86856,0);(-3.42055,47.86909,0);(-3.42423,47.86908,0);(-3.4261,47.86962,0);(-3.42678,47.87036,0);(-3.42682,47.8713,0);(-3.4274,47.87168,0);(-3.43222,47.87225,0);(-3.43546,47.87371,0);(-3.43733,47.87367,0);(-3.43842,47.87438,0);(-3.43918,47.8752,0);(-3.44447,47.87949,0);(-3.45566,47.88128,0);(-3.45493,47.88316,0);(-3.45584,47.88479,0);(-3.45584,47.88664,0);(-3.45482,47.88705,0)}</t>
  </si>
  <si>
    <t>Kernec - Pont Kerlo (inclue moulin Roch)</t>
  </si>
  <si>
    <t>Penlan - Kernec</t>
  </si>
  <si>
    <t>{(-3.41937,47.90557,0);(-3.41696,47.90691,0);(-3.41472,47.90661,0);(-3.41238,47.90547,0);(-3.40995,47.90527,0);(-3.40568,47.90611,0);(-3.40334,47.90799,0);(-3.40345,47.90839,0);(-3.40528,47.9092,0);(-3.40817,47.90928,0);(-3.40944,47.90985,0);(-3.40879,47.91435,0);(-3.40895,47.91583,0);(-3.4051,47.91804,0)}</t>
  </si>
  <si>
    <t>Kerlo - Kerlegan (moulin papier?)</t>
  </si>
  <si>
    <t>Kerlegan - Poulhibet (inclu paou - stang)</t>
  </si>
  <si>
    <t>{(-3.39854,47.86323,0);(-3.40154,47.86439,0);(-3.40432,47.86646,0);(-3.40335,47.87057,0);(-3.40163,47.87318,0);(-3.40227,47.87598,0)}</t>
  </si>
  <si>
    <t>{(-3.40227,47.87598,0);(-3.40382,47.87987,0);(-3.40258,47.88683,0);(-3.40577,47.89398,0);(-3.40773,47.89573,0),(-3.40827,47.89607,0);(-3.40821,47.89738,0);(-3.40599,47.89785,0);(-3.40433,47.89928,0);(-3.40524,47.90203,0);(-3.41014,47.904,0);(-3.41377,47.90341,0);(-3.41911,47.90446,0);(-3.41937,47.90557,0)}</t>
  </si>
  <si>
    <t>{(-3.4051,47.91804,0);(-3.40336,47.91808,0);(-3.39934,47.91878,0);(-3.39734,47.9182,0);(-3.3952,47.91704,0);(-3.39352,47.91762,0);(-3.39169,47.92181,0);(-3.38711,47.92529,0);(-3.38729,47.92757,0);(-3.39023,47.93117,0);(-3.39867,47.93482,0);(-3.39865,47.93626,0);(-3.39893,47.93711,0);(-3.40133,47.94258,0);(-3.40178,47.94305,0);(-3.40146,47.945,0);(-3.39864,47.94618,0);(-3.39721,47.9485,0);(-3.39337,47.95086,0);(-3.38975,47.95070,0)}</t>
  </si>
  <si>
    <t>Pont Callec - Ruchec</t>
  </si>
  <si>
    <t>Affluent Kerustang - Ruchec</t>
  </si>
  <si>
    <t>{(-3.33278,47.98276,0;(-3.33718,47.9912,0);(-3.33936,47.99519,0);(-3.3389,47.99711,0);(-3.33435,48.00107,0)}</t>
  </si>
  <si>
    <t>{(-3.33435,48.00107,0);(-3.32594,48.00405,0);(-3.31995,48.00393,0);(-3.31516,48.00817,0);(-3.30539,48.01095,0);(-3.30507,48.01362,0);(-3.30339,48.01492,0);(-3.30415,48.01574,0);(-3.30043,48.01741,0);(-3.29961,48.01722,0);(-3.29504,48.02096,0);(-3.29529,48.02149,0);(-3.29491,48.02168,0);(-3.29439,48.02117,0);(-3.29375,48.02215,0);(-3.29069,48.02238,0);(-3.29013,48.02223,0);(-3.28936,48.02258,0);(-3.28469,48.02227,0);(-3.28264,48.0244,0);(-3.27723,48.02601,0);(-3.27412,48.02836,0);(-3.27418,48.03273,0);(-3.27582,48.03549,0);(-3.27713,48.03638,0);(-3.27721,48.03714,0);(-3.27697,48.03869,0);(-3.27761,48.03965,0);(-3.27701,48.04346,0);(-3.27825,48.04687,0);(-3.27771,48.04748,0);(-3.27791,48.04811,0);(-3.27674,48.04911,0);(-3.27715,48.05175,0);(-3.27584,48.05398,0);(-3.2777,48.05497,0);(-3.27702,48.05613,0);(-3.27379,48.05804,0);(-3.27387,48.0588,0);(-3.27314,48.05951,0);(-3.27112,48.05952,0);(-3.26822,48.06002,0);(-3.26692,48.06112,0);(-3.26738,48.06222,0);(-3.2663,48.06345,0);(-3.27049,48.06744,0);(-3.2698,48.06918,0);(-3.27033,48.0697,0);(-3.26884,48.07085,0);(-3.26858,48.07348,0);(-3.27342,48.07978,0);(-3.2722,48.08286,0);(-3.26907,48.08373,0);(-3.26842,48.0853,0);(-3.26886,48.08811,0);(-3.26728,48.08972,0);(-3.26919,48.09184,0);(-3.2685,48.09544,0);(-3.27209,48.09887,0)}</t>
  </si>
  <si>
    <t>{(-3.39042,47.84526,0);(-3.39038,47.8455,0);(-3.39068,47.84644,0);(-3.39994,47.8509,0);(-3.40173,47.85378,0);(-3.40148,47.85884,0);(-3.39839,47.86062,0);(-3.39822,47.86221,0);(-3.39787,47.86263,0);(-3.39854,47.86323,0)}</t>
  </si>
  <si>
    <t>St Yves - Penlan</t>
  </si>
  <si>
    <t>Aval weir Saint Sauveur</t>
  </si>
  <si>
    <t>{(-3.39798,47.86244,0);(-3.39747,47.86265,0);(-3.39587,47.86584,0)}</t>
  </si>
  <si>
    <t>{(-3.39587,47.86584,0);(-3.39344,47.8669,0);(-3.39283,47.86865,0);(-3.3918,47.86969,0);(-3.39105,47.86955,0);(-3.39044,47.87012,0);(-3.38931,47.87017,0);(-3.3868,47.86989,0);(-3.38568,47.87076,0);(-3.38495,47.8726,0);(-3.38538,47.87294,0);(-3.38527,47.87371,0);(-3.38637,47.8746,0);(-3.38669,47.87567,0);(-3.38345,47.87731,0);(-3.38357,47.8778,0);(-3.38651,47.8796,0);(-3.38531,47.88092,0);(-3.38382,47.8814,0);(-3.38372,47.88235,0);(-3.38448,47.88317,0);(-3.3828,47.88492,0);(-3.38386,47.88609,0);(-3.37965,47.88995,0);(-3.38069,47.89142,0);(-3.37938,47.89239,0);(-3.37418,47.89075,0);(-3.37283,47.89073,0);(-3.36885,47.89417,0);(-3.36757,47.89658,0);(-3.36644,47.89726,0);(-3.36429,47.89728,0);(-3.36354,47.89835,0);(-3.36116,47.89865,0);(-3.35838,47.90023,0);(-3.35352,47.9006,0);(-3.35068,47.90222,0);(-3.34733,47.90225,0);(-3.34397,47.9003,0);(-3.33758,47.90007,0);(-3.33617,47.90257,0);(-3.33559,47.90282,0);(-3.33481,47.90493,0);(-3.33518,47.90649,0);(-3.33367,47.90738,0);(-3.32924,47.908,0);(-3.32712,47.90887,0);(-3.3254,47.91026,0);(-3.32551,47.91197,0);(-3.32465,47.91269,0);(-3.32502,47.91362,0);(-3.32463,47.91499,0);(-3.32576,47.91493,0);(-3.32624,47.91504,0);(-3.32672,47.9157,0);(-3.32756,47.91606,0);(-3.32674,47.91908,0);(-3.32707,47.9196,0);(-3.32803,47.91978,0);(-3.3284,47.92134,0);(-3.32654,47.92157,0);(-3.32372,47.92337,0);(-3.31982,47.92771,0);(-3.31978,47.93168,0);(-3.31349,47.93369,0);(-3.31297,47.93638,0);(-3.30989,47.93766,0);(-3.30699,47.94005,0);(-3.30736,47.94292,0);(-3.31043,47.94399,0);(-3.31145,47.94538,0)}</t>
  </si>
  <si>
    <t>{(-3.33278,47.98276,0);(-3.33336,47.97565,0);(-3.3275,47.97607,0);(-3.32509,47.97551,0);(-3.32389,47.97182,0);(-3.32228,47.9706,0);(-3.32023,47.97029,0);(-3.31729,47.96728,0);(-3.31253,47.96922,0);(-3.31134,47.97126,0);(-3.30906,47.97196,0);(-3.30634,47.97159,0);(-3.3032,47.97233,0);(-3.3015,47.97156,0);(-3.30114,47.97,0);(-3.29926,47.96815,0);(-3.2983,47.96418,0);(-3.29336,47.96135,0);(-3.29,47.96129,0);(-3.28701,47.96031,0);(-3.28698,47.95873,0);(-3.28595,47.95599,0);(-3.28694,47.95332,0);(-3.2832,47.95161,0);(-3.28345,47.95016,0);(-3.2847,47.94991,0);(-3.28495,47.94855,0);(-3.28463,47.94744,0);(-3.28391,47.94698,0);(-3.27561,47.94652,0);(-3.27324,47.94569,0);(-3.27263,47.94499,0)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</si>
</sst>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7AAFA-4C70-154F-8B22-A0C62511B995}">
  <dimension ref="A1:L33"/>
  <sheetViews>
    <sheetView tabSelected="1" zoomScaleNormal="100" workbookViewId="0">
      <selection activeCell="F30" sqref="F30"/>
    </sheetView>
  </sheetViews>
  <sheetFormatPr baseColWidth="10" defaultRowHeight="16" x14ac:dyDescent="0.2"/>
  <cols>
    <col min="1" max="1" width="58.1640625" customWidth="1"/>
  </cols>
  <sheetData>
    <row r="1" spans="1:12" x14ac:dyDescent="0.2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11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 s="1">
        <f t="shared" ref="H2:H23" si="0">F2/MAX($F$2:$F$23)</f>
        <v>0</v>
      </c>
      <c r="I2" s="1">
        <v>2</v>
      </c>
      <c r="J2" s="1">
        <v>1000</v>
      </c>
      <c r="K2" s="1">
        <v>10</v>
      </c>
      <c r="L2" t="s">
        <v>23</v>
      </c>
    </row>
    <row r="3" spans="1:12" x14ac:dyDescent="0.2">
      <c r="A3" t="s">
        <v>24</v>
      </c>
      <c r="B3">
        <v>2</v>
      </c>
      <c r="C3">
        <v>2</v>
      </c>
      <c r="D3">
        <v>1</v>
      </c>
      <c r="E3">
        <v>1</v>
      </c>
      <c r="F3">
        <f>4045+1573+475</f>
        <v>6093</v>
      </c>
      <c r="G3">
        <v>4</v>
      </c>
      <c r="H3" s="1">
        <f t="shared" si="0"/>
        <v>0.18533840304182508</v>
      </c>
      <c r="I3" s="1">
        <f>AVERAGE(5,8.5,11.5)</f>
        <v>8.3333333333333339</v>
      </c>
      <c r="J3" s="1">
        <v>800</v>
      </c>
      <c r="K3" s="1">
        <v>9</v>
      </c>
      <c r="L3" t="s">
        <v>25</v>
      </c>
    </row>
    <row r="4" spans="1:12" x14ac:dyDescent="0.2">
      <c r="A4" t="s">
        <v>51</v>
      </c>
      <c r="B4">
        <v>3</v>
      </c>
      <c r="C4">
        <v>3</v>
      </c>
      <c r="D4">
        <v>1</v>
      </c>
      <c r="E4">
        <v>1</v>
      </c>
      <c r="F4">
        <f>(18257+7115)*(1/4)</f>
        <v>6343</v>
      </c>
      <c r="G4">
        <v>4</v>
      </c>
      <c r="H4" s="1">
        <f t="shared" si="0"/>
        <v>0.19294296577946768</v>
      </c>
      <c r="I4" s="1">
        <v>13</v>
      </c>
      <c r="J4" s="1">
        <v>800</v>
      </c>
      <c r="K4" s="1">
        <v>8</v>
      </c>
      <c r="L4" t="s">
        <v>50</v>
      </c>
    </row>
    <row r="5" spans="1:12" x14ac:dyDescent="0.2">
      <c r="A5" t="s">
        <v>39</v>
      </c>
      <c r="B5">
        <v>4</v>
      </c>
      <c r="C5">
        <v>4</v>
      </c>
      <c r="D5">
        <v>1</v>
      </c>
      <c r="E5">
        <v>1</v>
      </c>
      <c r="F5">
        <f>(18257+7115)*(1/4)</f>
        <v>6343</v>
      </c>
      <c r="G5">
        <v>4</v>
      </c>
      <c r="H5" s="1">
        <f t="shared" si="0"/>
        <v>0.19294296577946768</v>
      </c>
      <c r="I5" s="1">
        <v>15</v>
      </c>
      <c r="J5" s="1">
        <v>800</v>
      </c>
      <c r="K5" s="1">
        <v>6</v>
      </c>
      <c r="L5" t="s">
        <v>43</v>
      </c>
    </row>
    <row r="6" spans="1:12" x14ac:dyDescent="0.2">
      <c r="A6" t="s">
        <v>38</v>
      </c>
      <c r="B6">
        <v>5</v>
      </c>
      <c r="C6">
        <v>5</v>
      </c>
      <c r="D6">
        <v>1</v>
      </c>
      <c r="E6">
        <v>1</v>
      </c>
      <c r="F6">
        <f>(18257+7115)*(2/4)</f>
        <v>12686</v>
      </c>
      <c r="G6">
        <v>4</v>
      </c>
      <c r="H6" s="1">
        <f t="shared" si="0"/>
        <v>0.38588593155893536</v>
      </c>
      <c r="I6" s="1">
        <v>17</v>
      </c>
      <c r="J6" s="1">
        <v>800</v>
      </c>
      <c r="K6" s="1">
        <v>5</v>
      </c>
      <c r="L6" t="s">
        <v>44</v>
      </c>
    </row>
    <row r="7" spans="1:12" x14ac:dyDescent="0.2">
      <c r="A7" t="s">
        <v>41</v>
      </c>
      <c r="B7">
        <v>6</v>
      </c>
      <c r="C7">
        <v>6</v>
      </c>
      <c r="D7">
        <v>1</v>
      </c>
      <c r="E7">
        <v>1</v>
      </c>
      <c r="F7">
        <v>22907</v>
      </c>
      <c r="G7">
        <v>4</v>
      </c>
      <c r="H7" s="1">
        <f t="shared" si="0"/>
        <v>0.69679087452471478</v>
      </c>
      <c r="I7" s="1">
        <v>23.5</v>
      </c>
      <c r="J7" s="1">
        <v>800</v>
      </c>
      <c r="K7" s="1">
        <v>5</v>
      </c>
      <c r="L7" t="s">
        <v>40</v>
      </c>
    </row>
    <row r="8" spans="1:12" x14ac:dyDescent="0.2">
      <c r="A8" t="s">
        <v>42</v>
      </c>
      <c r="B8">
        <v>7</v>
      </c>
      <c r="C8">
        <v>7</v>
      </c>
      <c r="D8">
        <v>1</v>
      </c>
      <c r="E8">
        <v>1</v>
      </c>
      <c r="F8">
        <f>822+8614+18694</f>
        <v>28130</v>
      </c>
      <c r="G8">
        <v>4</v>
      </c>
      <c r="H8" s="1">
        <f t="shared" si="0"/>
        <v>0.85566539923954377</v>
      </c>
      <c r="I8" s="1">
        <f>AVERAGE(30,33,39.5)</f>
        <v>34.166666666666664</v>
      </c>
      <c r="J8" s="1">
        <v>800</v>
      </c>
      <c r="K8" s="1">
        <v>5</v>
      </c>
      <c r="L8" t="s">
        <v>45</v>
      </c>
    </row>
    <row r="9" spans="1:12" x14ac:dyDescent="0.2">
      <c r="A9" t="s">
        <v>12</v>
      </c>
      <c r="B9">
        <v>8</v>
      </c>
      <c r="C9">
        <v>8</v>
      </c>
      <c r="D9">
        <v>1</v>
      </c>
      <c r="E9">
        <v>1</v>
      </c>
      <c r="F9">
        <v>25282</v>
      </c>
      <c r="G9">
        <v>4</v>
      </c>
      <c r="H9" s="1">
        <f t="shared" si="0"/>
        <v>0.7690342205323194</v>
      </c>
      <c r="I9" s="1">
        <v>49.5</v>
      </c>
      <c r="J9" s="1">
        <v>800</v>
      </c>
      <c r="K9" s="1">
        <v>5</v>
      </c>
      <c r="L9" t="s">
        <v>13</v>
      </c>
    </row>
    <row r="10" spans="1:12" x14ac:dyDescent="0.2">
      <c r="A10" t="s">
        <v>14</v>
      </c>
      <c r="B10">
        <v>9</v>
      </c>
      <c r="C10">
        <v>9</v>
      </c>
      <c r="D10">
        <v>1</v>
      </c>
      <c r="E10">
        <v>1</v>
      </c>
      <c r="F10">
        <v>32875</v>
      </c>
      <c r="G10">
        <v>4</v>
      </c>
      <c r="H10" s="1">
        <f t="shared" si="0"/>
        <v>1</v>
      </c>
      <c r="I10" s="1">
        <v>73.5</v>
      </c>
      <c r="J10" s="1">
        <v>800</v>
      </c>
      <c r="K10" s="1">
        <v>5</v>
      </c>
      <c r="L10" t="s">
        <v>15</v>
      </c>
    </row>
    <row r="11" spans="1:12" x14ac:dyDescent="0.2">
      <c r="A11" t="s">
        <v>16</v>
      </c>
      <c r="B11">
        <v>10</v>
      </c>
      <c r="C11">
        <v>10</v>
      </c>
      <c r="D11">
        <v>1</v>
      </c>
      <c r="E11">
        <v>1</v>
      </c>
      <c r="F11">
        <v>16968</v>
      </c>
      <c r="G11">
        <v>4</v>
      </c>
      <c r="H11" s="1">
        <f t="shared" si="0"/>
        <v>0.51613688212927755</v>
      </c>
      <c r="I11" s="1">
        <v>94</v>
      </c>
      <c r="J11" s="1">
        <v>800</v>
      </c>
      <c r="K11" s="1">
        <v>5</v>
      </c>
      <c r="L11" t="s">
        <v>17</v>
      </c>
    </row>
    <row r="12" spans="1:12" x14ac:dyDescent="0.2">
      <c r="A12" t="s">
        <v>18</v>
      </c>
      <c r="B12">
        <v>11</v>
      </c>
      <c r="C12">
        <v>11</v>
      </c>
      <c r="D12">
        <v>1</v>
      </c>
      <c r="E12">
        <v>1</v>
      </c>
      <c r="F12">
        <v>2392</v>
      </c>
      <c r="G12">
        <v>4</v>
      </c>
      <c r="H12" s="1">
        <f t="shared" si="0"/>
        <v>7.2760456273764262E-2</v>
      </c>
      <c r="I12" s="1">
        <v>100.5</v>
      </c>
      <c r="J12" s="1">
        <v>800</v>
      </c>
      <c r="K12" s="1">
        <v>5</v>
      </c>
      <c r="L12" t="s">
        <v>19</v>
      </c>
    </row>
    <row r="13" spans="1:12" x14ac:dyDescent="0.2">
      <c r="A13" t="s">
        <v>27</v>
      </c>
      <c r="B13">
        <v>12</v>
      </c>
      <c r="C13">
        <v>12</v>
      </c>
      <c r="D13">
        <v>1</v>
      </c>
      <c r="E13">
        <v>1</v>
      </c>
      <c r="F13">
        <f>3816+8194</f>
        <v>12010</v>
      </c>
      <c r="G13">
        <v>4</v>
      </c>
      <c r="H13" s="1">
        <f t="shared" si="0"/>
        <v>0.36532319391634982</v>
      </c>
      <c r="I13" s="1">
        <f>AVERAGE(106,108.5)</f>
        <v>107.25</v>
      </c>
      <c r="J13" s="1">
        <v>800</v>
      </c>
      <c r="K13" s="1">
        <v>5</v>
      </c>
      <c r="L13" t="s">
        <v>26</v>
      </c>
    </row>
    <row r="14" spans="1:12" x14ac:dyDescent="0.2">
      <c r="A14" t="s">
        <v>20</v>
      </c>
      <c r="B14">
        <v>13</v>
      </c>
      <c r="C14">
        <v>13</v>
      </c>
      <c r="D14">
        <v>1</v>
      </c>
      <c r="E14">
        <v>1</v>
      </c>
      <c r="F14">
        <v>8947</v>
      </c>
      <c r="G14">
        <v>4</v>
      </c>
      <c r="H14" s="1">
        <f t="shared" si="0"/>
        <v>0.27215209125475287</v>
      </c>
      <c r="I14" s="1">
        <v>116.5</v>
      </c>
      <c r="J14" s="1">
        <v>800</v>
      </c>
      <c r="K14" s="1">
        <v>5</v>
      </c>
      <c r="L14" t="s">
        <v>21</v>
      </c>
    </row>
    <row r="15" spans="1:12" x14ac:dyDescent="0.2">
      <c r="A15" t="s">
        <v>52</v>
      </c>
      <c r="B15">
        <v>14</v>
      </c>
      <c r="C15">
        <v>4</v>
      </c>
      <c r="D15">
        <v>1</v>
      </c>
      <c r="E15">
        <v>1</v>
      </c>
      <c r="F15">
        <v>0</v>
      </c>
      <c r="G15">
        <v>4</v>
      </c>
      <c r="H15" s="1">
        <f t="shared" si="0"/>
        <v>0</v>
      </c>
      <c r="I15" s="1">
        <v>15</v>
      </c>
      <c r="J15" s="1">
        <v>800</v>
      </c>
      <c r="K15" s="1">
        <v>3</v>
      </c>
      <c r="L15" t="s">
        <v>53</v>
      </c>
    </row>
    <row r="16" spans="1:12" x14ac:dyDescent="0.2">
      <c r="A16" t="s">
        <v>30</v>
      </c>
      <c r="B16">
        <v>15</v>
      </c>
      <c r="C16">
        <v>15</v>
      </c>
      <c r="D16">
        <v>1</v>
      </c>
      <c r="E16">
        <v>1</v>
      </c>
      <c r="F16">
        <v>8596</v>
      </c>
      <c r="G16">
        <v>4</v>
      </c>
      <c r="H16" s="1">
        <f t="shared" si="0"/>
        <v>0.26147528517110269</v>
      </c>
      <c r="I16" s="1">
        <v>56.5</v>
      </c>
      <c r="J16" s="1">
        <v>800</v>
      </c>
      <c r="K16" s="1">
        <v>3</v>
      </c>
      <c r="L16" t="s">
        <v>54</v>
      </c>
    </row>
    <row r="17" spans="1:12" x14ac:dyDescent="0.2">
      <c r="A17" t="s">
        <v>28</v>
      </c>
      <c r="B17">
        <v>16</v>
      </c>
      <c r="C17">
        <v>4</v>
      </c>
      <c r="D17">
        <v>1</v>
      </c>
      <c r="E17">
        <v>1</v>
      </c>
      <c r="F17">
        <v>3637</v>
      </c>
      <c r="G17">
        <v>4</v>
      </c>
      <c r="H17" s="1">
        <f t="shared" si="0"/>
        <v>0.11063117870722433</v>
      </c>
      <c r="I17" s="1">
        <v>38</v>
      </c>
      <c r="J17" s="1">
        <v>800</v>
      </c>
      <c r="K17" s="1">
        <v>3</v>
      </c>
      <c r="L17" t="s">
        <v>37</v>
      </c>
    </row>
    <row r="18" spans="1:12" x14ac:dyDescent="0.2">
      <c r="A18" t="s">
        <v>29</v>
      </c>
      <c r="B18">
        <v>17</v>
      </c>
      <c r="C18">
        <v>5</v>
      </c>
      <c r="D18">
        <v>1</v>
      </c>
      <c r="E18">
        <v>1</v>
      </c>
      <c r="F18">
        <v>2442</v>
      </c>
      <c r="G18">
        <v>4</v>
      </c>
      <c r="H18" s="1">
        <f t="shared" si="0"/>
        <v>7.428136882129277E-2</v>
      </c>
      <c r="I18" s="1">
        <v>28</v>
      </c>
      <c r="J18" s="1">
        <v>800</v>
      </c>
      <c r="K18" s="1">
        <v>3</v>
      </c>
      <c r="L18" t="s">
        <v>33</v>
      </c>
    </row>
    <row r="19" spans="1:12" x14ac:dyDescent="0.2">
      <c r="A19" t="s">
        <v>31</v>
      </c>
      <c r="B19">
        <v>18</v>
      </c>
      <c r="C19">
        <v>7</v>
      </c>
      <c r="D19">
        <v>1</v>
      </c>
      <c r="E19">
        <v>1</v>
      </c>
      <c r="F19">
        <v>3485</v>
      </c>
      <c r="G19">
        <v>4</v>
      </c>
      <c r="H19" s="1">
        <f t="shared" si="0"/>
        <v>0.10600760456273764</v>
      </c>
      <c r="I19" s="1">
        <v>65</v>
      </c>
      <c r="J19" s="1">
        <v>800</v>
      </c>
      <c r="K19" s="1">
        <v>3</v>
      </c>
      <c r="L19" t="s">
        <v>34</v>
      </c>
    </row>
    <row r="20" spans="1:12" x14ac:dyDescent="0.2">
      <c r="A20" t="s">
        <v>32</v>
      </c>
      <c r="B20">
        <v>19</v>
      </c>
      <c r="C20">
        <v>10</v>
      </c>
      <c r="D20">
        <v>1</v>
      </c>
      <c r="E20">
        <v>1</v>
      </c>
      <c r="F20">
        <v>9586</v>
      </c>
      <c r="G20">
        <v>4</v>
      </c>
      <c r="H20" s="1">
        <f t="shared" si="0"/>
        <v>0.29158935361216731</v>
      </c>
      <c r="I20" s="1">
        <v>109.5</v>
      </c>
      <c r="J20" s="1">
        <v>800</v>
      </c>
      <c r="K20" s="1">
        <v>3</v>
      </c>
      <c r="L20" t="s">
        <v>55</v>
      </c>
    </row>
    <row r="21" spans="1:12" x14ac:dyDescent="0.2">
      <c r="A21" t="s">
        <v>46</v>
      </c>
      <c r="B21">
        <v>20</v>
      </c>
      <c r="C21">
        <v>10</v>
      </c>
      <c r="D21">
        <v>1</v>
      </c>
      <c r="E21">
        <v>1</v>
      </c>
      <c r="F21">
        <f>(1/5)*10855</f>
        <v>2171</v>
      </c>
      <c r="G21">
        <v>4</v>
      </c>
      <c r="H21" s="1">
        <f t="shared" si="0"/>
        <v>6.6038022813688216E-2</v>
      </c>
      <c r="I21" s="1">
        <v>136.5</v>
      </c>
      <c r="J21" s="1">
        <v>800</v>
      </c>
      <c r="K21" s="1">
        <v>3</v>
      </c>
      <c r="L21" t="s">
        <v>48</v>
      </c>
    </row>
    <row r="22" spans="1:12" x14ac:dyDescent="0.2">
      <c r="A22" t="s">
        <v>47</v>
      </c>
      <c r="B22">
        <v>21</v>
      </c>
      <c r="C22">
        <v>14</v>
      </c>
      <c r="D22">
        <v>1</v>
      </c>
      <c r="E22">
        <v>1</v>
      </c>
      <c r="F22">
        <f>(4/5)*10855</f>
        <v>8684</v>
      </c>
      <c r="G22">
        <v>4</v>
      </c>
      <c r="H22" s="1">
        <f t="shared" si="0"/>
        <v>0.26415209125475286</v>
      </c>
      <c r="I22" s="1">
        <v>150.5</v>
      </c>
      <c r="J22" s="1">
        <v>800</v>
      </c>
      <c r="K22" s="1">
        <v>3</v>
      </c>
      <c r="L22" t="s">
        <v>49</v>
      </c>
    </row>
    <row r="23" spans="1:12" x14ac:dyDescent="0.2">
      <c r="A23" t="s">
        <v>36</v>
      </c>
      <c r="B23">
        <v>22</v>
      </c>
      <c r="C23">
        <v>14</v>
      </c>
      <c r="D23">
        <v>1</v>
      </c>
      <c r="E23">
        <v>1</v>
      </c>
      <c r="F23">
        <v>7888</v>
      </c>
      <c r="G23">
        <v>4</v>
      </c>
      <c r="H23" s="1">
        <f t="shared" si="0"/>
        <v>0.23993916349809885</v>
      </c>
      <c r="I23" s="1">
        <v>136.5</v>
      </c>
      <c r="J23" s="1">
        <v>800</v>
      </c>
      <c r="K23" s="1">
        <v>3</v>
      </c>
      <c r="L23" t="s">
        <v>35</v>
      </c>
    </row>
    <row r="24" spans="1:12" x14ac:dyDescent="0.2">
      <c r="H24" s="1"/>
      <c r="I24" s="1"/>
      <c r="J24" s="1"/>
      <c r="K24" s="1"/>
    </row>
    <row r="25" spans="1:12" x14ac:dyDescent="0.2">
      <c r="H25" s="1"/>
      <c r="I25" s="1"/>
      <c r="J25" s="1"/>
      <c r="K25" s="1"/>
    </row>
    <row r="26" spans="1:12" x14ac:dyDescent="0.2">
      <c r="H26" s="1"/>
      <c r="I26" s="1"/>
      <c r="J26" s="1"/>
      <c r="K26" s="1"/>
    </row>
    <row r="27" spans="1:12" x14ac:dyDescent="0.2">
      <c r="H27" s="1"/>
      <c r="I27" s="1"/>
      <c r="J27" s="1"/>
      <c r="K27" s="1"/>
    </row>
    <row r="28" spans="1:12" x14ac:dyDescent="0.2">
      <c r="H28" s="1"/>
      <c r="I28" s="1"/>
      <c r="J28" s="1"/>
      <c r="K28" s="1"/>
    </row>
    <row r="29" spans="1:12" x14ac:dyDescent="0.2">
      <c r="H29" s="1"/>
      <c r="I29" s="1"/>
      <c r="J29" s="1"/>
      <c r="K29" s="1"/>
    </row>
    <row r="30" spans="1:12" x14ac:dyDescent="0.2">
      <c r="H30" s="1"/>
      <c r="I30" s="1"/>
      <c r="J30" s="1"/>
      <c r="K30" s="1"/>
    </row>
    <row r="31" spans="1:12" x14ac:dyDescent="0.2">
      <c r="H31" s="1"/>
      <c r="I31" s="1"/>
      <c r="J31" s="1"/>
      <c r="K31" s="1"/>
    </row>
    <row r="32" spans="1:12" x14ac:dyDescent="0.2">
      <c r="H32" s="1"/>
      <c r="I32" s="1"/>
      <c r="J32" s="1"/>
      <c r="K32" s="1"/>
    </row>
    <row r="33" spans="8:11" x14ac:dyDescent="0.2">
      <c r="H33" s="1"/>
      <c r="I33" s="1"/>
      <c r="J33" s="1"/>
      <c r="K3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Lamarins, Amaïa</dc:creator>
  <cp:lastModifiedBy>Lamarins, Amaïa</cp:lastModifiedBy>
  <dcterms:created xsi:type="dcterms:W3CDTF">2024-10-02T06:49:28Z</dcterms:created>
  <dcterms:modified xsi:type="dcterms:W3CDTF">2024-10-31T12:30:42Z</dcterms:modified>
</cp:coreProperties>
</file>