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CS_MSB\HR\5. HR Reporting\MSB Staff\"/>
    </mc:Choice>
  </mc:AlternateContent>
  <bookViews>
    <workbookView xWindow="240" yWindow="135" windowWidth="15480" windowHeight="7875" activeTab="1"/>
  </bookViews>
  <sheets>
    <sheet name="Summary" sheetId="2" r:id="rId1"/>
    <sheet name="Technical Position Calculation" sheetId="1" r:id="rId2"/>
    <sheet name="Sheet3" sheetId="3" r:id="rId3"/>
  </sheets>
  <definedNames>
    <definedName name="_xlnm.Print_Area" localSheetId="1">'Technical Position Calculation'!$A$1:$P$48</definedName>
  </definedNames>
  <calcPr calcId="152511"/>
</workbook>
</file>

<file path=xl/calcChain.xml><?xml version="1.0" encoding="utf-8"?>
<calcChain xmlns="http://schemas.openxmlformats.org/spreadsheetml/2006/main">
  <c r="F24" i="2" l="1"/>
  <c r="E8" i="2"/>
  <c r="D8" i="2"/>
  <c r="F8" i="2"/>
  <c r="G8" i="2"/>
  <c r="G11" i="2"/>
  <c r="P19" i="1"/>
  <c r="P20" i="1"/>
  <c r="P21" i="1"/>
  <c r="P22" i="1"/>
  <c r="P23" i="1"/>
  <c r="P24" i="1"/>
  <c r="P25" i="1"/>
  <c r="P26" i="1"/>
  <c r="P32" i="1"/>
  <c r="P33" i="1"/>
  <c r="P34" i="1"/>
  <c r="P35" i="1"/>
  <c r="P36" i="1"/>
  <c r="P37" i="1"/>
  <c r="P38" i="1"/>
  <c r="P39" i="1"/>
  <c r="P40" i="1"/>
  <c r="P41" i="1"/>
  <c r="P42" i="1"/>
  <c r="P43" i="1"/>
  <c r="P5" i="1"/>
  <c r="P6" i="1"/>
  <c r="P7" i="1"/>
  <c r="P8" i="1"/>
  <c r="P9" i="1"/>
  <c r="P10" i="1"/>
  <c r="P11" i="1"/>
  <c r="P12" i="1"/>
  <c r="P13" i="1"/>
  <c r="P4" i="1"/>
  <c r="E45" i="1"/>
  <c r="F45" i="1"/>
  <c r="G45" i="1"/>
  <c r="H45" i="1"/>
  <c r="I45" i="1"/>
  <c r="J45" i="1"/>
  <c r="K45" i="1"/>
  <c r="L45" i="1"/>
  <c r="M45" i="1"/>
  <c r="N45" i="1"/>
  <c r="O45" i="1"/>
  <c r="D45" i="1"/>
  <c r="K47" i="1" s="1"/>
  <c r="E44" i="1"/>
  <c r="F44" i="1"/>
  <c r="G44" i="1"/>
  <c r="H44" i="1"/>
  <c r="I44" i="1"/>
  <c r="J44" i="1"/>
  <c r="K44" i="1"/>
  <c r="L44" i="1"/>
  <c r="M44" i="1"/>
  <c r="N44" i="1"/>
  <c r="O44" i="1"/>
  <c r="D44" i="1"/>
  <c r="E47" i="1" s="1"/>
  <c r="H47" i="1" s="1"/>
  <c r="E28" i="1"/>
  <c r="F28" i="1"/>
  <c r="F29" i="1" s="1"/>
  <c r="G28" i="1"/>
  <c r="H28" i="1"/>
  <c r="H29" i="1" s="1"/>
  <c r="I28" i="1"/>
  <c r="J28" i="1"/>
  <c r="J29" i="1" s="1"/>
  <c r="K28" i="1"/>
  <c r="L28" i="1"/>
  <c r="L29" i="1" s="1"/>
  <c r="M28" i="1"/>
  <c r="N28" i="1"/>
  <c r="N29" i="1" s="1"/>
  <c r="O28" i="1"/>
  <c r="E27" i="1"/>
  <c r="F27" i="1"/>
  <c r="G27" i="1"/>
  <c r="H27" i="1"/>
  <c r="I27" i="1"/>
  <c r="J27" i="1"/>
  <c r="K27" i="1"/>
  <c r="L27" i="1"/>
  <c r="M27" i="1"/>
  <c r="N27" i="1"/>
  <c r="O27" i="1"/>
  <c r="D28" i="1"/>
  <c r="D27" i="1"/>
  <c r="E30" i="1" s="1"/>
  <c r="H30" i="1" s="1"/>
  <c r="E15" i="1"/>
  <c r="F15" i="1"/>
  <c r="G15" i="1"/>
  <c r="H15" i="1"/>
  <c r="I15" i="1"/>
  <c r="J15" i="1"/>
  <c r="K15" i="1"/>
  <c r="L15" i="1"/>
  <c r="M15" i="1"/>
  <c r="N15" i="1"/>
  <c r="O15" i="1"/>
  <c r="D15" i="1"/>
  <c r="K17" i="1" s="1"/>
  <c r="E14" i="1"/>
  <c r="F14" i="1"/>
  <c r="G14" i="1"/>
  <c r="H14" i="1"/>
  <c r="I14" i="1"/>
  <c r="J14" i="1"/>
  <c r="K14" i="1"/>
  <c r="L14" i="1"/>
  <c r="M14" i="1"/>
  <c r="N14" i="1"/>
  <c r="O14" i="1"/>
  <c r="D14" i="1"/>
  <c r="E17" i="1" s="1"/>
  <c r="H17" i="1" s="1"/>
  <c r="O17" i="1" l="1"/>
  <c r="N46" i="1"/>
  <c r="L46" i="1"/>
  <c r="J46" i="1"/>
  <c r="H46" i="1"/>
  <c r="F46" i="1"/>
  <c r="P14" i="1"/>
  <c r="P45" i="1"/>
  <c r="P28" i="1"/>
  <c r="K30" i="1"/>
  <c r="O29" i="1"/>
  <c r="M29" i="1"/>
  <c r="K29" i="1"/>
  <c r="I29" i="1"/>
  <c r="G29" i="1"/>
  <c r="E29" i="1"/>
  <c r="O46" i="1"/>
  <c r="M46" i="1"/>
  <c r="K46" i="1"/>
  <c r="I46" i="1"/>
  <c r="G46" i="1"/>
  <c r="E46" i="1"/>
  <c r="P15" i="1"/>
  <c r="P44" i="1"/>
  <c r="P27" i="1"/>
  <c r="O30" i="1"/>
  <c r="O47" i="1"/>
  <c r="N16" i="1"/>
  <c r="L16" i="1"/>
  <c r="J16" i="1"/>
  <c r="H16" i="1"/>
  <c r="F16" i="1"/>
  <c r="D29" i="1"/>
  <c r="D46" i="1"/>
  <c r="O16" i="1"/>
  <c r="M16" i="1"/>
  <c r="K16" i="1"/>
  <c r="I16" i="1"/>
  <c r="G16" i="1"/>
  <c r="E16" i="1"/>
  <c r="D16" i="1"/>
</calcChain>
</file>

<file path=xl/sharedStrings.xml><?xml version="1.0" encoding="utf-8"?>
<sst xmlns="http://schemas.openxmlformats.org/spreadsheetml/2006/main" count="82" uniqueCount="50">
  <si>
    <t>Sl #</t>
  </si>
  <si>
    <t>Positions</t>
  </si>
  <si>
    <t>Physician Specialist</t>
  </si>
  <si>
    <t>Resigned</t>
  </si>
  <si>
    <t>Consultant</t>
  </si>
  <si>
    <t>Jr. Consultant</t>
  </si>
  <si>
    <t>Neonatologist</t>
  </si>
  <si>
    <t>RH Specialist</t>
  </si>
  <si>
    <t>TOTAL STAFF</t>
  </si>
  <si>
    <t>Program Officer - CC</t>
  </si>
  <si>
    <t>Clinic Doctor</t>
  </si>
  <si>
    <t>Physician</t>
  </si>
  <si>
    <t>Medical Officer</t>
  </si>
  <si>
    <t>Paramedic</t>
  </si>
  <si>
    <t>Medical Aide</t>
  </si>
  <si>
    <t>Medical Assistant</t>
  </si>
  <si>
    <t>Nurse</t>
  </si>
  <si>
    <t>Nurse/Paramedic</t>
  </si>
  <si>
    <t>Lab Technician</t>
  </si>
  <si>
    <t>MONTHLY TURNOVER</t>
  </si>
  <si>
    <t>YEARLY TURNOVER</t>
  </si>
  <si>
    <t>Total Staff</t>
  </si>
  <si>
    <t>Avg. Staff</t>
  </si>
  <si>
    <t>Total Reg.</t>
  </si>
  <si>
    <t>Yearly Tournover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</si>
  <si>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</si>
  <si>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</si>
  <si>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</si>
  <si>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</si>
  <si>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</si>
  <si>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</si>
  <si>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</si>
  <si>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</si>
  <si>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</si>
  <si>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</si>
  <si>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</si>
  <si>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</si>
  <si>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</si>
  <si>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Sl </t>
  </si>
  <si>
    <t>Physician Specialist/Consultant/ Jr. Consultant/Neonatologist/RH Specialist</t>
  </si>
  <si>
    <t>Program Officer - CC/Clinic Doctor/Physician/Medical Officer</t>
  </si>
  <si>
    <t>Paramedic/Medical Aide/Medical Assistant, Nurse/Lab Technician</t>
  </si>
  <si>
    <t>Employee Trunover for Technical Positions at Marie Stopes</t>
  </si>
  <si>
    <t>EMPLOYEE TURNOVER CALCULATION FOR TECHNICAL STAFF AT MARIE STOPES</t>
  </si>
  <si>
    <t>Year</t>
  </si>
  <si>
    <t>Average Employee</t>
  </si>
  <si>
    <t>Left</t>
  </si>
  <si>
    <t>%</t>
  </si>
  <si>
    <t>Average Turnover for Technical Positions in 2012</t>
  </si>
  <si>
    <t xml:space="preserve">Overall Turnover for both Technical &amp; Non Technical Positions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</si>
</sst>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3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/>
    <xf numFmtId="9" fontId="4" fillId="0" borderId="1" xfId="1" applyFont="1" applyBorder="1" applyAlignment="1">
      <alignment horizontal="center"/>
    </xf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9" fontId="4" fillId="0" borderId="0" xfId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1" fillId="0" borderId="1" xfId="1" applyNumberFormat="1" applyFont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center"/>
    </xf>
    <xf numFmtId="10" fontId="5" fillId="0" borderId="0" xfId="1" applyNumberFormat="1" applyFont="1" applyAlignment="1">
      <alignment horizontal="center"/>
    </xf>
    <xf numFmtId="0" fontId="7" fillId="0" borderId="5" xfId="0" applyFont="1" applyBorder="1" applyAlignment="1">
      <alignment horizontal="center" wrapText="1" readingOrder="1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/>
    <xf numFmtId="0" fontId="5" fillId="2" borderId="0" xfId="0" applyFont="1" applyFill="1" applyAlignment="1">
      <alignment horizontal="center"/>
    </xf>
    <xf numFmtId="10" fontId="5" fillId="2" borderId="0" xfId="1" applyNumberFormat="1" applyFont="1" applyFill="1" applyAlignment="1">
      <alignment horizontal="center"/>
    </xf>
    <xf numFmtId="10" fontId="5" fillId="2" borderId="1" xfId="1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wrapText="1" readingOrder="1"/>
    </xf>
    <xf numFmtId="0" fontId="0" fillId="0" borderId="1" xfId="0" applyBorder="1"/>
    <xf numFmtId="0" fontId="0" fillId="0" borderId="1" xfId="0" applyBorder="1" applyAlignment="1">
      <alignment horizontal="center"/>
    </xf>
    <xf numFmtId="10" fontId="1" fillId="0" borderId="1" xfId="1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"/>
  <sheetViews>
    <sheetView showGridLines="0" topLeftCell="A16" workbookViewId="0">
      <selection activeCell="H22" sqref="H22"/>
    </sheetView>
  </sheetViews>
  <sheetFormatPr defaultRowHeight="15" x14ac:dyDescent="0.25"/>
  <cols>
    <col min="2" max="2" width="5.5703125" style="26" customWidth="1"/>
    <col min="3" max="3" width="26.140625" customWidth="1"/>
    <col min="4" max="7" width="9.85546875" style="3" customWidth="1"/>
  </cols>
  <sheetData>
    <row r="1" spans="2:7" x14ac:dyDescent="0.25">
      <c r="B1" s="50" t="s">
        <v>42</v>
      </c>
      <c r="C1" s="50"/>
      <c r="D1" s="50"/>
      <c r="E1" s="50"/>
      <c r="F1" s="50"/>
      <c r="G1" s="50"/>
    </row>
    <row r="3" spans="2:7" s="3" customFormat="1" x14ac:dyDescent="0.25">
      <c r="B3" s="29" t="s">
        <v>38</v>
      </c>
      <c r="C3" s="2" t="s">
        <v>1</v>
      </c>
      <c r="D3" s="2">
        <v>2009</v>
      </c>
      <c r="E3" s="2">
        <v>2010</v>
      </c>
      <c r="F3" s="2">
        <v>2011</v>
      </c>
      <c r="G3" s="2">
        <v>2012</v>
      </c>
    </row>
    <row r="4" spans="2:7" s="24" customFormat="1" ht="60" x14ac:dyDescent="0.25">
      <c r="B4" s="25">
        <v>1</v>
      </c>
      <c r="C4" s="23" t="s">
        <v>39</v>
      </c>
      <c r="D4" s="27">
        <v>8.9599999999999999E-2</v>
      </c>
      <c r="E4" s="27">
        <v>0.26279999999999998</v>
      </c>
      <c r="F4" s="27">
        <v>0.1091</v>
      </c>
      <c r="G4" s="27">
        <v>0.3478</v>
      </c>
    </row>
    <row r="5" spans="2:7" s="24" customFormat="1" ht="45" x14ac:dyDescent="0.25">
      <c r="B5" s="25">
        <v>2</v>
      </c>
      <c r="C5" s="23" t="s">
        <v>40</v>
      </c>
      <c r="D5" s="27">
        <v>0.51690000000000003</v>
      </c>
      <c r="E5" s="27">
        <v>0.7268</v>
      </c>
      <c r="F5" s="27">
        <v>0.3362</v>
      </c>
      <c r="G5" s="27">
        <v>0.38450000000000001</v>
      </c>
    </row>
    <row r="6" spans="2:7" s="24" customFormat="1" ht="45" x14ac:dyDescent="0.25">
      <c r="B6" s="25">
        <v>3</v>
      </c>
      <c r="C6" s="23" t="s">
        <v>41</v>
      </c>
      <c r="D6" s="27">
        <v>0.1154</v>
      </c>
      <c r="E6" s="27">
        <v>0.21820000000000001</v>
      </c>
      <c r="F6" s="27">
        <v>0.1699</v>
      </c>
      <c r="G6" s="27">
        <v>0.14180000000000001</v>
      </c>
    </row>
    <row r="8" spans="2:7" ht="18.75" x14ac:dyDescent="0.3">
      <c r="D8" s="44">
        <f t="shared" ref="D8:E8" si="0">(D4+D5+D6)/3</f>
        <v>0.24063333333333334</v>
      </c>
      <c r="E8" s="44">
        <f t="shared" si="0"/>
        <v>0.40260000000000001</v>
      </c>
      <c r="F8" s="44">
        <f>(F4+F5+F6)/3</f>
        <v>0.20506666666666665</v>
      </c>
      <c r="G8" s="44">
        <f>(G4+G5+G6)/3</f>
        <v>0.29136666666666666</v>
      </c>
    </row>
    <row r="11" spans="2:7" s="31" customFormat="1" ht="18.75" x14ac:dyDescent="0.3">
      <c r="B11" s="40" t="s">
        <v>48</v>
      </c>
      <c r="C11" s="41"/>
      <c r="D11" s="42"/>
      <c r="E11" s="42"/>
      <c r="F11" s="42"/>
      <c r="G11" s="43">
        <f>(G4+G5+G6)/3</f>
        <v>0.29136666666666666</v>
      </c>
    </row>
    <row r="12" spans="2:7" s="31" customFormat="1" ht="18.75" x14ac:dyDescent="0.3">
      <c r="B12" s="30"/>
      <c r="D12" s="32"/>
      <c r="E12" s="32"/>
      <c r="F12" s="32"/>
      <c r="G12" s="33"/>
    </row>
    <row r="13" spans="2:7" s="31" customFormat="1" ht="18.75" x14ac:dyDescent="0.3">
      <c r="B13" s="30"/>
      <c r="D13" s="32"/>
      <c r="E13" s="32"/>
      <c r="F13" s="32"/>
      <c r="G13" s="33"/>
    </row>
    <row r="14" spans="2:7" s="31" customFormat="1" ht="18.75" x14ac:dyDescent="0.3">
      <c r="B14" s="30"/>
      <c r="D14" s="32"/>
      <c r="E14" s="32"/>
      <c r="F14" s="32"/>
      <c r="G14" s="33"/>
    </row>
    <row r="16" spans="2:7" ht="18.75" x14ac:dyDescent="0.25">
      <c r="C16" s="30" t="s">
        <v>49</v>
      </c>
    </row>
    <row r="18" spans="2:7" s="39" customFormat="1" ht="47.25" x14ac:dyDescent="0.25">
      <c r="B18" s="36"/>
      <c r="C18" s="37" t="s">
        <v>44</v>
      </c>
      <c r="D18" s="37" t="s">
        <v>45</v>
      </c>
      <c r="E18" s="37" t="s">
        <v>46</v>
      </c>
      <c r="F18" s="37" t="s">
        <v>47</v>
      </c>
      <c r="G18" s="38"/>
    </row>
    <row r="19" spans="2:7" ht="15.75" x14ac:dyDescent="0.25">
      <c r="C19" s="35">
        <v>2009</v>
      </c>
      <c r="D19" s="34">
        <v>1496</v>
      </c>
      <c r="E19" s="34">
        <v>261</v>
      </c>
      <c r="F19" s="34">
        <v>17.399999999999999</v>
      </c>
    </row>
    <row r="20" spans="2:7" ht="15.75" x14ac:dyDescent="0.25">
      <c r="C20" s="35">
        <v>2010</v>
      </c>
      <c r="D20" s="34">
        <v>1561</v>
      </c>
      <c r="E20" s="34">
        <v>311</v>
      </c>
      <c r="F20" s="34">
        <v>19.899999999999999</v>
      </c>
    </row>
    <row r="21" spans="2:7" ht="15.75" x14ac:dyDescent="0.25">
      <c r="C21" s="35">
        <v>2011</v>
      </c>
      <c r="D21" s="34">
        <v>1519</v>
      </c>
      <c r="E21" s="34">
        <v>213</v>
      </c>
      <c r="F21" s="34">
        <v>14</v>
      </c>
    </row>
    <row r="22" spans="2:7" ht="15.75" x14ac:dyDescent="0.25">
      <c r="C22" s="45">
        <v>2012</v>
      </c>
      <c r="D22" s="46">
        <v>1406</v>
      </c>
      <c r="E22" s="46">
        <v>228</v>
      </c>
      <c r="F22" s="46">
        <v>16.2</v>
      </c>
    </row>
    <row r="23" spans="2:7" x14ac:dyDescent="0.25">
      <c r="C23" s="47"/>
      <c r="D23" s="2"/>
      <c r="E23" s="2"/>
      <c r="F23" s="2"/>
    </row>
    <row r="24" spans="2:7" x14ac:dyDescent="0.25">
      <c r="C24" s="48">
        <v>2014</v>
      </c>
      <c r="D24" s="2">
        <v>1765</v>
      </c>
      <c r="E24" s="2">
        <v>303</v>
      </c>
      <c r="F24" s="49">
        <f>E24/D24</f>
        <v>0.17167138810198301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"/>
  <sheetViews>
    <sheetView showGridLines="0"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K19" sqref="K19"/>
    </sheetView>
  </sheetViews>
  <sheetFormatPr defaultRowHeight="15" x14ac:dyDescent="0.25"/>
  <cols>
    <col min="1" max="1" width="6.28515625" style="4" customWidth="1"/>
    <col min="2" max="2" width="4.28515625" style="5" customWidth="1"/>
    <col min="3" max="3" width="19.42578125" style="4" customWidth="1"/>
    <col min="4" max="4" width="10" style="16" bestFit="1" customWidth="1"/>
    <col min="5" max="15" width="9.140625" style="16"/>
    <col min="16" max="16384" width="9.140625" style="4"/>
  </cols>
  <sheetData>
    <row r="1" spans="2:16" x14ac:dyDescent="0.25">
      <c r="B1" s="52" t="s">
        <v>43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2:16" x14ac:dyDescent="0.25">
      <c r="D2" s="51">
        <v>2012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2:16" s="5" customFormat="1" x14ac:dyDescent="0.25">
      <c r="B3" s="6" t="s">
        <v>0</v>
      </c>
      <c r="C3" s="6" t="s">
        <v>1</v>
      </c>
      <c r="D3" s="6" t="s">
        <v>25</v>
      </c>
      <c r="E3" s="6" t="s">
        <v>26</v>
      </c>
      <c r="F3" s="6" t="s">
        <v>27</v>
      </c>
      <c r="G3" s="6" t="s">
        <v>28</v>
      </c>
      <c r="H3" s="6" t="s">
        <v>29</v>
      </c>
      <c r="I3" s="6" t="s">
        <v>30</v>
      </c>
      <c r="J3" s="6" t="s">
        <v>31</v>
      </c>
      <c r="K3" s="6" t="s">
        <v>32</v>
      </c>
      <c r="L3" s="6" t="s">
        <v>33</v>
      </c>
      <c r="M3" s="6" t="s">
        <v>34</v>
      </c>
      <c r="N3" s="6" t="s">
        <v>35</v>
      </c>
      <c r="O3" s="6" t="s">
        <v>36</v>
      </c>
      <c r="P3" s="7" t="s">
        <v>37</v>
      </c>
    </row>
    <row r="4" spans="2:16" x14ac:dyDescent="0.25">
      <c r="B4" s="8">
        <v>1</v>
      </c>
      <c r="C4" s="9" t="s">
        <v>2</v>
      </c>
      <c r="D4" s="10">
        <v>4</v>
      </c>
      <c r="E4" s="10">
        <v>4</v>
      </c>
      <c r="F4" s="10">
        <v>4</v>
      </c>
      <c r="G4" s="10">
        <v>4</v>
      </c>
      <c r="H4" s="10">
        <v>4</v>
      </c>
      <c r="I4" s="10">
        <v>4</v>
      </c>
      <c r="J4" s="10">
        <v>4</v>
      </c>
      <c r="K4" s="10">
        <v>4</v>
      </c>
      <c r="L4" s="10">
        <v>4</v>
      </c>
      <c r="M4" s="10">
        <v>4</v>
      </c>
      <c r="N4" s="10">
        <v>4</v>
      </c>
      <c r="O4" s="10">
        <v>4</v>
      </c>
      <c r="P4" s="4">
        <f>SUM(D4:O4)</f>
        <v>48</v>
      </c>
    </row>
    <row r="5" spans="2:16" x14ac:dyDescent="0.25">
      <c r="B5" s="11"/>
      <c r="C5" s="1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4">
        <f t="shared" ref="P5:P45" si="0">SUM(D5:O5)</f>
        <v>0</v>
      </c>
    </row>
    <row r="6" spans="2:16" x14ac:dyDescent="0.25">
      <c r="B6" s="8">
        <v>2</v>
      </c>
      <c r="C6" s="9" t="s">
        <v>4</v>
      </c>
      <c r="D6" s="10">
        <v>2</v>
      </c>
      <c r="E6" s="10">
        <v>3</v>
      </c>
      <c r="F6" s="10">
        <v>3</v>
      </c>
      <c r="G6" s="10">
        <v>4</v>
      </c>
      <c r="H6" s="10">
        <v>4</v>
      </c>
      <c r="I6" s="10">
        <v>3</v>
      </c>
      <c r="J6" s="10">
        <v>3</v>
      </c>
      <c r="K6" s="10">
        <v>4</v>
      </c>
      <c r="L6" s="10">
        <v>5</v>
      </c>
      <c r="M6" s="10">
        <v>5</v>
      </c>
      <c r="N6" s="10">
        <v>4</v>
      </c>
      <c r="O6" s="10">
        <v>4</v>
      </c>
      <c r="P6" s="4">
        <f t="shared" si="0"/>
        <v>44</v>
      </c>
    </row>
    <row r="7" spans="2:16" x14ac:dyDescent="0.25">
      <c r="B7" s="8"/>
      <c r="C7" s="1" t="s">
        <v>3</v>
      </c>
      <c r="D7" s="10"/>
      <c r="E7" s="10"/>
      <c r="F7" s="10"/>
      <c r="G7" s="10"/>
      <c r="H7" s="10">
        <v>1</v>
      </c>
      <c r="I7" s="10"/>
      <c r="J7" s="10"/>
      <c r="K7" s="10">
        <v>1</v>
      </c>
      <c r="L7" s="10"/>
      <c r="M7" s="10">
        <v>1</v>
      </c>
      <c r="N7" s="10"/>
      <c r="O7" s="10"/>
      <c r="P7" s="4">
        <f t="shared" si="0"/>
        <v>3</v>
      </c>
    </row>
    <row r="8" spans="2:16" x14ac:dyDescent="0.25">
      <c r="B8" s="8">
        <v>3</v>
      </c>
      <c r="C8" s="9" t="s">
        <v>5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4">
        <f t="shared" si="0"/>
        <v>0</v>
      </c>
    </row>
    <row r="9" spans="2:16" x14ac:dyDescent="0.25">
      <c r="B9" s="11"/>
      <c r="C9" s="1" t="s">
        <v>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4">
        <f t="shared" si="0"/>
        <v>0</v>
      </c>
    </row>
    <row r="10" spans="2:16" x14ac:dyDescent="0.25">
      <c r="B10" s="8">
        <v>4</v>
      </c>
      <c r="C10" s="9" t="s">
        <v>6</v>
      </c>
      <c r="D10" s="10">
        <v>2</v>
      </c>
      <c r="E10" s="10">
        <v>2</v>
      </c>
      <c r="F10" s="10">
        <v>2</v>
      </c>
      <c r="G10" s="10">
        <v>2</v>
      </c>
      <c r="H10" s="10">
        <v>2</v>
      </c>
      <c r="I10" s="10">
        <v>2</v>
      </c>
      <c r="J10" s="10">
        <v>2</v>
      </c>
      <c r="K10" s="10">
        <v>2</v>
      </c>
      <c r="L10" s="10">
        <v>2</v>
      </c>
      <c r="M10" s="10">
        <v>2</v>
      </c>
      <c r="N10" s="10">
        <v>1</v>
      </c>
      <c r="O10" s="10">
        <v>1</v>
      </c>
      <c r="P10" s="4">
        <f t="shared" si="0"/>
        <v>22</v>
      </c>
    </row>
    <row r="11" spans="2:16" x14ac:dyDescent="0.25">
      <c r="B11" s="11"/>
      <c r="C11" s="1" t="s">
        <v>3</v>
      </c>
      <c r="D11" s="10"/>
      <c r="E11" s="10"/>
      <c r="F11" s="10"/>
      <c r="G11" s="10"/>
      <c r="H11" s="10"/>
      <c r="I11" s="10"/>
      <c r="J11" s="10"/>
      <c r="K11" s="10"/>
      <c r="L11" s="10"/>
      <c r="M11" s="10">
        <v>1</v>
      </c>
      <c r="N11" s="10"/>
      <c r="O11" s="10"/>
      <c r="P11" s="4">
        <f t="shared" si="0"/>
        <v>1</v>
      </c>
    </row>
    <row r="12" spans="2:16" x14ac:dyDescent="0.25">
      <c r="B12" s="6">
        <v>5</v>
      </c>
      <c r="C12" s="9" t="s">
        <v>7</v>
      </c>
      <c r="D12" s="10">
        <v>2</v>
      </c>
      <c r="E12" s="10">
        <v>2</v>
      </c>
      <c r="F12" s="10">
        <v>2</v>
      </c>
      <c r="G12" s="10">
        <v>2</v>
      </c>
      <c r="H12" s="10">
        <v>2</v>
      </c>
      <c r="I12" s="10">
        <v>2</v>
      </c>
      <c r="J12" s="10">
        <v>2</v>
      </c>
      <c r="K12" s="10">
        <v>2</v>
      </c>
      <c r="L12" s="10">
        <v>2</v>
      </c>
      <c r="M12" s="10">
        <v>2</v>
      </c>
      <c r="N12" s="10">
        <v>2</v>
      </c>
      <c r="O12" s="10">
        <v>2</v>
      </c>
      <c r="P12" s="4">
        <f t="shared" si="0"/>
        <v>24</v>
      </c>
    </row>
    <row r="13" spans="2:16" x14ac:dyDescent="0.25">
      <c r="B13" s="58"/>
      <c r="C13" s="1" t="s">
        <v>3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4">
        <f t="shared" si="0"/>
        <v>0</v>
      </c>
    </row>
    <row r="14" spans="2:16" x14ac:dyDescent="0.25">
      <c r="B14" s="58"/>
      <c r="C14" s="9" t="s">
        <v>8</v>
      </c>
      <c r="D14" s="10">
        <f>D4+D6+D8+D10+D12</f>
        <v>10</v>
      </c>
      <c r="E14" s="10">
        <f t="shared" ref="E14:O14" si="1">E4+E6+E8+E10+E12</f>
        <v>11</v>
      </c>
      <c r="F14" s="10">
        <f t="shared" si="1"/>
        <v>11</v>
      </c>
      <c r="G14" s="10">
        <f t="shared" si="1"/>
        <v>12</v>
      </c>
      <c r="H14" s="10">
        <f t="shared" si="1"/>
        <v>12</v>
      </c>
      <c r="I14" s="10">
        <f t="shared" si="1"/>
        <v>11</v>
      </c>
      <c r="J14" s="10">
        <f t="shared" si="1"/>
        <v>11</v>
      </c>
      <c r="K14" s="10">
        <f t="shared" si="1"/>
        <v>12</v>
      </c>
      <c r="L14" s="10">
        <f t="shared" si="1"/>
        <v>13</v>
      </c>
      <c r="M14" s="10">
        <f t="shared" si="1"/>
        <v>13</v>
      </c>
      <c r="N14" s="10">
        <f t="shared" si="1"/>
        <v>11</v>
      </c>
      <c r="O14" s="10">
        <f t="shared" si="1"/>
        <v>11</v>
      </c>
      <c r="P14" s="4">
        <f t="shared" si="0"/>
        <v>138</v>
      </c>
    </row>
    <row r="15" spans="2:16" x14ac:dyDescent="0.25">
      <c r="B15" s="58"/>
      <c r="C15" s="12" t="s">
        <v>3</v>
      </c>
      <c r="D15" s="10">
        <f>D5+D7+D9+D11+D13</f>
        <v>0</v>
      </c>
      <c r="E15" s="10">
        <f t="shared" ref="E15:O15" si="2">E5+E7+E9+E11+E13</f>
        <v>0</v>
      </c>
      <c r="F15" s="10">
        <f t="shared" si="2"/>
        <v>0</v>
      </c>
      <c r="G15" s="10">
        <f t="shared" si="2"/>
        <v>0</v>
      </c>
      <c r="H15" s="10">
        <f t="shared" si="2"/>
        <v>1</v>
      </c>
      <c r="I15" s="10">
        <f t="shared" si="2"/>
        <v>0</v>
      </c>
      <c r="J15" s="10">
        <f t="shared" si="2"/>
        <v>0</v>
      </c>
      <c r="K15" s="10">
        <f t="shared" si="2"/>
        <v>1</v>
      </c>
      <c r="L15" s="10">
        <f t="shared" si="2"/>
        <v>0</v>
      </c>
      <c r="M15" s="10">
        <f t="shared" si="2"/>
        <v>2</v>
      </c>
      <c r="N15" s="10">
        <f t="shared" si="2"/>
        <v>0</v>
      </c>
      <c r="O15" s="10">
        <f t="shared" si="2"/>
        <v>0</v>
      </c>
      <c r="P15" s="4">
        <f t="shared" si="0"/>
        <v>4</v>
      </c>
    </row>
    <row r="16" spans="2:16" s="14" customFormat="1" ht="19.5" customHeight="1" x14ac:dyDescent="0.25">
      <c r="B16" s="55" t="s">
        <v>19</v>
      </c>
      <c r="C16" s="55"/>
      <c r="D16" s="13">
        <f>D15/D14</f>
        <v>0</v>
      </c>
      <c r="E16" s="13">
        <f t="shared" ref="E16:O16" si="3">E15/E14</f>
        <v>0</v>
      </c>
      <c r="F16" s="13">
        <f t="shared" si="3"/>
        <v>0</v>
      </c>
      <c r="G16" s="13">
        <f t="shared" si="3"/>
        <v>0</v>
      </c>
      <c r="H16" s="13">
        <f t="shared" si="3"/>
        <v>8.3333333333333329E-2</v>
      </c>
      <c r="I16" s="13">
        <f t="shared" si="3"/>
        <v>0</v>
      </c>
      <c r="J16" s="13">
        <f t="shared" si="3"/>
        <v>0</v>
      </c>
      <c r="K16" s="13">
        <f t="shared" si="3"/>
        <v>8.3333333333333329E-2</v>
      </c>
      <c r="L16" s="13">
        <f t="shared" si="3"/>
        <v>0</v>
      </c>
      <c r="M16" s="13">
        <f t="shared" si="3"/>
        <v>0.15384615384615385</v>
      </c>
      <c r="N16" s="13">
        <f t="shared" si="3"/>
        <v>0</v>
      </c>
      <c r="O16" s="13">
        <f t="shared" si="3"/>
        <v>0</v>
      </c>
      <c r="P16" s="4"/>
    </row>
    <row r="17" spans="2:16" s="14" customFormat="1" ht="19.5" customHeight="1" x14ac:dyDescent="0.25">
      <c r="B17" s="55" t="s">
        <v>20</v>
      </c>
      <c r="C17" s="55"/>
      <c r="D17" s="6" t="s">
        <v>21</v>
      </c>
      <c r="E17" s="6">
        <f>D14+E14+F14+G14+H14+I14+J14+K14+L14+M14+N14+O14</f>
        <v>138</v>
      </c>
      <c r="F17" s="9"/>
      <c r="G17" s="6" t="s">
        <v>22</v>
      </c>
      <c r="H17" s="6">
        <f>E17/12</f>
        <v>11.5</v>
      </c>
      <c r="I17" s="9"/>
      <c r="J17" s="6" t="s">
        <v>23</v>
      </c>
      <c r="K17" s="6">
        <f>D15+E15+F15+G15+H15+I15+J15+K15+L15+M15+N15+O15</f>
        <v>4</v>
      </c>
      <c r="L17" s="6"/>
      <c r="M17" s="51" t="s">
        <v>24</v>
      </c>
      <c r="N17" s="51"/>
      <c r="O17" s="28">
        <f>K17/H17</f>
        <v>0.34782608695652173</v>
      </c>
      <c r="P17" s="4"/>
    </row>
    <row r="18" spans="2:16" s="18" customFormat="1" ht="19.5" customHeight="1" x14ac:dyDescent="0.25">
      <c r="B18" s="17"/>
      <c r="C18" s="17"/>
      <c r="D18" s="11"/>
      <c r="E18" s="11"/>
      <c r="G18" s="11"/>
      <c r="H18" s="11"/>
      <c r="J18" s="11"/>
      <c r="K18" s="11"/>
      <c r="L18" s="11"/>
      <c r="M18" s="11"/>
      <c r="N18" s="11"/>
      <c r="O18" s="19"/>
      <c r="P18" s="20"/>
    </row>
    <row r="19" spans="2:16" x14ac:dyDescent="0.25">
      <c r="B19" s="6">
        <v>6</v>
      </c>
      <c r="C19" s="9" t="s">
        <v>9</v>
      </c>
      <c r="D19" s="10">
        <v>11</v>
      </c>
      <c r="E19" s="10">
        <v>11</v>
      </c>
      <c r="F19" s="10">
        <v>11</v>
      </c>
      <c r="G19" s="10">
        <v>11</v>
      </c>
      <c r="H19" s="10">
        <v>11</v>
      </c>
      <c r="I19" s="10">
        <v>11</v>
      </c>
      <c r="J19" s="10">
        <v>11</v>
      </c>
      <c r="K19" s="10">
        <v>11</v>
      </c>
      <c r="L19" s="10">
        <v>11</v>
      </c>
      <c r="M19" s="10">
        <v>11</v>
      </c>
      <c r="N19" s="10">
        <v>11</v>
      </c>
      <c r="O19" s="10">
        <v>11</v>
      </c>
      <c r="P19" s="4">
        <f t="shared" si="0"/>
        <v>132</v>
      </c>
    </row>
    <row r="20" spans="2:16" x14ac:dyDescent="0.25">
      <c r="B20" s="11"/>
      <c r="C20" s="1" t="s">
        <v>3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4">
        <f t="shared" si="0"/>
        <v>0</v>
      </c>
    </row>
    <row r="21" spans="2:16" x14ac:dyDescent="0.25">
      <c r="B21" s="6">
        <v>7</v>
      </c>
      <c r="C21" s="9" t="s">
        <v>10</v>
      </c>
      <c r="D21" s="10">
        <v>42</v>
      </c>
      <c r="E21" s="10">
        <v>43</v>
      </c>
      <c r="F21" s="10">
        <v>44</v>
      </c>
      <c r="G21" s="10">
        <v>45</v>
      </c>
      <c r="H21" s="10">
        <v>45</v>
      </c>
      <c r="I21" s="10">
        <v>44</v>
      </c>
      <c r="J21" s="10">
        <v>46</v>
      </c>
      <c r="K21" s="10">
        <v>45</v>
      </c>
      <c r="L21" s="10">
        <v>36</v>
      </c>
      <c r="M21" s="10">
        <v>37</v>
      </c>
      <c r="N21" s="10">
        <v>37</v>
      </c>
      <c r="O21" s="10">
        <v>36</v>
      </c>
      <c r="P21" s="4">
        <f t="shared" si="0"/>
        <v>500</v>
      </c>
    </row>
    <row r="22" spans="2:16" x14ac:dyDescent="0.25">
      <c r="B22" s="11"/>
      <c r="C22" s="1" t="s">
        <v>3</v>
      </c>
      <c r="D22" s="10">
        <v>1</v>
      </c>
      <c r="E22" s="10">
        <v>1</v>
      </c>
      <c r="F22" s="10">
        <v>2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9</v>
      </c>
      <c r="M22" s="10">
        <v>0</v>
      </c>
      <c r="N22" s="10">
        <v>2</v>
      </c>
      <c r="O22" s="10">
        <v>1</v>
      </c>
      <c r="P22" s="4">
        <f t="shared" si="0"/>
        <v>21</v>
      </c>
    </row>
    <row r="23" spans="2:16" x14ac:dyDescent="0.25">
      <c r="B23" s="6">
        <v>8</v>
      </c>
      <c r="C23" s="9" t="s">
        <v>11</v>
      </c>
      <c r="D23" s="10">
        <v>24</v>
      </c>
      <c r="E23" s="10">
        <v>22</v>
      </c>
      <c r="F23" s="10">
        <v>21</v>
      </c>
      <c r="G23" s="10">
        <v>21</v>
      </c>
      <c r="H23" s="10">
        <v>23</v>
      </c>
      <c r="I23" s="10">
        <v>22</v>
      </c>
      <c r="J23" s="10">
        <v>21</v>
      </c>
      <c r="K23" s="10">
        <v>20</v>
      </c>
      <c r="L23" s="10">
        <v>19</v>
      </c>
      <c r="M23" s="10">
        <v>21</v>
      </c>
      <c r="N23" s="10">
        <v>21</v>
      </c>
      <c r="O23" s="10">
        <v>20</v>
      </c>
      <c r="P23" s="4">
        <f t="shared" si="0"/>
        <v>255</v>
      </c>
    </row>
    <row r="24" spans="2:16" x14ac:dyDescent="0.25">
      <c r="B24" s="11"/>
      <c r="C24" s="1" t="s">
        <v>3</v>
      </c>
      <c r="D24" s="10">
        <v>0</v>
      </c>
      <c r="E24" s="10">
        <v>3</v>
      </c>
      <c r="F24" s="10">
        <v>1</v>
      </c>
      <c r="G24" s="10">
        <v>0</v>
      </c>
      <c r="H24" s="10">
        <v>0</v>
      </c>
      <c r="I24" s="10">
        <v>1</v>
      </c>
      <c r="J24" s="10">
        <v>1</v>
      </c>
      <c r="K24" s="10">
        <v>1</v>
      </c>
      <c r="L24" s="10">
        <v>1</v>
      </c>
      <c r="M24" s="10">
        <v>0</v>
      </c>
      <c r="N24" s="10">
        <v>0</v>
      </c>
      <c r="O24" s="10">
        <v>0</v>
      </c>
      <c r="P24" s="4">
        <f t="shared" si="0"/>
        <v>8</v>
      </c>
    </row>
    <row r="25" spans="2:16" x14ac:dyDescent="0.25">
      <c r="B25" s="6">
        <v>9</v>
      </c>
      <c r="C25" s="9" t="s">
        <v>12</v>
      </c>
      <c r="D25" s="10">
        <v>3</v>
      </c>
      <c r="E25" s="10">
        <v>3</v>
      </c>
      <c r="F25" s="10">
        <v>3</v>
      </c>
      <c r="G25" s="10">
        <v>3</v>
      </c>
      <c r="H25" s="10">
        <v>3</v>
      </c>
      <c r="I25" s="10">
        <v>3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4">
        <f t="shared" si="0"/>
        <v>18</v>
      </c>
    </row>
    <row r="26" spans="2:16" x14ac:dyDescent="0.25">
      <c r="B26" s="58"/>
      <c r="C26" s="1" t="s">
        <v>3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4">
        <f t="shared" si="0"/>
        <v>0</v>
      </c>
    </row>
    <row r="27" spans="2:16" x14ac:dyDescent="0.25">
      <c r="B27" s="58"/>
      <c r="C27" s="9" t="s">
        <v>8</v>
      </c>
      <c r="D27" s="10">
        <f>D19+D21+D23+D25</f>
        <v>80</v>
      </c>
      <c r="E27" s="10">
        <f t="shared" ref="E27:O27" si="4">E19+E21+E23+E25</f>
        <v>79</v>
      </c>
      <c r="F27" s="10">
        <f t="shared" si="4"/>
        <v>79</v>
      </c>
      <c r="G27" s="10">
        <f t="shared" si="4"/>
        <v>80</v>
      </c>
      <c r="H27" s="10">
        <f t="shared" si="4"/>
        <v>82</v>
      </c>
      <c r="I27" s="10">
        <f t="shared" si="4"/>
        <v>80</v>
      </c>
      <c r="J27" s="10">
        <f t="shared" si="4"/>
        <v>78</v>
      </c>
      <c r="K27" s="10">
        <f t="shared" si="4"/>
        <v>76</v>
      </c>
      <c r="L27" s="10">
        <f t="shared" si="4"/>
        <v>66</v>
      </c>
      <c r="M27" s="10">
        <f t="shared" si="4"/>
        <v>69</v>
      </c>
      <c r="N27" s="10">
        <f t="shared" si="4"/>
        <v>69</v>
      </c>
      <c r="O27" s="10">
        <f t="shared" si="4"/>
        <v>67</v>
      </c>
      <c r="P27" s="4">
        <f t="shared" si="0"/>
        <v>905</v>
      </c>
    </row>
    <row r="28" spans="2:16" x14ac:dyDescent="0.25">
      <c r="B28" s="58"/>
      <c r="C28" s="12" t="s">
        <v>3</v>
      </c>
      <c r="D28" s="10">
        <f>D20+D22+D24+D26</f>
        <v>1</v>
      </c>
      <c r="E28" s="10">
        <f t="shared" ref="E28:O28" si="5">E20+E22+E24+E26</f>
        <v>4</v>
      </c>
      <c r="F28" s="10">
        <f t="shared" si="5"/>
        <v>3</v>
      </c>
      <c r="G28" s="10">
        <f t="shared" si="5"/>
        <v>1</v>
      </c>
      <c r="H28" s="10">
        <f t="shared" si="5"/>
        <v>1</v>
      </c>
      <c r="I28" s="10">
        <f t="shared" si="5"/>
        <v>2</v>
      </c>
      <c r="J28" s="10">
        <f t="shared" si="5"/>
        <v>2</v>
      </c>
      <c r="K28" s="10">
        <f t="shared" si="5"/>
        <v>2</v>
      </c>
      <c r="L28" s="10">
        <f t="shared" si="5"/>
        <v>10</v>
      </c>
      <c r="M28" s="10">
        <f t="shared" si="5"/>
        <v>0</v>
      </c>
      <c r="N28" s="10">
        <f t="shared" si="5"/>
        <v>2</v>
      </c>
      <c r="O28" s="10">
        <f t="shared" si="5"/>
        <v>1</v>
      </c>
      <c r="P28" s="4">
        <f t="shared" si="0"/>
        <v>29</v>
      </c>
    </row>
    <row r="29" spans="2:16" ht="19.5" customHeight="1" x14ac:dyDescent="0.25">
      <c r="B29" s="55" t="s">
        <v>19</v>
      </c>
      <c r="C29" s="55"/>
      <c r="D29" s="13">
        <f>D28/D27</f>
        <v>1.2500000000000001E-2</v>
      </c>
      <c r="E29" s="13">
        <f t="shared" ref="E29:O29" si="6">E28/E27</f>
        <v>5.0632911392405063E-2</v>
      </c>
      <c r="F29" s="13">
        <f t="shared" si="6"/>
        <v>3.7974683544303799E-2</v>
      </c>
      <c r="G29" s="13">
        <f t="shared" si="6"/>
        <v>1.2500000000000001E-2</v>
      </c>
      <c r="H29" s="13">
        <f t="shared" si="6"/>
        <v>1.2195121951219513E-2</v>
      </c>
      <c r="I29" s="13">
        <f t="shared" si="6"/>
        <v>2.5000000000000001E-2</v>
      </c>
      <c r="J29" s="13">
        <f t="shared" si="6"/>
        <v>2.564102564102564E-2</v>
      </c>
      <c r="K29" s="13">
        <f t="shared" si="6"/>
        <v>2.6315789473684209E-2</v>
      </c>
      <c r="L29" s="13">
        <f t="shared" si="6"/>
        <v>0.15151515151515152</v>
      </c>
      <c r="M29" s="13">
        <f t="shared" si="6"/>
        <v>0</v>
      </c>
      <c r="N29" s="13">
        <f t="shared" si="6"/>
        <v>2.8985507246376812E-2</v>
      </c>
      <c r="O29" s="13">
        <f t="shared" si="6"/>
        <v>1.4925373134328358E-2</v>
      </c>
    </row>
    <row r="30" spans="2:16" ht="19.5" customHeight="1" x14ac:dyDescent="0.25">
      <c r="B30" s="55" t="s">
        <v>20</v>
      </c>
      <c r="C30" s="55"/>
      <c r="D30" s="6" t="s">
        <v>21</v>
      </c>
      <c r="E30" s="6">
        <f>D27+E27+F27+G27+H27+I27+J27+K27+L27+M27+N27+O27</f>
        <v>905</v>
      </c>
      <c r="F30" s="10"/>
      <c r="G30" s="6" t="s">
        <v>22</v>
      </c>
      <c r="H30" s="15">
        <f>E30/12</f>
        <v>75.416666666666671</v>
      </c>
      <c r="I30" s="10"/>
      <c r="J30" s="6" t="s">
        <v>23</v>
      </c>
      <c r="K30" s="6">
        <f>D28+E28+F28+G28+H28+I28+J28+K28+L28+M28+N28+O28</f>
        <v>29</v>
      </c>
      <c r="L30" s="10"/>
      <c r="M30" s="51" t="s">
        <v>24</v>
      </c>
      <c r="N30" s="51"/>
      <c r="O30" s="28">
        <f>K30/H30</f>
        <v>0.38453038674033146</v>
      </c>
    </row>
    <row r="31" spans="2:16" s="20" customFormat="1" ht="19.5" customHeight="1" x14ac:dyDescent="0.25">
      <c r="B31" s="17"/>
      <c r="C31" s="17"/>
      <c r="D31" s="11"/>
      <c r="E31" s="11"/>
      <c r="F31" s="21"/>
      <c r="G31" s="11"/>
      <c r="H31" s="22"/>
      <c r="I31" s="21"/>
      <c r="J31" s="11"/>
      <c r="K31" s="11"/>
      <c r="L31" s="21"/>
      <c r="M31" s="11"/>
      <c r="N31" s="11"/>
      <c r="O31" s="19"/>
    </row>
    <row r="32" spans="2:16" x14ac:dyDescent="0.25">
      <c r="B32" s="6">
        <v>10</v>
      </c>
      <c r="C32" s="9" t="s">
        <v>13</v>
      </c>
      <c r="D32" s="10">
        <v>239</v>
      </c>
      <c r="E32" s="10">
        <v>237</v>
      </c>
      <c r="F32" s="10">
        <v>236</v>
      </c>
      <c r="G32" s="10">
        <v>235</v>
      </c>
      <c r="H32" s="10">
        <v>237</v>
      </c>
      <c r="I32" s="10">
        <v>236</v>
      </c>
      <c r="J32" s="10">
        <v>233</v>
      </c>
      <c r="K32" s="10">
        <v>232</v>
      </c>
      <c r="L32" s="10">
        <v>231</v>
      </c>
      <c r="M32" s="10">
        <v>227</v>
      </c>
      <c r="N32" s="10">
        <v>227</v>
      </c>
      <c r="O32" s="10">
        <v>225</v>
      </c>
      <c r="P32" s="4">
        <f t="shared" si="0"/>
        <v>2795</v>
      </c>
    </row>
    <row r="33" spans="2:16" x14ac:dyDescent="0.25">
      <c r="B33" s="11"/>
      <c r="C33" s="1" t="s">
        <v>3</v>
      </c>
      <c r="D33" s="10">
        <v>4</v>
      </c>
      <c r="E33" s="10">
        <v>3</v>
      </c>
      <c r="F33" s="10">
        <v>2</v>
      </c>
      <c r="G33" s="10">
        <v>5</v>
      </c>
      <c r="H33" s="10">
        <v>2</v>
      </c>
      <c r="I33" s="10">
        <v>1</v>
      </c>
      <c r="J33" s="10">
        <v>5</v>
      </c>
      <c r="K33" s="10">
        <v>1</v>
      </c>
      <c r="L33" s="10">
        <v>2</v>
      </c>
      <c r="M33" s="10">
        <v>6</v>
      </c>
      <c r="N33" s="10">
        <v>2</v>
      </c>
      <c r="O33" s="10">
        <v>2</v>
      </c>
      <c r="P33" s="4">
        <f t="shared" si="0"/>
        <v>35</v>
      </c>
    </row>
    <row r="34" spans="2:16" x14ac:dyDescent="0.25">
      <c r="B34" s="6">
        <v>11</v>
      </c>
      <c r="C34" s="9" t="s">
        <v>14</v>
      </c>
      <c r="D34" s="10">
        <v>6</v>
      </c>
      <c r="E34" s="10">
        <v>7</v>
      </c>
      <c r="F34" s="10">
        <v>6</v>
      </c>
      <c r="G34" s="10">
        <v>6</v>
      </c>
      <c r="H34" s="10">
        <v>5</v>
      </c>
      <c r="I34" s="10">
        <v>5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4">
        <f t="shared" si="0"/>
        <v>35</v>
      </c>
    </row>
    <row r="35" spans="2:16" x14ac:dyDescent="0.25">
      <c r="B35" s="11"/>
      <c r="C35" s="1" t="s">
        <v>3</v>
      </c>
      <c r="D35" s="10"/>
      <c r="E35" s="10">
        <v>1</v>
      </c>
      <c r="F35" s="10"/>
      <c r="G35" s="10"/>
      <c r="H35" s="10">
        <v>1</v>
      </c>
      <c r="I35" s="10"/>
      <c r="J35" s="10"/>
      <c r="K35" s="10"/>
      <c r="L35" s="10"/>
      <c r="M35" s="10"/>
      <c r="N35" s="10"/>
      <c r="O35" s="10"/>
      <c r="P35" s="4">
        <f t="shared" si="0"/>
        <v>2</v>
      </c>
    </row>
    <row r="36" spans="2:16" x14ac:dyDescent="0.25">
      <c r="B36" s="6">
        <v>12</v>
      </c>
      <c r="C36" s="9" t="s">
        <v>15</v>
      </c>
      <c r="D36" s="10">
        <v>3</v>
      </c>
      <c r="E36" s="10">
        <v>3</v>
      </c>
      <c r="F36" s="10">
        <v>3</v>
      </c>
      <c r="G36" s="10">
        <v>3</v>
      </c>
      <c r="H36" s="10">
        <v>3</v>
      </c>
      <c r="I36" s="10">
        <v>3</v>
      </c>
      <c r="J36" s="10">
        <v>3</v>
      </c>
      <c r="K36" s="10">
        <v>3</v>
      </c>
      <c r="L36" s="10">
        <v>3</v>
      </c>
      <c r="M36" s="10">
        <v>3</v>
      </c>
      <c r="N36" s="10">
        <v>3</v>
      </c>
      <c r="O36" s="10">
        <v>3</v>
      </c>
      <c r="P36" s="4">
        <f t="shared" si="0"/>
        <v>36</v>
      </c>
    </row>
    <row r="37" spans="2:16" x14ac:dyDescent="0.25">
      <c r="B37" s="11"/>
      <c r="C37" s="1" t="s">
        <v>3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4">
        <f t="shared" si="0"/>
        <v>0</v>
      </c>
    </row>
    <row r="38" spans="2:16" x14ac:dyDescent="0.25">
      <c r="B38" s="6">
        <v>13</v>
      </c>
      <c r="C38" s="9" t="s">
        <v>16</v>
      </c>
      <c r="D38" s="10">
        <v>29</v>
      </c>
      <c r="E38" s="10">
        <v>29</v>
      </c>
      <c r="F38" s="10">
        <v>29</v>
      </c>
      <c r="G38" s="10">
        <v>32</v>
      </c>
      <c r="H38" s="10">
        <v>33</v>
      </c>
      <c r="I38" s="10">
        <v>32</v>
      </c>
      <c r="J38" s="10">
        <v>32</v>
      </c>
      <c r="K38" s="10">
        <v>32</v>
      </c>
      <c r="L38" s="10">
        <v>33</v>
      </c>
      <c r="M38" s="10">
        <v>31</v>
      </c>
      <c r="N38" s="10">
        <v>31</v>
      </c>
      <c r="O38" s="10">
        <v>31</v>
      </c>
      <c r="P38" s="4">
        <f t="shared" si="0"/>
        <v>374</v>
      </c>
    </row>
    <row r="39" spans="2:16" x14ac:dyDescent="0.25">
      <c r="B39" s="11"/>
      <c r="C39" s="1" t="s">
        <v>3</v>
      </c>
      <c r="D39" s="10"/>
      <c r="E39" s="10"/>
      <c r="F39" s="10"/>
      <c r="G39" s="10"/>
      <c r="H39" s="10"/>
      <c r="I39" s="10">
        <v>1</v>
      </c>
      <c r="J39" s="10"/>
      <c r="K39" s="10"/>
      <c r="L39" s="10"/>
      <c r="M39" s="10">
        <v>2</v>
      </c>
      <c r="N39" s="10"/>
      <c r="O39" s="10"/>
      <c r="P39" s="4">
        <f t="shared" si="0"/>
        <v>3</v>
      </c>
    </row>
    <row r="40" spans="2:16" x14ac:dyDescent="0.25">
      <c r="B40" s="6">
        <v>14</v>
      </c>
      <c r="C40" s="9" t="s">
        <v>17</v>
      </c>
      <c r="D40" s="10">
        <v>3</v>
      </c>
      <c r="E40" s="10">
        <v>3</v>
      </c>
      <c r="F40" s="10">
        <v>3</v>
      </c>
      <c r="G40" s="10">
        <v>3</v>
      </c>
      <c r="H40" s="10">
        <v>3</v>
      </c>
      <c r="I40" s="10">
        <v>3</v>
      </c>
      <c r="J40" s="10">
        <v>3</v>
      </c>
      <c r="K40" s="10">
        <v>3</v>
      </c>
      <c r="L40" s="10">
        <v>3</v>
      </c>
      <c r="M40" s="10">
        <v>3</v>
      </c>
      <c r="N40" s="10">
        <v>3</v>
      </c>
      <c r="O40" s="10">
        <v>3</v>
      </c>
      <c r="P40" s="4">
        <f t="shared" si="0"/>
        <v>36</v>
      </c>
    </row>
    <row r="41" spans="2:16" x14ac:dyDescent="0.25">
      <c r="B41" s="11"/>
      <c r="C41" s="1" t="s">
        <v>3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">
        <f t="shared" si="0"/>
        <v>0</v>
      </c>
    </row>
    <row r="42" spans="2:16" x14ac:dyDescent="0.25">
      <c r="B42" s="6">
        <v>15</v>
      </c>
      <c r="C42" s="9" t="s">
        <v>18</v>
      </c>
      <c r="D42" s="10">
        <v>9</v>
      </c>
      <c r="E42" s="10">
        <v>9</v>
      </c>
      <c r="F42" s="10">
        <v>9</v>
      </c>
      <c r="G42" s="10">
        <v>9</v>
      </c>
      <c r="H42" s="10">
        <v>9</v>
      </c>
      <c r="I42" s="10">
        <v>9</v>
      </c>
      <c r="J42" s="10">
        <v>9</v>
      </c>
      <c r="K42" s="10">
        <v>9</v>
      </c>
      <c r="L42" s="10">
        <v>9</v>
      </c>
      <c r="M42" s="10">
        <v>9</v>
      </c>
      <c r="N42" s="10">
        <v>9</v>
      </c>
      <c r="O42" s="10">
        <v>9</v>
      </c>
      <c r="P42" s="4">
        <f t="shared" si="0"/>
        <v>108</v>
      </c>
    </row>
    <row r="43" spans="2:16" x14ac:dyDescent="0.25">
      <c r="B43" s="11"/>
      <c r="C43" s="1" t="s">
        <v>3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4">
        <f t="shared" si="0"/>
        <v>0</v>
      </c>
    </row>
    <row r="44" spans="2:16" x14ac:dyDescent="0.25">
      <c r="B44" s="58"/>
      <c r="C44" s="9" t="s">
        <v>8</v>
      </c>
      <c r="D44" s="10">
        <f>D32+D34+D36+D38+D40+D42</f>
        <v>289</v>
      </c>
      <c r="E44" s="10">
        <f t="shared" ref="E44:O44" si="7">E32+E34+E36+E38+E40+E42</f>
        <v>288</v>
      </c>
      <c r="F44" s="10">
        <f t="shared" si="7"/>
        <v>286</v>
      </c>
      <c r="G44" s="10">
        <f t="shared" si="7"/>
        <v>288</v>
      </c>
      <c r="H44" s="10">
        <f t="shared" si="7"/>
        <v>290</v>
      </c>
      <c r="I44" s="10">
        <f t="shared" si="7"/>
        <v>288</v>
      </c>
      <c r="J44" s="10">
        <f t="shared" si="7"/>
        <v>280</v>
      </c>
      <c r="K44" s="10">
        <f t="shared" si="7"/>
        <v>279</v>
      </c>
      <c r="L44" s="10">
        <f t="shared" si="7"/>
        <v>279</v>
      </c>
      <c r="M44" s="10">
        <f t="shared" si="7"/>
        <v>273</v>
      </c>
      <c r="N44" s="10">
        <f t="shared" si="7"/>
        <v>273</v>
      </c>
      <c r="O44" s="10">
        <f t="shared" si="7"/>
        <v>271</v>
      </c>
      <c r="P44" s="4">
        <f t="shared" si="0"/>
        <v>3384</v>
      </c>
    </row>
    <row r="45" spans="2:16" x14ac:dyDescent="0.25">
      <c r="B45" s="58"/>
      <c r="C45" s="12" t="s">
        <v>3</v>
      </c>
      <c r="D45" s="10">
        <f>D33+D35+D37+D39+D41+D43</f>
        <v>4</v>
      </c>
      <c r="E45" s="10">
        <f t="shared" ref="E45:O45" si="8">E33+E35+E37+E39+E41+E43</f>
        <v>4</v>
      </c>
      <c r="F45" s="10">
        <f t="shared" si="8"/>
        <v>2</v>
      </c>
      <c r="G45" s="10">
        <f t="shared" si="8"/>
        <v>5</v>
      </c>
      <c r="H45" s="10">
        <f t="shared" si="8"/>
        <v>3</v>
      </c>
      <c r="I45" s="10">
        <f t="shared" si="8"/>
        <v>2</v>
      </c>
      <c r="J45" s="10">
        <f t="shared" si="8"/>
        <v>5</v>
      </c>
      <c r="K45" s="10">
        <f t="shared" si="8"/>
        <v>1</v>
      </c>
      <c r="L45" s="10">
        <f t="shared" si="8"/>
        <v>2</v>
      </c>
      <c r="M45" s="10">
        <f t="shared" si="8"/>
        <v>8</v>
      </c>
      <c r="N45" s="10">
        <f t="shared" si="8"/>
        <v>2</v>
      </c>
      <c r="O45" s="10">
        <f t="shared" si="8"/>
        <v>2</v>
      </c>
      <c r="P45" s="4">
        <f t="shared" si="0"/>
        <v>40</v>
      </c>
    </row>
    <row r="46" spans="2:16" ht="19.5" customHeight="1" x14ac:dyDescent="0.25">
      <c r="B46" s="55" t="s">
        <v>19</v>
      </c>
      <c r="C46" s="55"/>
      <c r="D46" s="13">
        <f t="shared" ref="D46:O46" si="9">D45/D44</f>
        <v>1.384083044982699E-2</v>
      </c>
      <c r="E46" s="13">
        <f t="shared" si="9"/>
        <v>1.3888888888888888E-2</v>
      </c>
      <c r="F46" s="13">
        <f t="shared" si="9"/>
        <v>6.993006993006993E-3</v>
      </c>
      <c r="G46" s="13">
        <f t="shared" si="9"/>
        <v>1.7361111111111112E-2</v>
      </c>
      <c r="H46" s="13">
        <f t="shared" si="9"/>
        <v>1.0344827586206896E-2</v>
      </c>
      <c r="I46" s="13">
        <f t="shared" si="9"/>
        <v>6.9444444444444441E-3</v>
      </c>
      <c r="J46" s="13">
        <f t="shared" si="9"/>
        <v>1.7857142857142856E-2</v>
      </c>
      <c r="K46" s="13">
        <f t="shared" si="9"/>
        <v>3.5842293906810036E-3</v>
      </c>
      <c r="L46" s="13">
        <f t="shared" si="9"/>
        <v>7.1684587813620072E-3</v>
      </c>
      <c r="M46" s="13">
        <f t="shared" si="9"/>
        <v>2.9304029304029304E-2</v>
      </c>
      <c r="N46" s="13">
        <f t="shared" si="9"/>
        <v>7.326007326007326E-3</v>
      </c>
      <c r="O46" s="13">
        <f t="shared" si="9"/>
        <v>7.3800738007380072E-3</v>
      </c>
    </row>
    <row r="47" spans="2:16" ht="21" customHeight="1" x14ac:dyDescent="0.25">
      <c r="B47" s="53" t="s">
        <v>20</v>
      </c>
      <c r="C47" s="54"/>
      <c r="D47" s="6" t="s">
        <v>21</v>
      </c>
      <c r="E47" s="6">
        <f>D44+E44+F44+G44+H44+I44+J44+K44+L44+M44+N44+O44</f>
        <v>3384</v>
      </c>
      <c r="F47" s="10"/>
      <c r="G47" s="6" t="s">
        <v>22</v>
      </c>
      <c r="H47" s="6">
        <f>E47/12</f>
        <v>282</v>
      </c>
      <c r="I47" s="10"/>
      <c r="J47" s="6" t="s">
        <v>23</v>
      </c>
      <c r="K47" s="6">
        <f>D45+E45+F45+G45+H45+I45+J45+K45+L45+M45+N45+O45</f>
        <v>40</v>
      </c>
      <c r="L47" s="10"/>
      <c r="M47" s="56" t="s">
        <v>24</v>
      </c>
      <c r="N47" s="57"/>
      <c r="O47" s="28">
        <f>K47/H47</f>
        <v>0.14184397163120568</v>
      </c>
    </row>
  </sheetData>
  <mergeCells count="14">
    <mergeCell ref="D2:O2"/>
    <mergeCell ref="B1:O1"/>
    <mergeCell ref="B47:C47"/>
    <mergeCell ref="B16:C16"/>
    <mergeCell ref="B29:C29"/>
    <mergeCell ref="B46:C46"/>
    <mergeCell ref="M17:N17"/>
    <mergeCell ref="M30:N30"/>
    <mergeCell ref="M47:N47"/>
    <mergeCell ref="B13:B15"/>
    <mergeCell ref="B26:B28"/>
    <mergeCell ref="B44:B45"/>
    <mergeCell ref="B17:C17"/>
    <mergeCell ref="B30:C30"/>
  </mergeCells>
  <pageMargins left="0.11811023622047245" right="0.11811023622047245" top="0.15748031496062992" bottom="0.15748031496062992" header="0.31496062992125984" footer="0.31496062992125984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Technical Position Calculation</vt:lpstr>
      <vt:lpstr>Sheet3</vt:lpstr>
      <vt:lpstr>'Technical Position Calculation'!Print_Area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sufian</dc:creator>
  <cp:lastModifiedBy>HR</cp:lastModifiedBy>
  <cp:lastPrinted>2013-10-10T10:32:47Z</cp:lastPrinted>
  <dcterms:created xsi:type="dcterms:W3CDTF">2013-10-10T06:20:46Z</dcterms:created>
  <dcterms:modified xsi:type="dcterms:W3CDTF">2016-07-17T11:42:19Z</dcterms:modified>
</cp:coreProperties>
</file>