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15480" windowHeight="100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S26" i="1"/>
  <c r="AS20"/>
  <c r="AS53" l="1"/>
  <c r="AS34"/>
  <c r="AS6"/>
  <c r="AK35"/>
  <c r="AM35"/>
  <c r="O35"/>
  <c r="U35"/>
  <c r="AA35"/>
  <c r="AE35"/>
  <c r="K35"/>
  <c r="L5"/>
  <c r="Y5"/>
  <c r="P5"/>
  <c r="AQ52"/>
  <c r="AO52"/>
  <c r="AN52"/>
  <c r="AL52"/>
  <c r="AJ52"/>
  <c r="AG52"/>
  <c r="AF52"/>
  <c r="AD52"/>
  <c r="AB52"/>
  <c r="Y52"/>
  <c r="X52"/>
  <c r="V52"/>
  <c r="T52"/>
  <c r="Q52"/>
  <c r="P52"/>
  <c r="N52"/>
  <c r="L52"/>
  <c r="AQ51"/>
  <c r="AO51"/>
  <c r="AN51"/>
  <c r="AL51"/>
  <c r="AJ51"/>
  <c r="AG51"/>
  <c r="AF51"/>
  <c r="AD51"/>
  <c r="AB51"/>
  <c r="Y51"/>
  <c r="X51"/>
  <c r="V51"/>
  <c r="T51"/>
  <c r="Q51"/>
  <c r="P51"/>
  <c r="N51"/>
  <c r="L51"/>
  <c r="AQ50"/>
  <c r="AO50"/>
  <c r="AN50"/>
  <c r="AL50"/>
  <c r="AJ50"/>
  <c r="AG50"/>
  <c r="AF50"/>
  <c r="AD50"/>
  <c r="AB50"/>
  <c r="Y50"/>
  <c r="X50"/>
  <c r="V50"/>
  <c r="T50"/>
  <c r="Q50"/>
  <c r="P50"/>
  <c r="N50"/>
  <c r="L50"/>
  <c r="AQ49"/>
  <c r="AO49"/>
  <c r="AN49"/>
  <c r="AL49"/>
  <c r="AJ49"/>
  <c r="AG49"/>
  <c r="AF49"/>
  <c r="AD49"/>
  <c r="AB49"/>
  <c r="Y49"/>
  <c r="X49"/>
  <c r="V49"/>
  <c r="T49"/>
  <c r="Q49"/>
  <c r="P49"/>
  <c r="N49"/>
  <c r="L49"/>
  <c r="AQ48"/>
  <c r="AO48"/>
  <c r="AN48"/>
  <c r="AL48"/>
  <c r="AJ48"/>
  <c r="AG48"/>
  <c r="AF48"/>
  <c r="AD48"/>
  <c r="AB48"/>
  <c r="Y48"/>
  <c r="X48"/>
  <c r="V48"/>
  <c r="T48"/>
  <c r="Q48"/>
  <c r="P48"/>
  <c r="N48"/>
  <c r="L48"/>
  <c r="AQ47"/>
  <c r="AO47"/>
  <c r="AN47"/>
  <c r="AL47"/>
  <c r="AJ47"/>
  <c r="AG47"/>
  <c r="AF47"/>
  <c r="AD47"/>
  <c r="AB47"/>
  <c r="Y47"/>
  <c r="X47"/>
  <c r="V47"/>
  <c r="T47"/>
  <c r="Q47"/>
  <c r="P47"/>
  <c r="N47"/>
  <c r="L47"/>
  <c r="AQ46"/>
  <c r="AO46"/>
  <c r="AN46"/>
  <c r="AL46"/>
  <c r="AJ46"/>
  <c r="AG46"/>
  <c r="AF46"/>
  <c r="AD46"/>
  <c r="AB46"/>
  <c r="Y46"/>
  <c r="X46"/>
  <c r="V46"/>
  <c r="T46"/>
  <c r="Q46"/>
  <c r="P46"/>
  <c r="N46"/>
  <c r="L46"/>
  <c r="AQ45"/>
  <c r="AO45"/>
  <c r="AN45"/>
  <c r="AL45"/>
  <c r="AJ45"/>
  <c r="AG45"/>
  <c r="AF45"/>
  <c r="AD45"/>
  <c r="AB45"/>
  <c r="Y45"/>
  <c r="X45"/>
  <c r="V45"/>
  <c r="T45"/>
  <c r="Q45"/>
  <c r="P45"/>
  <c r="N45"/>
  <c r="L45"/>
  <c r="AQ44"/>
  <c r="AO44"/>
  <c r="AN44"/>
  <c r="AL44"/>
  <c r="AJ44"/>
  <c r="AG44"/>
  <c r="AF44"/>
  <c r="AD44"/>
  <c r="AB44"/>
  <c r="Y44"/>
  <c r="X44"/>
  <c r="V44"/>
  <c r="T44"/>
  <c r="Q44"/>
  <c r="P44"/>
  <c r="N44"/>
  <c r="L44"/>
  <c r="AQ43"/>
  <c r="AO43"/>
  <c r="AN43"/>
  <c r="AL43"/>
  <c r="AJ43"/>
  <c r="AG43"/>
  <c r="AF43"/>
  <c r="AD43"/>
  <c r="AB43"/>
  <c r="Y43"/>
  <c r="X43"/>
  <c r="V43"/>
  <c r="T43"/>
  <c r="Q43"/>
  <c r="P43"/>
  <c r="N43"/>
  <c r="L43"/>
  <c r="AQ42"/>
  <c r="AO42"/>
  <c r="AN42"/>
  <c r="AL42"/>
  <c r="AJ42"/>
  <c r="AG42"/>
  <c r="AF42"/>
  <c r="AD42"/>
  <c r="AB42"/>
  <c r="Y42"/>
  <c r="X42"/>
  <c r="V42"/>
  <c r="T42"/>
  <c r="Q42"/>
  <c r="P42"/>
  <c r="N42"/>
  <c r="L42"/>
  <c r="AQ41"/>
  <c r="AO41"/>
  <c r="AN41"/>
  <c r="AL41"/>
  <c r="AJ41"/>
  <c r="AG41"/>
  <c r="AF41"/>
  <c r="AD41"/>
  <c r="AB41"/>
  <c r="Y41"/>
  <c r="X41"/>
  <c r="V41"/>
  <c r="T41"/>
  <c r="Q41"/>
  <c r="P41"/>
  <c r="N41"/>
  <c r="L41"/>
  <c r="AQ40"/>
  <c r="AO40"/>
  <c r="AN40"/>
  <c r="AL40"/>
  <c r="AJ40"/>
  <c r="AG40"/>
  <c r="AF40"/>
  <c r="AD40"/>
  <c r="AB40"/>
  <c r="Y40"/>
  <c r="X40"/>
  <c r="V40"/>
  <c r="T40"/>
  <c r="Q40"/>
  <c r="P40"/>
  <c r="N40"/>
  <c r="L40"/>
  <c r="AQ39"/>
  <c r="AO39"/>
  <c r="AN39"/>
  <c r="AL39"/>
  <c r="AJ39"/>
  <c r="AG39"/>
  <c r="AF39"/>
  <c r="AD39"/>
  <c r="AB39"/>
  <c r="Y39"/>
  <c r="X39"/>
  <c r="V39"/>
  <c r="T39"/>
  <c r="Q39"/>
  <c r="P39"/>
  <c r="N39"/>
  <c r="L39"/>
  <c r="AQ38"/>
  <c r="AO38"/>
  <c r="AN38"/>
  <c r="AL38"/>
  <c r="AJ38"/>
  <c r="AG38"/>
  <c r="AF38"/>
  <c r="AD38"/>
  <c r="AB38"/>
  <c r="Y38"/>
  <c r="X38"/>
  <c r="V38"/>
  <c r="T38"/>
  <c r="Q38"/>
  <c r="P38"/>
  <c r="N38"/>
  <c r="L38"/>
  <c r="AQ37"/>
  <c r="AO37"/>
  <c r="AN37"/>
  <c r="AL37"/>
  <c r="AJ37"/>
  <c r="AG37"/>
  <c r="AF37"/>
  <c r="AD37"/>
  <c r="AB37"/>
  <c r="Y37"/>
  <c r="X37"/>
  <c r="V37"/>
  <c r="T37"/>
  <c r="Q37"/>
  <c r="P37"/>
  <c r="N37"/>
  <c r="L37"/>
  <c r="AQ33"/>
  <c r="AO33"/>
  <c r="AN33"/>
  <c r="AL33"/>
  <c r="AJ33"/>
  <c r="AG33"/>
  <c r="AF33"/>
  <c r="AD33"/>
  <c r="AB33"/>
  <c r="Y33"/>
  <c r="X33"/>
  <c r="V33"/>
  <c r="T33"/>
  <c r="Q33"/>
  <c r="P33"/>
  <c r="N33"/>
  <c r="L33"/>
  <c r="AQ32"/>
  <c r="AO32"/>
  <c r="AN32"/>
  <c r="AL32"/>
  <c r="AJ32"/>
  <c r="AG32"/>
  <c r="AF32"/>
  <c r="AD32"/>
  <c r="AB32"/>
  <c r="Y32"/>
  <c r="X32"/>
  <c r="V32"/>
  <c r="T32"/>
  <c r="Q32"/>
  <c r="P32"/>
  <c r="N32"/>
  <c r="L32"/>
  <c r="AQ31"/>
  <c r="AO31"/>
  <c r="AN31"/>
  <c r="AL31"/>
  <c r="AJ31"/>
  <c r="AG31"/>
  <c r="AF31"/>
  <c r="AD31"/>
  <c r="AB31"/>
  <c r="Y31"/>
  <c r="X31"/>
  <c r="V31"/>
  <c r="T31"/>
  <c r="Q31"/>
  <c r="P31"/>
  <c r="N31"/>
  <c r="L31"/>
  <c r="AQ30"/>
  <c r="AO30"/>
  <c r="AN30"/>
  <c r="AL30"/>
  <c r="AJ30"/>
  <c r="AG30"/>
  <c r="AF30"/>
  <c r="AD30"/>
  <c r="AB30"/>
  <c r="Y30"/>
  <c r="X30"/>
  <c r="V30"/>
  <c r="T30"/>
  <c r="Q30"/>
  <c r="P30"/>
  <c r="N30"/>
  <c r="L30"/>
  <c r="AQ29"/>
  <c r="AO29"/>
  <c r="AN29"/>
  <c r="AL29"/>
  <c r="AJ29"/>
  <c r="AG29"/>
  <c r="AF29"/>
  <c r="AD29"/>
  <c r="AB29"/>
  <c r="Y29"/>
  <c r="X29"/>
  <c r="V29"/>
  <c r="T29"/>
  <c r="Q29"/>
  <c r="P29"/>
  <c r="N29"/>
  <c r="L29"/>
  <c r="AQ28"/>
  <c r="AO28"/>
  <c r="AN28"/>
  <c r="AL28"/>
  <c r="AJ28"/>
  <c r="AG28"/>
  <c r="AF28"/>
  <c r="AD28"/>
  <c r="AB28"/>
  <c r="Y28"/>
  <c r="X28"/>
  <c r="V28"/>
  <c r="T28"/>
  <c r="Q28"/>
  <c r="P28"/>
  <c r="N28"/>
  <c r="L28"/>
  <c r="AQ25"/>
  <c r="AO25"/>
  <c r="AN25"/>
  <c r="AL25"/>
  <c r="AJ25"/>
  <c r="AG25"/>
  <c r="AF25"/>
  <c r="AD25"/>
  <c r="AB25"/>
  <c r="Y25"/>
  <c r="X25"/>
  <c r="V25"/>
  <c r="T25"/>
  <c r="Q25"/>
  <c r="P25"/>
  <c r="N25"/>
  <c r="L25"/>
  <c r="AQ24"/>
  <c r="AO24"/>
  <c r="AN24"/>
  <c r="AL24"/>
  <c r="AJ24"/>
  <c r="AG24"/>
  <c r="AF24"/>
  <c r="AD24"/>
  <c r="AB24"/>
  <c r="Y24"/>
  <c r="X24"/>
  <c r="V24"/>
  <c r="T24"/>
  <c r="Q24"/>
  <c r="P24"/>
  <c r="N24"/>
  <c r="L24"/>
  <c r="AQ23"/>
  <c r="AO23"/>
  <c r="AN23"/>
  <c r="AL23"/>
  <c r="AJ23"/>
  <c r="AG23"/>
  <c r="AF23"/>
  <c r="AD23"/>
  <c r="AB23"/>
  <c r="Y23"/>
  <c r="X23"/>
  <c r="V23"/>
  <c r="T23"/>
  <c r="Q23"/>
  <c r="P23"/>
  <c r="N23"/>
  <c r="L23"/>
  <c r="AQ22"/>
  <c r="AO22"/>
  <c r="AN22"/>
  <c r="AL22"/>
  <c r="AJ22"/>
  <c r="AG22"/>
  <c r="AF22"/>
  <c r="AD22"/>
  <c r="AB22"/>
  <c r="Y22"/>
  <c r="X22"/>
  <c r="V22"/>
  <c r="T22"/>
  <c r="Q22"/>
  <c r="P22"/>
  <c r="N22"/>
  <c r="L22"/>
  <c r="AQ19"/>
  <c r="AO19"/>
  <c r="AN19"/>
  <c r="AL19"/>
  <c r="AJ19"/>
  <c r="AG19"/>
  <c r="AF19"/>
  <c r="AD19"/>
  <c r="AB19"/>
  <c r="Y19"/>
  <c r="X19"/>
  <c r="V19"/>
  <c r="T19"/>
  <c r="Q19"/>
  <c r="P19"/>
  <c r="N19"/>
  <c r="L19"/>
  <c r="AQ18"/>
  <c r="AO18"/>
  <c r="AN18"/>
  <c r="AL18"/>
  <c r="AJ18"/>
  <c r="AG18"/>
  <c r="AF18"/>
  <c r="AD18"/>
  <c r="AB18"/>
  <c r="Y18"/>
  <c r="X18"/>
  <c r="V18"/>
  <c r="T18"/>
  <c r="Q18"/>
  <c r="P18"/>
  <c r="N18"/>
  <c r="L18"/>
  <c r="AQ17"/>
  <c r="AO17"/>
  <c r="AN17"/>
  <c r="AL17"/>
  <c r="AJ17"/>
  <c r="AG17"/>
  <c r="AF17"/>
  <c r="AD17"/>
  <c r="AB17"/>
  <c r="Y17"/>
  <c r="X17"/>
  <c r="V17"/>
  <c r="T17"/>
  <c r="Q17"/>
  <c r="P17"/>
  <c r="N17"/>
  <c r="L17"/>
  <c r="AQ16"/>
  <c r="AO16"/>
  <c r="AN16"/>
  <c r="AL16"/>
  <c r="AJ16"/>
  <c r="AG16"/>
  <c r="AF16"/>
  <c r="AD16"/>
  <c r="AB16"/>
  <c r="Y16"/>
  <c r="X16"/>
  <c r="V16"/>
  <c r="T16"/>
  <c r="Q16"/>
  <c r="P16"/>
  <c r="N16"/>
  <c r="L16"/>
  <c r="AQ15"/>
  <c r="AO15"/>
  <c r="AN15"/>
  <c r="AL15"/>
  <c r="AJ15"/>
  <c r="AG15"/>
  <c r="AF15"/>
  <c r="AD15"/>
  <c r="AB15"/>
  <c r="Y15"/>
  <c r="X15"/>
  <c r="V15"/>
  <c r="T15"/>
  <c r="Q15"/>
  <c r="P15"/>
  <c r="N15"/>
  <c r="L15"/>
  <c r="AQ14"/>
  <c r="AO14"/>
  <c r="AN14"/>
  <c r="AL14"/>
  <c r="AJ14"/>
  <c r="AG14"/>
  <c r="AF14"/>
  <c r="AD14"/>
  <c r="AB14"/>
  <c r="Y14"/>
  <c r="X14"/>
  <c r="V14"/>
  <c r="T14"/>
  <c r="Q14"/>
  <c r="P14"/>
  <c r="N14"/>
  <c r="L14"/>
  <c r="AQ13"/>
  <c r="AO13"/>
  <c r="AN13"/>
  <c r="AL13"/>
  <c r="AJ13"/>
  <c r="AG13"/>
  <c r="AF13"/>
  <c r="AD13"/>
  <c r="AB13"/>
  <c r="Y13"/>
  <c r="X13"/>
  <c r="V13"/>
  <c r="T13"/>
  <c r="Q13"/>
  <c r="P13"/>
  <c r="N13"/>
  <c r="L13"/>
  <c r="AQ12"/>
  <c r="AO12"/>
  <c r="AN12"/>
  <c r="AL12"/>
  <c r="AJ12"/>
  <c r="AG12"/>
  <c r="AF12"/>
  <c r="AD12"/>
  <c r="AB12"/>
  <c r="Y12"/>
  <c r="X12"/>
  <c r="V12"/>
  <c r="T12"/>
  <c r="Q12"/>
  <c r="P12"/>
  <c r="N12"/>
  <c r="L12"/>
  <c r="AQ11"/>
  <c r="AO11"/>
  <c r="AN11"/>
  <c r="AL11"/>
  <c r="AJ11"/>
  <c r="AG11"/>
  <c r="AF11"/>
  <c r="AD11"/>
  <c r="AB11"/>
  <c r="Y11"/>
  <c r="X11"/>
  <c r="V11"/>
  <c r="T11"/>
  <c r="Q11"/>
  <c r="P11"/>
  <c r="N11"/>
  <c r="L11"/>
  <c r="AQ10"/>
  <c r="AO10"/>
  <c r="AN10"/>
  <c r="AL10"/>
  <c r="AJ10"/>
  <c r="AG10"/>
  <c r="AF10"/>
  <c r="AD10"/>
  <c r="AB10"/>
  <c r="Y10"/>
  <c r="X10"/>
  <c r="V10"/>
  <c r="T10"/>
  <c r="Q10"/>
  <c r="P10"/>
  <c r="N10"/>
  <c r="L10"/>
  <c r="AQ9"/>
  <c r="AO9"/>
  <c r="AN9"/>
  <c r="AL9"/>
  <c r="AJ9"/>
  <c r="AG9"/>
  <c r="AF9"/>
  <c r="AD9"/>
  <c r="AB9"/>
  <c r="Y9"/>
  <c r="X9"/>
  <c r="V9"/>
  <c r="T9"/>
  <c r="Q9"/>
  <c r="P9"/>
  <c r="N9"/>
  <c r="L9"/>
  <c r="AQ8"/>
  <c r="AO8"/>
  <c r="AN8"/>
  <c r="AL8"/>
  <c r="AJ8"/>
  <c r="AG8"/>
  <c r="AF8"/>
  <c r="AD8"/>
  <c r="AB8"/>
  <c r="Y8"/>
  <c r="X8"/>
  <c r="V8"/>
  <c r="T8"/>
  <c r="Q8"/>
  <c r="P8"/>
  <c r="N8"/>
  <c r="L8"/>
  <c r="AQ5"/>
  <c r="AO5"/>
  <c r="AL5"/>
  <c r="AL6" s="1"/>
  <c r="AJ5"/>
  <c r="AJ6" s="1"/>
  <c r="AG5"/>
  <c r="AF5"/>
  <c r="AF6" s="1"/>
  <c r="AD5"/>
  <c r="AD6" s="1"/>
  <c r="AB5"/>
  <c r="AB6" s="1"/>
  <c r="X5"/>
  <c r="X6" s="1"/>
  <c r="V5"/>
  <c r="V6" s="1"/>
  <c r="T5"/>
  <c r="T6" s="1"/>
  <c r="Q5"/>
  <c r="N5"/>
  <c r="N6" s="1"/>
  <c r="AN5"/>
  <c r="AN6" s="1"/>
  <c r="AI35" l="1"/>
  <c r="AS54"/>
  <c r="AS35"/>
  <c r="AC35"/>
  <c r="W35"/>
  <c r="S35"/>
  <c r="M35"/>
  <c r="N20"/>
  <c r="V20"/>
  <c r="AD20"/>
  <c r="AL20"/>
  <c r="R9"/>
  <c r="Z9"/>
  <c r="AH9"/>
  <c r="AP9"/>
  <c r="R11"/>
  <c r="Z11"/>
  <c r="AH11"/>
  <c r="AP11"/>
  <c r="AR12"/>
  <c r="AT12" s="1"/>
  <c r="R13"/>
  <c r="Z13"/>
  <c r="AH13"/>
  <c r="AP13"/>
  <c r="AR14"/>
  <c r="AT14" s="1"/>
  <c r="R15"/>
  <c r="Z15"/>
  <c r="AH15"/>
  <c r="AP15"/>
  <c r="AR16"/>
  <c r="AT16" s="1"/>
  <c r="R17"/>
  <c r="Z17"/>
  <c r="AH17"/>
  <c r="AP17"/>
  <c r="AR18"/>
  <c r="AT18" s="1"/>
  <c r="L26"/>
  <c r="P26"/>
  <c r="X26"/>
  <c r="AF26"/>
  <c r="AJ26"/>
  <c r="AN26"/>
  <c r="Z24"/>
  <c r="AH24"/>
  <c r="R28"/>
  <c r="P34"/>
  <c r="T34"/>
  <c r="X34"/>
  <c r="AB34"/>
  <c r="AF34"/>
  <c r="AJ34"/>
  <c r="AN34"/>
  <c r="AQ35"/>
  <c r="R30"/>
  <c r="R32"/>
  <c r="AR37"/>
  <c r="AT37" s="1"/>
  <c r="P53"/>
  <c r="Z37"/>
  <c r="X53"/>
  <c r="AH37"/>
  <c r="AF53"/>
  <c r="AP37"/>
  <c r="AN53"/>
  <c r="AR39"/>
  <c r="AT39" s="1"/>
  <c r="Z39"/>
  <c r="AH39"/>
  <c r="AP39"/>
  <c r="AR41"/>
  <c r="AT41" s="1"/>
  <c r="Z41"/>
  <c r="AH41"/>
  <c r="AP41"/>
  <c r="AR43"/>
  <c r="AT43" s="1"/>
  <c r="Z43"/>
  <c r="AH43"/>
  <c r="AP43"/>
  <c r="AR45"/>
  <c r="AT45" s="1"/>
  <c r="Z45"/>
  <c r="AH45"/>
  <c r="AP45"/>
  <c r="AR47"/>
  <c r="AT47" s="1"/>
  <c r="Z47"/>
  <c r="AH47"/>
  <c r="AP47"/>
  <c r="AR49"/>
  <c r="AT49" s="1"/>
  <c r="Z49"/>
  <c r="AH49"/>
  <c r="AP49"/>
  <c r="AR51"/>
  <c r="AT51" s="1"/>
  <c r="Z51"/>
  <c r="AH51"/>
  <c r="AP51"/>
  <c r="AR19"/>
  <c r="AT19" s="1"/>
  <c r="N34"/>
  <c r="Q35"/>
  <c r="V34"/>
  <c r="V35" s="1"/>
  <c r="AD34"/>
  <c r="AG35"/>
  <c r="AL34"/>
  <c r="N53"/>
  <c r="V53"/>
  <c r="AD53"/>
  <c r="AL53"/>
  <c r="L20"/>
  <c r="P20"/>
  <c r="T20"/>
  <c r="X20"/>
  <c r="AB20"/>
  <c r="AF20"/>
  <c r="AN20"/>
  <c r="AJ20"/>
  <c r="Z22"/>
  <c r="T26"/>
  <c r="AH22"/>
  <c r="AB26"/>
  <c r="N26"/>
  <c r="V26"/>
  <c r="AD26"/>
  <c r="AL26"/>
  <c r="P6"/>
  <c r="L6"/>
  <c r="Y6"/>
  <c r="L34"/>
  <c r="AJ53"/>
  <c r="AB53"/>
  <c r="T53"/>
  <c r="L53"/>
  <c r="R8"/>
  <c r="Z8"/>
  <c r="AH8"/>
  <c r="AP8"/>
  <c r="AR9"/>
  <c r="AT9" s="1"/>
  <c r="R10"/>
  <c r="Z10"/>
  <c r="AH10"/>
  <c r="AP10"/>
  <c r="AR11"/>
  <c r="AT11" s="1"/>
  <c r="R12"/>
  <c r="Z12"/>
  <c r="AH12"/>
  <c r="AP12"/>
  <c r="AR13"/>
  <c r="AT13" s="1"/>
  <c r="R14"/>
  <c r="Z14"/>
  <c r="AH14"/>
  <c r="AP14"/>
  <c r="AR15"/>
  <c r="AT15" s="1"/>
  <c r="R16"/>
  <c r="Z16"/>
  <c r="AH16"/>
  <c r="AP16"/>
  <c r="AR17"/>
  <c r="AT17" s="1"/>
  <c r="R18"/>
  <c r="Z18"/>
  <c r="AH18"/>
  <c r="AP18"/>
  <c r="R19"/>
  <c r="Z19"/>
  <c r="AH19"/>
  <c r="AP19"/>
  <c r="AR23"/>
  <c r="AT23" s="1"/>
  <c r="AH23"/>
  <c r="AP23"/>
  <c r="AR25"/>
  <c r="AT25" s="1"/>
  <c r="AH25"/>
  <c r="R29"/>
  <c r="Z29"/>
  <c r="AH29"/>
  <c r="AP29"/>
  <c r="R31"/>
  <c r="Z31"/>
  <c r="AH31"/>
  <c r="AP31"/>
  <c r="R33"/>
  <c r="Z33"/>
  <c r="AH33"/>
  <c r="AP33"/>
  <c r="AR48"/>
  <c r="AT48" s="1"/>
  <c r="Z48"/>
  <c r="AH48"/>
  <c r="AP48"/>
  <c r="AR50"/>
  <c r="AT50" s="1"/>
  <c r="Z50"/>
  <c r="AH50"/>
  <c r="AP50"/>
  <c r="AR52"/>
  <c r="AT52" s="1"/>
  <c r="Z52"/>
  <c r="AH52"/>
  <c r="AP52"/>
  <c r="AR38"/>
  <c r="AT38" s="1"/>
  <c r="Z38"/>
  <c r="AH38"/>
  <c r="AP38"/>
  <c r="AR40"/>
  <c r="AT40" s="1"/>
  <c r="Z40"/>
  <c r="AH40"/>
  <c r="AP40"/>
  <c r="AR42"/>
  <c r="AT42" s="1"/>
  <c r="Z42"/>
  <c r="AH42"/>
  <c r="AP42"/>
  <c r="AR44"/>
  <c r="AT44" s="1"/>
  <c r="Z44"/>
  <c r="AH44"/>
  <c r="AP44"/>
  <c r="AR46"/>
  <c r="AT46" s="1"/>
  <c r="Z46"/>
  <c r="AH46"/>
  <c r="AP46"/>
  <c r="Z28"/>
  <c r="AH28"/>
  <c r="AP28"/>
  <c r="Z30"/>
  <c r="AH30"/>
  <c r="AP30"/>
  <c r="Z32"/>
  <c r="AH32"/>
  <c r="AP32"/>
  <c r="AR10"/>
  <c r="AT10" s="1"/>
  <c r="AP5"/>
  <c r="AP6" s="1"/>
  <c r="AH5"/>
  <c r="Z5"/>
  <c r="Z6" s="1"/>
  <c r="AR5"/>
  <c r="R5"/>
  <c r="AR8"/>
  <c r="AT8" s="1"/>
  <c r="AR22"/>
  <c r="AT22" s="1"/>
  <c r="R22"/>
  <c r="AP22"/>
  <c r="Z23"/>
  <c r="AR24"/>
  <c r="AT24" s="1"/>
  <c r="R24"/>
  <c r="AP24"/>
  <c r="Z25"/>
  <c r="R23"/>
  <c r="R25"/>
  <c r="AP25"/>
  <c r="AR28"/>
  <c r="AT28" s="1"/>
  <c r="AR29"/>
  <c r="AT29" s="1"/>
  <c r="AR30"/>
  <c r="AT30" s="1"/>
  <c r="AR31"/>
  <c r="AT31" s="1"/>
  <c r="AR32"/>
  <c r="AT32" s="1"/>
  <c r="AR33"/>
  <c r="AT33" s="1"/>
  <c r="R37"/>
  <c r="R38"/>
  <c r="R39"/>
  <c r="R40"/>
  <c r="R41"/>
  <c r="R42"/>
  <c r="R43"/>
  <c r="R44"/>
  <c r="R45"/>
  <c r="R46"/>
  <c r="R47"/>
  <c r="R48"/>
  <c r="R49"/>
  <c r="R50"/>
  <c r="R51"/>
  <c r="R52"/>
  <c r="N35" l="1"/>
  <c r="AF35"/>
  <c r="AD35"/>
  <c r="AB35"/>
  <c r="X35"/>
  <c r="T35"/>
  <c r="L35"/>
  <c r="AO35"/>
  <c r="AJ35"/>
  <c r="AT5"/>
  <c r="Y35"/>
  <c r="P35"/>
  <c r="AL35"/>
  <c r="AN35"/>
  <c r="AJ54"/>
  <c r="AB54"/>
  <c r="AF54"/>
  <c r="X54"/>
  <c r="P54"/>
  <c r="AN54"/>
  <c r="T54"/>
  <c r="AL54"/>
  <c r="AD54"/>
  <c r="V54"/>
  <c r="N54"/>
  <c r="R34"/>
  <c r="AP53"/>
  <c r="Z53"/>
  <c r="AH53"/>
  <c r="AR53"/>
  <c r="AT53" s="1"/>
  <c r="AR34"/>
  <c r="AT34" s="1"/>
  <c r="AP26"/>
  <c r="AR26"/>
  <c r="AT26" s="1"/>
  <c r="R6"/>
  <c r="AP34"/>
  <c r="Z34"/>
  <c r="AP20"/>
  <c r="AH20"/>
  <c r="R20"/>
  <c r="L54"/>
  <c r="AH26"/>
  <c r="Z26"/>
  <c r="R53"/>
  <c r="R26"/>
  <c r="AR20"/>
  <c r="AT20" s="1"/>
  <c r="AH34"/>
  <c r="Z20"/>
  <c r="AH6"/>
  <c r="AH35" s="1"/>
  <c r="AR6"/>
  <c r="Z35" l="1"/>
  <c r="AR35"/>
  <c r="AT35" s="1"/>
  <c r="AT6"/>
  <c r="AP35"/>
  <c r="R35"/>
  <c r="AH54"/>
  <c r="Z54"/>
  <c r="AP54"/>
  <c r="AR54"/>
  <c r="AT54" s="1"/>
  <c r="R54"/>
</calcChain>
</file>

<file path=xl/sharedStrings.xml><?xml version="1.0" encoding="utf-8"?>
<sst xmlns="http://schemas.openxmlformats.org/spreadsheetml/2006/main" count="232" uniqueCount="94">
  <si>
    <t>Product wise Segments Forecast-2016</t>
  </si>
  <si>
    <t>Level1 Sales Code</t>
  </si>
  <si>
    <t>Level1 Base Name</t>
  </si>
  <si>
    <t>Level1 Name</t>
  </si>
  <si>
    <t>Level2 Sales Code</t>
  </si>
  <si>
    <t>Level3 Code</t>
  </si>
  <si>
    <t>Product Code</t>
  </si>
  <si>
    <t>Product Name</t>
  </si>
  <si>
    <t>Pack Size</t>
  </si>
  <si>
    <t>Trade Price</t>
  </si>
  <si>
    <t>QTY</t>
  </si>
  <si>
    <t>VAL</t>
  </si>
  <si>
    <t>Total</t>
  </si>
  <si>
    <t>Grand Total</t>
  </si>
  <si>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</si>
  <si>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</si>
  <si>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</si>
  <si>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</si>
  <si>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</si>
  <si>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</si>
  <si>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</si>
  <si>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</si>
  <si>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</si>
  <si>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</si>
  <si>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</si>
  <si>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</si>
  <si>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</si>
  <si>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</si>
  <si>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</si>
  <si>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</si>
  <si>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Soil Health</t>
  </si>
  <si>
    <t>Organic Fertilizer</t>
  </si>
  <si>
    <t>Deficiency Corrector</t>
  </si>
  <si>
    <t>Gypsar</t>
  </si>
  <si>
    <t>Magsar</t>
  </si>
  <si>
    <t>Maggold</t>
  </si>
  <si>
    <t>Heptazinc</t>
  </si>
  <si>
    <t>Monozinc</t>
  </si>
  <si>
    <t xml:space="preserve">Sulphur 90% </t>
  </si>
  <si>
    <t>Greensul</t>
  </si>
  <si>
    <t>Boric Acid</t>
  </si>
  <si>
    <t>Fertibor</t>
  </si>
  <si>
    <t>Ammonium Sulphate</t>
  </si>
  <si>
    <t>SOP</t>
  </si>
  <si>
    <t>ACI BF</t>
  </si>
  <si>
    <t>Fishcal</t>
  </si>
  <si>
    <t>Supplementary</t>
  </si>
  <si>
    <t>Chelated Zinc</t>
  </si>
  <si>
    <t>Fertimix</t>
  </si>
  <si>
    <t>Solubor Boron</t>
  </si>
  <si>
    <t>Bioferti</t>
  </si>
  <si>
    <t>Root Grow</t>
  </si>
  <si>
    <t xml:space="preserve">Bumper Folon </t>
  </si>
  <si>
    <t>Color Win</t>
  </si>
  <si>
    <t>Promoter</t>
  </si>
  <si>
    <t>Power (GA3)</t>
  </si>
  <si>
    <t>NEB</t>
  </si>
  <si>
    <t>FT73</t>
  </si>
  <si>
    <t>FT60</t>
  </si>
  <si>
    <t>FT03</t>
  </si>
  <si>
    <t>FT91</t>
  </si>
  <si>
    <t>FT02</t>
  </si>
  <si>
    <t>FT08</t>
  </si>
  <si>
    <t>FT34</t>
  </si>
  <si>
    <t>FT11</t>
  </si>
  <si>
    <t>FTA2</t>
  </si>
  <si>
    <t>FT16</t>
  </si>
  <si>
    <t>FT06</t>
  </si>
  <si>
    <t>FT56</t>
  </si>
  <si>
    <t>FT54</t>
  </si>
  <si>
    <t>FT84</t>
  </si>
  <si>
    <t>FT09</t>
  </si>
  <si>
    <t>FTAE</t>
  </si>
  <si>
    <t>FT13</t>
  </si>
  <si>
    <t>FT93</t>
  </si>
  <si>
    <t>FT85</t>
  </si>
  <si>
    <t>FT41</t>
  </si>
  <si>
    <t>FT98</t>
  </si>
  <si>
    <t>FT95</t>
  </si>
  <si>
    <t>FT63</t>
  </si>
  <si>
    <t>FTA6</t>
  </si>
  <si>
    <t>Business : Fertilizer</t>
  </si>
  <si>
    <t>SPLY</t>
  </si>
  <si>
    <t>Growth(%)</t>
  </si>
  <si>
    <t>Bulk / New Products</t>
  </si>
  <si>
    <t>PGR</t>
  </si>
  <si>
    <t>Level1 Territory Code</t>
  </si>
  <si>
    <t>Total (Except Bulk)</t>
  </si>
  <si>
    <t>03504</t>
  </si>
  <si>
    <t>BF002</t>
  </si>
  <si>
    <t>Laksham</t>
  </si>
  <si>
    <t>06418</t>
  </si>
  <si>
    <t>NEB 23</t>
  </si>
  <si>
    <t xml:space="preserve">Power 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</si>
</sst>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17" fontId="2" fillId="2" borderId="6" xfId="0" applyNumberFormat="1" applyFont="1" applyFill="1" applyBorder="1"/>
    <xf numFmtId="0" fontId="2" fillId="2" borderId="7" xfId="0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0" fontId="6" fillId="3" borderId="8" xfId="0" applyFont="1" applyFill="1" applyBorder="1"/>
    <xf numFmtId="0" fontId="6" fillId="3" borderId="7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5" xfId="0" applyFont="1" applyFill="1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4" fontId="0" fillId="0" borderId="1" xfId="0" applyNumberFormat="1" applyBorder="1"/>
    <xf numFmtId="0" fontId="5" fillId="4" borderId="6" xfId="0" applyFont="1" applyFill="1" applyBorder="1"/>
    <xf numFmtId="0" fontId="0" fillId="4" borderId="8" xfId="0" applyFill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4" borderId="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" xfId="0" applyFill="1" applyBorder="1"/>
    <xf numFmtId="0" fontId="0" fillId="5" borderId="12" xfId="0" applyFill="1" applyBorder="1"/>
    <xf numFmtId="0" fontId="0" fillId="5" borderId="16" xfId="0" applyFill="1" applyBorder="1"/>
    <xf numFmtId="0" fontId="0" fillId="5" borderId="18" xfId="0" applyFill="1" applyBorder="1"/>
    <xf numFmtId="0" fontId="0" fillId="5" borderId="13" xfId="0" applyFill="1" applyBorder="1"/>
    <xf numFmtId="0" fontId="0" fillId="5" borderId="19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Border="1"/>
    <xf numFmtId="43" fontId="0" fillId="4" borderId="1" xfId="3" applyFont="1" applyFill="1" applyBorder="1"/>
    <xf numFmtId="164" fontId="0" fillId="4" borderId="1" xfId="3" applyNumberFormat="1" applyFont="1" applyFill="1" applyBorder="1"/>
    <xf numFmtId="0" fontId="7" fillId="6" borderId="1" xfId="0" applyFont="1" applyFill="1" applyBorder="1"/>
    <xf numFmtId="43" fontId="0" fillId="0" borderId="11" xfId="3" applyFont="1" applyBorder="1"/>
    <xf numFmtId="43" fontId="0" fillId="0" borderId="4" xfId="3" applyFont="1" applyFill="1" applyBorder="1"/>
    <xf numFmtId="43" fontId="0" fillId="0" borderId="20" xfId="3" applyFont="1" applyBorder="1"/>
    <xf numFmtId="43" fontId="0" fillId="0" borderId="17" xfId="3" applyFont="1" applyBorder="1"/>
    <xf numFmtId="17" fontId="9" fillId="7" borderId="6" xfId="0" applyNumberFormat="1" applyFont="1" applyFill="1" applyBorder="1"/>
    <xf numFmtId="0" fontId="9" fillId="7" borderId="7" xfId="0" applyFont="1" applyFill="1" applyBorder="1"/>
    <xf numFmtId="17" fontId="9" fillId="8" borderId="6" xfId="0" applyNumberFormat="1" applyFont="1" applyFill="1" applyBorder="1"/>
    <xf numFmtId="0" fontId="9" fillId="8" borderId="7" xfId="0" applyFont="1" applyFill="1" applyBorder="1"/>
    <xf numFmtId="0" fontId="5" fillId="4" borderId="8" xfId="0" applyFont="1" applyFill="1" applyBorder="1"/>
    <xf numFmtId="0" fontId="0" fillId="4" borderId="4" xfId="0" applyFill="1" applyBorder="1"/>
    <xf numFmtId="0" fontId="0" fillId="4" borderId="7" xfId="0" applyFill="1" applyBorder="1"/>
    <xf numFmtId="0" fontId="0" fillId="5" borderId="9" xfId="0" applyFill="1" applyBorder="1" applyProtection="1"/>
    <xf numFmtId="0" fontId="0" fillId="5" borderId="10" xfId="0" applyFill="1" applyBorder="1" applyProtection="1"/>
    <xf numFmtId="49" fontId="3" fillId="2" borderId="21" xfId="0" applyNumberFormat="1" applyFont="1" applyFill="1" applyBorder="1"/>
    <xf numFmtId="49" fontId="3" fillId="2" borderId="14" xfId="0" applyNumberFormat="1" applyFont="1" applyFill="1" applyBorder="1"/>
    <xf numFmtId="49" fontId="2" fillId="2" borderId="14" xfId="0" applyNumberFormat="1" applyFont="1" applyFill="1" applyBorder="1"/>
    <xf numFmtId="49" fontId="2" fillId="2" borderId="22" xfId="0" applyNumberFormat="1" applyFont="1" applyFill="1" applyBorder="1"/>
    <xf numFmtId="49" fontId="0" fillId="0" borderId="0" xfId="0" applyNumberFormat="1"/>
    <xf numFmtId="49" fontId="3" fillId="2" borderId="23" xfId="0" applyNumberFormat="1" applyFont="1" applyFill="1" applyBorder="1"/>
    <xf numFmtId="49" fontId="3" fillId="2" borderId="15" xfId="0" applyNumberFormat="1" applyFont="1" applyFill="1" applyBorder="1"/>
    <xf numFmtId="49" fontId="2" fillId="2" borderId="15" xfId="0" applyNumberFormat="1" applyFont="1" applyFill="1" applyBorder="1"/>
    <xf numFmtId="49" fontId="2" fillId="2" borderId="24" xfId="0" applyNumberFormat="1" applyFont="1" applyFill="1" applyBorder="1"/>
    <xf numFmtId="49" fontId="10" fillId="3" borderId="5" xfId="0" applyNumberFormat="1" applyFont="1" applyFill="1" applyBorder="1" applyAlignment="1">
      <alignment wrapText="1"/>
    </xf>
    <xf numFmtId="49" fontId="10" fillId="3" borderId="5" xfId="0" applyNumberFormat="1" applyFont="1" applyFill="1" applyBorder="1" applyAlignment="1">
      <alignment horizontal="center" wrapText="1"/>
    </xf>
    <xf numFmtId="49" fontId="10" fillId="3" borderId="1" xfId="0" applyNumberFormat="1" applyFont="1" applyFill="1" applyBorder="1" applyAlignment="1">
      <alignment wrapText="1"/>
    </xf>
    <xf numFmtId="49" fontId="0" fillId="0" borderId="2" xfId="0" applyNumberFormat="1" applyFill="1" applyBorder="1"/>
    <xf numFmtId="49" fontId="0" fillId="0" borderId="3" xfId="0" applyNumberFormat="1" applyFill="1" applyBorder="1"/>
    <xf numFmtId="49" fontId="0" fillId="5" borderId="16" xfId="0" applyNumberFormat="1" applyFill="1" applyBorder="1"/>
    <xf numFmtId="49" fontId="0" fillId="5" borderId="13" xfId="0" applyNumberFormat="1" applyFill="1" applyBorder="1"/>
    <xf numFmtId="49" fontId="0" fillId="0" borderId="25" xfId="0" applyNumberFormat="1" applyFill="1" applyBorder="1"/>
    <xf numFmtId="49" fontId="0" fillId="0" borderId="26" xfId="0" applyNumberFormat="1" applyFill="1" applyBorder="1"/>
    <xf numFmtId="49" fontId="0" fillId="0" borderId="27" xfId="0" applyNumberFormat="1" applyFill="1" applyBorder="1"/>
    <xf numFmtId="49" fontId="0" fillId="0" borderId="28" xfId="0" applyNumberFormat="1" applyFill="1" applyBorder="1"/>
    <xf numFmtId="49" fontId="0" fillId="0" borderId="29" xfId="0" applyNumberFormat="1" applyFill="1" applyBorder="1"/>
    <xf numFmtId="49" fontId="0" fillId="0" borderId="30" xfId="0" applyNumberFormat="1" applyFill="1" applyBorder="1"/>
    <xf numFmtId="49" fontId="0" fillId="5" borderId="16" xfId="0" applyNumberFormat="1" applyFill="1" applyBorder="1" applyProtection="1"/>
    <xf numFmtId="49" fontId="0" fillId="5" borderId="13" xfId="0" applyNumberFormat="1" applyFill="1" applyBorder="1" applyProtection="1"/>
    <xf numFmtId="49" fontId="0" fillId="0" borderId="31" xfId="0" applyNumberFormat="1" applyFill="1" applyBorder="1"/>
    <xf numFmtId="49" fontId="0" fillId="0" borderId="0" xfId="0" applyNumberFormat="1" applyFill="1" applyBorder="1"/>
    <xf numFmtId="49" fontId="0" fillId="0" borderId="32" xfId="0" applyNumberFormat="1" applyFill="1" applyBorder="1"/>
    <xf numFmtId="49" fontId="0" fillId="5" borderId="9" xfId="0" applyNumberFormat="1" applyFill="1" applyBorder="1"/>
    <xf numFmtId="49" fontId="0" fillId="5" borderId="10" xfId="0" applyNumberFormat="1" applyFill="1" applyBorder="1"/>
    <xf numFmtId="49" fontId="0" fillId="5" borderId="11" xfId="0" applyNumberFormat="1" applyFill="1" applyBorder="1"/>
    <xf numFmtId="49" fontId="0" fillId="0" borderId="0" xfId="0" applyNumberFormat="1" applyBorder="1"/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CC"/>
      <color rgb="FF0066CC"/>
      <color rgb="FF00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CC"/>
  </sheetPr>
  <dimension ref="A1:AT55"/>
  <sheetViews>
    <sheetView showGridLines="0" tabSelected="1" zoomScale="80" zoomScaleNormal="80" workbookViewId="0">
      <pane ySplit="3" topLeftCell="A31" activePane="bottomLeft" state="frozen"/>
      <selection pane="bottomLeft" activeCell="K38" sqref="K38"/>
    </sheetView>
  </sheetViews>
  <sheetFormatPr defaultRowHeight="15"/>
  <cols>
    <col min="1" max="1" width="18.5703125" style="53" customWidth="1"/>
    <col min="2" max="2" width="16.5703125" style="53" bestFit="1" customWidth="1"/>
    <col min="3" max="3" width="19.28515625" style="53" bestFit="1" customWidth="1"/>
    <col min="4" max="4" width="13.5703125" style="53" bestFit="1" customWidth="1"/>
    <col min="5" max="5" width="18.85546875" style="53" bestFit="1" customWidth="1"/>
    <col min="6" max="6" width="12.7109375" style="53" bestFit="1" customWidth="1"/>
    <col min="7" max="7" width="8.28515625" customWidth="1"/>
    <col min="8" max="8" width="42.28515625" bestFit="1" customWidth="1"/>
    <col min="10" max="10" width="12" bestFit="1" customWidth="1"/>
    <col min="12" max="12" width="15.7109375" customWidth="1"/>
    <col min="14" max="14" width="14.140625" customWidth="1"/>
    <col min="16" max="16" width="15.28515625" customWidth="1"/>
    <col min="18" max="18" width="15" customWidth="1"/>
    <col min="20" max="20" width="14.85546875" customWidth="1"/>
    <col min="22" max="22" width="17.42578125" customWidth="1"/>
    <col min="24" max="24" width="15.28515625" customWidth="1"/>
    <col min="26" max="26" width="17" customWidth="1"/>
    <col min="28" max="28" width="15.140625" customWidth="1"/>
    <col min="30" max="30" width="15.140625" customWidth="1"/>
    <col min="32" max="32" width="13.7109375" customWidth="1"/>
    <col min="34" max="34" width="16.42578125" customWidth="1"/>
    <col min="36" max="36" width="13.5703125" customWidth="1"/>
    <col min="38" max="38" width="14.28515625" customWidth="1"/>
    <col min="40" max="40" width="14.85546875" customWidth="1"/>
    <col min="42" max="42" width="15.5703125" customWidth="1"/>
    <col min="44" max="44" width="16.28515625" customWidth="1"/>
    <col min="46" max="46" width="16.28515625" customWidth="1"/>
  </cols>
  <sheetData>
    <row r="1" spans="1:46" ht="21.75" thickBot="1">
      <c r="A1" s="49" t="s">
        <v>0</v>
      </c>
      <c r="B1" s="50"/>
      <c r="C1" s="50"/>
      <c r="D1" s="51"/>
      <c r="E1" s="52"/>
    </row>
    <row r="2" spans="1:46" ht="21.75" thickBot="1">
      <c r="A2" s="54" t="s">
        <v>81</v>
      </c>
      <c r="B2" s="55"/>
      <c r="C2" s="55"/>
      <c r="D2" s="56"/>
      <c r="E2" s="57"/>
      <c r="K2" s="2" t="s">
        <v>14</v>
      </c>
      <c r="L2" s="3"/>
      <c r="M2" s="2" t="s">
        <v>15</v>
      </c>
      <c r="N2" s="3"/>
      <c r="O2" s="2" t="s">
        <v>16</v>
      </c>
      <c r="P2" s="3"/>
      <c r="Q2" s="42" t="s">
        <v>17</v>
      </c>
      <c r="R2" s="43"/>
      <c r="S2" s="2" t="s">
        <v>18</v>
      </c>
      <c r="T2" s="3"/>
      <c r="U2" s="2" t="s">
        <v>19</v>
      </c>
      <c r="V2" s="3"/>
      <c r="W2" s="2" t="s">
        <v>20</v>
      </c>
      <c r="X2" s="3"/>
      <c r="Y2" s="42" t="s">
        <v>21</v>
      </c>
      <c r="Z2" s="43"/>
      <c r="AA2" s="2" t="s">
        <v>22</v>
      </c>
      <c r="AB2" s="3"/>
      <c r="AC2" s="2" t="s">
        <v>23</v>
      </c>
      <c r="AD2" s="3"/>
      <c r="AE2" s="2" t="s">
        <v>24</v>
      </c>
      <c r="AF2" s="3"/>
      <c r="AG2" s="42" t="s">
        <v>25</v>
      </c>
      <c r="AH2" s="43"/>
      <c r="AI2" s="2" t="s">
        <v>26</v>
      </c>
      <c r="AJ2" s="3"/>
      <c r="AK2" s="2" t="s">
        <v>27</v>
      </c>
      <c r="AL2" s="3"/>
      <c r="AM2" s="2" t="s">
        <v>28</v>
      </c>
      <c r="AN2" s="3"/>
      <c r="AO2" s="42" t="s">
        <v>29</v>
      </c>
      <c r="AP2" s="43"/>
      <c r="AQ2" s="2" t="s">
        <v>12</v>
      </c>
      <c r="AR2" s="3"/>
      <c r="AS2" s="40" t="s">
        <v>12</v>
      </c>
      <c r="AT2" s="41"/>
    </row>
    <row r="3" spans="1:46" ht="32.25" thickBot="1">
      <c r="A3" s="58" t="s">
        <v>1</v>
      </c>
      <c r="B3" s="59" t="s">
        <v>86</v>
      </c>
      <c r="C3" s="58" t="s">
        <v>2</v>
      </c>
      <c r="D3" s="58" t="s">
        <v>3</v>
      </c>
      <c r="E3" s="58" t="s">
        <v>4</v>
      </c>
      <c r="F3" s="60" t="s">
        <v>5</v>
      </c>
      <c r="G3" s="9" t="s">
        <v>6</v>
      </c>
      <c r="H3" s="8" t="s">
        <v>7</v>
      </c>
      <c r="I3" s="9" t="s">
        <v>8</v>
      </c>
      <c r="J3" s="9" t="s">
        <v>9</v>
      </c>
      <c r="K3" s="10" t="s">
        <v>10</v>
      </c>
      <c r="L3" s="10" t="s">
        <v>11</v>
      </c>
      <c r="M3" s="8" t="s">
        <v>10</v>
      </c>
      <c r="N3" s="8" t="s">
        <v>11</v>
      </c>
      <c r="O3" s="8" t="s">
        <v>10</v>
      </c>
      <c r="P3" s="8" t="s">
        <v>11</v>
      </c>
      <c r="Q3" s="8" t="s">
        <v>10</v>
      </c>
      <c r="R3" s="8" t="s">
        <v>11</v>
      </c>
      <c r="S3" s="8" t="s">
        <v>10</v>
      </c>
      <c r="T3" s="8" t="s">
        <v>11</v>
      </c>
      <c r="U3" s="8" t="s">
        <v>10</v>
      </c>
      <c r="V3" s="8" t="s">
        <v>11</v>
      </c>
      <c r="W3" s="8" t="s">
        <v>10</v>
      </c>
      <c r="X3" s="8" t="s">
        <v>11</v>
      </c>
      <c r="Y3" s="8" t="s">
        <v>10</v>
      </c>
      <c r="Z3" s="8" t="s">
        <v>11</v>
      </c>
      <c r="AA3" s="8" t="s">
        <v>10</v>
      </c>
      <c r="AB3" s="8" t="s">
        <v>11</v>
      </c>
      <c r="AC3" s="8" t="s">
        <v>10</v>
      </c>
      <c r="AD3" s="8" t="s">
        <v>11</v>
      </c>
      <c r="AE3" s="8" t="s">
        <v>10</v>
      </c>
      <c r="AF3" s="8" t="s">
        <v>11</v>
      </c>
      <c r="AG3" s="8" t="s">
        <v>10</v>
      </c>
      <c r="AH3" s="8" t="s">
        <v>11</v>
      </c>
      <c r="AI3" s="8" t="s">
        <v>10</v>
      </c>
      <c r="AJ3" s="8" t="s">
        <v>11</v>
      </c>
      <c r="AK3" s="8" t="s">
        <v>10</v>
      </c>
      <c r="AL3" s="8" t="s">
        <v>11</v>
      </c>
      <c r="AM3" s="8" t="s">
        <v>10</v>
      </c>
      <c r="AN3" s="8" t="s">
        <v>11</v>
      </c>
      <c r="AO3" s="8" t="s">
        <v>10</v>
      </c>
      <c r="AP3" s="8" t="s">
        <v>11</v>
      </c>
      <c r="AQ3" s="8" t="s">
        <v>10</v>
      </c>
      <c r="AR3" s="8" t="s">
        <v>11</v>
      </c>
      <c r="AS3" s="35" t="s">
        <v>82</v>
      </c>
      <c r="AT3" s="35" t="s">
        <v>83</v>
      </c>
    </row>
    <row r="4" spans="1:46" ht="16.5" thickBot="1">
      <c r="A4" s="61"/>
      <c r="B4" s="62"/>
      <c r="C4" s="62"/>
      <c r="D4" s="62"/>
      <c r="E4" s="62"/>
      <c r="F4" s="62"/>
      <c r="G4" s="4" t="s">
        <v>30</v>
      </c>
      <c r="H4" s="5"/>
      <c r="I4" s="6"/>
      <c r="J4" s="7"/>
      <c r="K4" s="29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1"/>
      <c r="AS4" s="30"/>
      <c r="AT4" s="31"/>
    </row>
    <row r="5" spans="1:46" ht="15.75" thickBot="1">
      <c r="A5" s="63" t="s">
        <v>89</v>
      </c>
      <c r="B5" s="64"/>
      <c r="C5" s="64" t="s">
        <v>90</v>
      </c>
      <c r="D5" s="64"/>
      <c r="E5" s="63" t="s">
        <v>91</v>
      </c>
      <c r="F5" s="63" t="s">
        <v>88</v>
      </c>
      <c r="G5" s="1" t="s">
        <v>57</v>
      </c>
      <c r="H5" s="1" t="s">
        <v>31</v>
      </c>
      <c r="I5" s="1"/>
      <c r="J5" s="14">
        <v>12</v>
      </c>
      <c r="K5" s="21">
        <v>23</v>
      </c>
      <c r="L5" s="11">
        <f>K5*J5</f>
        <v>276</v>
      </c>
      <c r="M5" s="22">
        <v>25</v>
      </c>
      <c r="N5" s="11">
        <f>M5*J5</f>
        <v>300</v>
      </c>
      <c r="O5" s="22">
        <v>30</v>
      </c>
      <c r="P5" s="11">
        <f>O5*J5</f>
        <v>360</v>
      </c>
      <c r="Q5" s="11">
        <f>K5+M5+O5</f>
        <v>78</v>
      </c>
      <c r="R5" s="11">
        <f>L5+N5+P5</f>
        <v>936</v>
      </c>
      <c r="S5" s="22">
        <v>57</v>
      </c>
      <c r="T5" s="11">
        <f>S5*J5</f>
        <v>684</v>
      </c>
      <c r="U5" s="22">
        <v>24</v>
      </c>
      <c r="V5" s="11">
        <f>U5*J5</f>
        <v>288</v>
      </c>
      <c r="W5" s="22">
        <v>45</v>
      </c>
      <c r="X5" s="11">
        <f>W5*J5</f>
        <v>540</v>
      </c>
      <c r="Y5" s="11">
        <f>S5+U5+W5</f>
        <v>126</v>
      </c>
      <c r="Z5" s="11">
        <f>T5+V5+X5</f>
        <v>1512</v>
      </c>
      <c r="AA5" s="22">
        <v>21</v>
      </c>
      <c r="AB5" s="11">
        <f>AA5*J5</f>
        <v>252</v>
      </c>
      <c r="AC5" s="22">
        <v>78</v>
      </c>
      <c r="AD5" s="11">
        <f>AC5*J5</f>
        <v>936</v>
      </c>
      <c r="AE5" s="22">
        <v>25</v>
      </c>
      <c r="AF5" s="11">
        <f>AE5*J5</f>
        <v>300</v>
      </c>
      <c r="AG5" s="11">
        <f>AA5+AC5+AE5</f>
        <v>124</v>
      </c>
      <c r="AH5" s="11">
        <f>AB5+AD5+AF5</f>
        <v>1488</v>
      </c>
      <c r="AI5" s="22">
        <v>17</v>
      </c>
      <c r="AJ5" s="11">
        <f>AI5*J5</f>
        <v>204</v>
      </c>
      <c r="AK5" s="22">
        <v>67</v>
      </c>
      <c r="AL5" s="11">
        <f>AK5*J5</f>
        <v>804</v>
      </c>
      <c r="AM5" s="22">
        <v>89</v>
      </c>
      <c r="AN5" s="11">
        <f>AM5*J5</f>
        <v>1068</v>
      </c>
      <c r="AO5" s="11">
        <f>AI5+AK5+AM5</f>
        <v>173</v>
      </c>
      <c r="AP5" s="11">
        <f>AJ5+AL5+AN5</f>
        <v>2076</v>
      </c>
      <c r="AQ5" s="11">
        <f>K5+M5+O5+S5+U5+W5+AA5+AC5+AE5+AI5+AK5+AM5</f>
        <v>501</v>
      </c>
      <c r="AR5" s="12">
        <f>L5+N5+P5+T5+V5+X5+AB5+AD5+AF5+AJ5+AL5 +AN5</f>
        <v>6012</v>
      </c>
      <c r="AS5" s="22">
        <v>5000</v>
      </c>
      <c r="AT5" s="36">
        <f>((AR5-AS5)/AS5)*100</f>
        <v>20.239999999999998</v>
      </c>
    </row>
    <row r="6" spans="1:46" ht="19.5" thickBot="1">
      <c r="A6" s="65"/>
      <c r="B6" s="66"/>
      <c r="C6" s="66"/>
      <c r="D6" s="66"/>
      <c r="E6" s="66"/>
      <c r="F6" s="67"/>
      <c r="G6" s="44" t="s">
        <v>12</v>
      </c>
      <c r="H6" s="16"/>
      <c r="I6" s="16"/>
      <c r="J6" s="16"/>
      <c r="K6" s="20"/>
      <c r="L6" s="20">
        <f t="shared" ref="L6:AR6" si="0">SUM(L5:L5)</f>
        <v>276</v>
      </c>
      <c r="M6" s="20"/>
      <c r="N6" s="20">
        <f t="shared" si="0"/>
        <v>300</v>
      </c>
      <c r="O6" s="20"/>
      <c r="P6" s="20">
        <f t="shared" si="0"/>
        <v>360</v>
      </c>
      <c r="Q6" s="20"/>
      <c r="R6" s="20">
        <f t="shared" si="0"/>
        <v>936</v>
      </c>
      <c r="S6" s="20"/>
      <c r="T6" s="20">
        <f t="shared" si="0"/>
        <v>684</v>
      </c>
      <c r="U6" s="20"/>
      <c r="V6" s="20">
        <f t="shared" si="0"/>
        <v>288</v>
      </c>
      <c r="W6" s="20"/>
      <c r="X6" s="20">
        <f t="shared" si="0"/>
        <v>540</v>
      </c>
      <c r="Y6" s="20">
        <f t="shared" si="0"/>
        <v>126</v>
      </c>
      <c r="Z6" s="20">
        <f t="shared" si="0"/>
        <v>1512</v>
      </c>
      <c r="AA6" s="20"/>
      <c r="AB6" s="20">
        <f t="shared" si="0"/>
        <v>252</v>
      </c>
      <c r="AC6" s="20"/>
      <c r="AD6" s="20">
        <f t="shared" si="0"/>
        <v>936</v>
      </c>
      <c r="AE6" s="20"/>
      <c r="AF6" s="20">
        <f t="shared" si="0"/>
        <v>300</v>
      </c>
      <c r="AG6" s="20"/>
      <c r="AH6" s="20">
        <f t="shared" si="0"/>
        <v>1488</v>
      </c>
      <c r="AI6" s="20"/>
      <c r="AJ6" s="20">
        <f t="shared" si="0"/>
        <v>204</v>
      </c>
      <c r="AK6" s="20"/>
      <c r="AL6" s="20">
        <f t="shared" si="0"/>
        <v>804</v>
      </c>
      <c r="AM6" s="20"/>
      <c r="AN6" s="20">
        <f t="shared" si="0"/>
        <v>1068</v>
      </c>
      <c r="AO6" s="20"/>
      <c r="AP6" s="20">
        <f t="shared" si="0"/>
        <v>2076</v>
      </c>
      <c r="AQ6" s="20"/>
      <c r="AR6" s="20">
        <f t="shared" si="0"/>
        <v>6012</v>
      </c>
      <c r="AS6" s="20">
        <f t="shared" ref="AS6" si="1">SUM(AS5:AS5)</f>
        <v>5000</v>
      </c>
      <c r="AT6" s="33">
        <f>((AR6-AS6)/AS6)*100</f>
        <v>20.239999999999998</v>
      </c>
    </row>
    <row r="7" spans="1:46" ht="16.5" thickBot="1">
      <c r="A7" s="68"/>
      <c r="B7" s="69"/>
      <c r="C7" s="69"/>
      <c r="D7" s="69"/>
      <c r="E7" s="69"/>
      <c r="F7" s="70"/>
      <c r="G7" s="5" t="s">
        <v>32</v>
      </c>
      <c r="H7" s="5"/>
      <c r="I7" s="6"/>
      <c r="J7" s="7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1"/>
      <c r="AS7" s="30"/>
      <c r="AT7" s="37"/>
    </row>
    <row r="8" spans="1:46">
      <c r="A8" s="63" t="s">
        <v>89</v>
      </c>
      <c r="B8" s="72"/>
      <c r="C8" s="72" t="s">
        <v>90</v>
      </c>
      <c r="D8" s="72"/>
      <c r="E8" s="71" t="s">
        <v>91</v>
      </c>
      <c r="F8" s="72" t="s">
        <v>88</v>
      </c>
      <c r="G8" s="32" t="s">
        <v>58</v>
      </c>
      <c r="H8" s="32" t="s">
        <v>33</v>
      </c>
      <c r="I8" s="32"/>
      <c r="J8" s="32">
        <v>22</v>
      </c>
      <c r="K8" s="21">
        <v>45</v>
      </c>
      <c r="L8" s="11">
        <f t="shared" ref="L8:L19" si="2">K8*J8</f>
        <v>990</v>
      </c>
      <c r="M8" s="22">
        <v>67</v>
      </c>
      <c r="N8" s="11">
        <f t="shared" ref="N8:N19" si="3">M8*J8</f>
        <v>1474</v>
      </c>
      <c r="O8" s="22">
        <v>49</v>
      </c>
      <c r="P8" s="11">
        <f t="shared" ref="P8:P19" si="4">O8*J8</f>
        <v>1078</v>
      </c>
      <c r="Q8" s="11">
        <f t="shared" ref="Q8:Q19" si="5">K8+M8+O8</f>
        <v>161</v>
      </c>
      <c r="R8" s="11">
        <f t="shared" ref="R8:R19" si="6">L8+N8+P8</f>
        <v>3542</v>
      </c>
      <c r="S8" s="22">
        <v>80</v>
      </c>
      <c r="T8" s="11">
        <f t="shared" ref="T8:T19" si="7">S8*J8</f>
        <v>1760</v>
      </c>
      <c r="U8" s="22">
        <v>65</v>
      </c>
      <c r="V8" s="11">
        <f t="shared" ref="V8:V19" si="8">U8*J8</f>
        <v>1430</v>
      </c>
      <c r="W8" s="22">
        <v>78</v>
      </c>
      <c r="X8" s="11">
        <f t="shared" ref="X8:X19" si="9">W8*J8</f>
        <v>1716</v>
      </c>
      <c r="Y8" s="11">
        <f t="shared" ref="Y8:Y19" si="10">S8+U8+W8</f>
        <v>223</v>
      </c>
      <c r="Z8" s="11">
        <f t="shared" ref="Z8:Z19" si="11">T8+V8+X8</f>
        <v>4906</v>
      </c>
      <c r="AA8" s="22">
        <v>49</v>
      </c>
      <c r="AB8" s="11">
        <f t="shared" ref="AB8:AB19" si="12">AA8*J8</f>
        <v>1078</v>
      </c>
      <c r="AC8" s="22">
        <v>67</v>
      </c>
      <c r="AD8" s="11">
        <f t="shared" ref="AD8:AD19" si="13">AC8*J8</f>
        <v>1474</v>
      </c>
      <c r="AE8" s="22">
        <v>55</v>
      </c>
      <c r="AF8" s="11">
        <f t="shared" ref="AF8:AF19" si="14">AE8*J8</f>
        <v>1210</v>
      </c>
      <c r="AG8" s="11">
        <f t="shared" ref="AG8:AG19" si="15">AA8+AC8+AE8</f>
        <v>171</v>
      </c>
      <c r="AH8" s="11">
        <f t="shared" ref="AH8:AH19" si="16">AB8+AD8+AF8</f>
        <v>3762</v>
      </c>
      <c r="AI8" s="22">
        <v>39</v>
      </c>
      <c r="AJ8" s="11">
        <f t="shared" ref="AJ8:AJ19" si="17">AI8*J8</f>
        <v>858</v>
      </c>
      <c r="AK8" s="22">
        <v>50</v>
      </c>
      <c r="AL8" s="11">
        <f t="shared" ref="AL8:AL19" si="18">AK8*J8</f>
        <v>1100</v>
      </c>
      <c r="AM8" s="22">
        <v>40</v>
      </c>
      <c r="AN8" s="11">
        <f t="shared" ref="AN8:AN19" si="19">AM8*J8</f>
        <v>880</v>
      </c>
      <c r="AO8" s="11">
        <f t="shared" ref="AO8:AO19" si="20">AI8+AK8+AM8</f>
        <v>129</v>
      </c>
      <c r="AP8" s="11">
        <f t="shared" ref="AP8:AP19" si="21">AJ8+AL8+AN8</f>
        <v>2838</v>
      </c>
      <c r="AQ8" s="11">
        <f t="shared" ref="AQ8:AQ19" si="22">K8+M8+O8+S8+U8+W8+AA8+AC8+AE8+AI8+AK8+AM8</f>
        <v>684</v>
      </c>
      <c r="AR8" s="12">
        <f t="shared" ref="AR8:AR19" si="23">L8+N8+P8+T8+V8+X8+AB8+AD8+AF8+AJ8+AL8 +AN8</f>
        <v>15048</v>
      </c>
      <c r="AS8" s="22">
        <v>14000</v>
      </c>
      <c r="AT8" s="36">
        <f t="shared" ref="AT8:AT19" si="24">((AR8-AS8)/AS8)*100</f>
        <v>7.4857142857142858</v>
      </c>
    </row>
    <row r="9" spans="1:46">
      <c r="A9" s="63" t="s">
        <v>89</v>
      </c>
      <c r="B9" s="72"/>
      <c r="C9" s="72" t="s">
        <v>90</v>
      </c>
      <c r="D9" s="72"/>
      <c r="E9" s="71" t="s">
        <v>91</v>
      </c>
      <c r="F9" s="72" t="s">
        <v>88</v>
      </c>
      <c r="G9" s="1" t="s">
        <v>59</v>
      </c>
      <c r="H9" s="1" t="s">
        <v>34</v>
      </c>
      <c r="I9" s="1"/>
      <c r="J9" s="1">
        <v>25</v>
      </c>
      <c r="K9" s="47">
        <v>45</v>
      </c>
      <c r="L9" s="11">
        <f t="shared" si="2"/>
        <v>1125</v>
      </c>
      <c r="M9" s="48">
        <v>67</v>
      </c>
      <c r="N9" s="11">
        <f t="shared" si="3"/>
        <v>1675</v>
      </c>
      <c r="O9" s="48">
        <v>49</v>
      </c>
      <c r="P9" s="11">
        <f t="shared" si="4"/>
        <v>1225</v>
      </c>
      <c r="Q9" s="11">
        <f t="shared" si="5"/>
        <v>161</v>
      </c>
      <c r="R9" s="11">
        <f t="shared" si="6"/>
        <v>4025</v>
      </c>
      <c r="S9" s="48">
        <v>80</v>
      </c>
      <c r="T9" s="11">
        <f t="shared" si="7"/>
        <v>2000</v>
      </c>
      <c r="U9" s="48">
        <v>65</v>
      </c>
      <c r="V9" s="11">
        <f t="shared" si="8"/>
        <v>1625</v>
      </c>
      <c r="W9" s="48">
        <v>78</v>
      </c>
      <c r="X9" s="11">
        <f t="shared" si="9"/>
        <v>1950</v>
      </c>
      <c r="Y9" s="11">
        <f t="shared" si="10"/>
        <v>223</v>
      </c>
      <c r="Z9" s="11">
        <f t="shared" si="11"/>
        <v>5575</v>
      </c>
      <c r="AA9" s="48">
        <v>49</v>
      </c>
      <c r="AB9" s="11">
        <f t="shared" si="12"/>
        <v>1225</v>
      </c>
      <c r="AC9" s="48">
        <v>67</v>
      </c>
      <c r="AD9" s="11">
        <f t="shared" si="13"/>
        <v>1675</v>
      </c>
      <c r="AE9" s="48">
        <v>55</v>
      </c>
      <c r="AF9" s="11">
        <f t="shared" si="14"/>
        <v>1375</v>
      </c>
      <c r="AG9" s="11">
        <f t="shared" si="15"/>
        <v>171</v>
      </c>
      <c r="AH9" s="11">
        <f t="shared" si="16"/>
        <v>4275</v>
      </c>
      <c r="AI9" s="48">
        <v>39</v>
      </c>
      <c r="AJ9" s="11">
        <f t="shared" si="17"/>
        <v>975</v>
      </c>
      <c r="AK9" s="48">
        <v>50</v>
      </c>
      <c r="AL9" s="11">
        <f t="shared" si="18"/>
        <v>1250</v>
      </c>
      <c r="AM9" s="48">
        <v>40</v>
      </c>
      <c r="AN9" s="11">
        <f t="shared" si="19"/>
        <v>1000</v>
      </c>
      <c r="AO9" s="11">
        <f t="shared" si="20"/>
        <v>129</v>
      </c>
      <c r="AP9" s="11">
        <f t="shared" si="21"/>
        <v>3225</v>
      </c>
      <c r="AQ9" s="11">
        <f t="shared" si="22"/>
        <v>684</v>
      </c>
      <c r="AR9" s="12">
        <f t="shared" si="23"/>
        <v>17100</v>
      </c>
      <c r="AS9" s="48">
        <v>14000</v>
      </c>
      <c r="AT9" s="36">
        <f t="shared" si="24"/>
        <v>22.142857142857142</v>
      </c>
    </row>
    <row r="10" spans="1:46">
      <c r="A10" s="63" t="s">
        <v>89</v>
      </c>
      <c r="B10" s="72"/>
      <c r="C10" s="72" t="s">
        <v>90</v>
      </c>
      <c r="D10" s="72"/>
      <c r="E10" s="71" t="s">
        <v>91</v>
      </c>
      <c r="F10" s="72" t="s">
        <v>88</v>
      </c>
      <c r="G10" s="1" t="s">
        <v>60</v>
      </c>
      <c r="H10" s="1" t="s">
        <v>35</v>
      </c>
      <c r="I10" s="1"/>
      <c r="J10" s="1">
        <v>45</v>
      </c>
      <c r="K10" s="47">
        <v>45</v>
      </c>
      <c r="L10" s="11">
        <f t="shared" si="2"/>
        <v>2025</v>
      </c>
      <c r="M10" s="48">
        <v>67</v>
      </c>
      <c r="N10" s="11">
        <f t="shared" si="3"/>
        <v>3015</v>
      </c>
      <c r="O10" s="48">
        <v>49</v>
      </c>
      <c r="P10" s="11">
        <f t="shared" si="4"/>
        <v>2205</v>
      </c>
      <c r="Q10" s="11">
        <f t="shared" si="5"/>
        <v>161</v>
      </c>
      <c r="R10" s="11">
        <f t="shared" si="6"/>
        <v>7245</v>
      </c>
      <c r="S10" s="48">
        <v>80</v>
      </c>
      <c r="T10" s="11">
        <f t="shared" si="7"/>
        <v>3600</v>
      </c>
      <c r="U10" s="48">
        <v>65</v>
      </c>
      <c r="V10" s="11">
        <f t="shared" si="8"/>
        <v>2925</v>
      </c>
      <c r="W10" s="48">
        <v>78</v>
      </c>
      <c r="X10" s="11">
        <f t="shared" si="9"/>
        <v>3510</v>
      </c>
      <c r="Y10" s="11">
        <f t="shared" si="10"/>
        <v>223</v>
      </c>
      <c r="Z10" s="11">
        <f t="shared" si="11"/>
        <v>10035</v>
      </c>
      <c r="AA10" s="48">
        <v>49</v>
      </c>
      <c r="AB10" s="11">
        <f t="shared" si="12"/>
        <v>2205</v>
      </c>
      <c r="AC10" s="48">
        <v>67</v>
      </c>
      <c r="AD10" s="11">
        <f t="shared" si="13"/>
        <v>3015</v>
      </c>
      <c r="AE10" s="48">
        <v>55</v>
      </c>
      <c r="AF10" s="11">
        <f t="shared" si="14"/>
        <v>2475</v>
      </c>
      <c r="AG10" s="11">
        <f t="shared" si="15"/>
        <v>171</v>
      </c>
      <c r="AH10" s="11">
        <f t="shared" si="16"/>
        <v>7695</v>
      </c>
      <c r="AI10" s="48">
        <v>39</v>
      </c>
      <c r="AJ10" s="11">
        <f t="shared" si="17"/>
        <v>1755</v>
      </c>
      <c r="AK10" s="48">
        <v>50</v>
      </c>
      <c r="AL10" s="11">
        <f t="shared" si="18"/>
        <v>2250</v>
      </c>
      <c r="AM10" s="48">
        <v>40</v>
      </c>
      <c r="AN10" s="11">
        <f t="shared" si="19"/>
        <v>1800</v>
      </c>
      <c r="AO10" s="11">
        <f t="shared" si="20"/>
        <v>129</v>
      </c>
      <c r="AP10" s="11">
        <f t="shared" si="21"/>
        <v>5805</v>
      </c>
      <c r="AQ10" s="11">
        <f t="shared" si="22"/>
        <v>684</v>
      </c>
      <c r="AR10" s="12">
        <f t="shared" si="23"/>
        <v>30780</v>
      </c>
      <c r="AS10" s="48">
        <v>14000</v>
      </c>
      <c r="AT10" s="36">
        <f t="shared" si="24"/>
        <v>119.85714285714286</v>
      </c>
    </row>
    <row r="11" spans="1:46">
      <c r="A11" s="63" t="s">
        <v>89</v>
      </c>
      <c r="B11" s="72"/>
      <c r="C11" s="72" t="s">
        <v>90</v>
      </c>
      <c r="D11" s="72"/>
      <c r="E11" s="71" t="s">
        <v>91</v>
      </c>
      <c r="F11" s="72" t="s">
        <v>88</v>
      </c>
      <c r="G11" s="1" t="s">
        <v>61</v>
      </c>
      <c r="H11" s="1" t="s">
        <v>36</v>
      </c>
      <c r="I11" s="1"/>
      <c r="J11" s="1">
        <v>80</v>
      </c>
      <c r="K11" s="47">
        <v>45</v>
      </c>
      <c r="L11" s="11">
        <f t="shared" si="2"/>
        <v>3600</v>
      </c>
      <c r="M11" s="48">
        <v>67</v>
      </c>
      <c r="N11" s="11">
        <f t="shared" si="3"/>
        <v>5360</v>
      </c>
      <c r="O11" s="48">
        <v>49</v>
      </c>
      <c r="P11" s="11">
        <f t="shared" si="4"/>
        <v>3920</v>
      </c>
      <c r="Q11" s="11">
        <f t="shared" si="5"/>
        <v>161</v>
      </c>
      <c r="R11" s="11">
        <f t="shared" si="6"/>
        <v>12880</v>
      </c>
      <c r="S11" s="48">
        <v>80</v>
      </c>
      <c r="T11" s="11">
        <f t="shared" si="7"/>
        <v>6400</v>
      </c>
      <c r="U11" s="48">
        <v>65</v>
      </c>
      <c r="V11" s="11">
        <f t="shared" si="8"/>
        <v>5200</v>
      </c>
      <c r="W11" s="48">
        <v>78</v>
      </c>
      <c r="X11" s="11">
        <f t="shared" si="9"/>
        <v>6240</v>
      </c>
      <c r="Y11" s="11">
        <f t="shared" si="10"/>
        <v>223</v>
      </c>
      <c r="Z11" s="11">
        <f t="shared" si="11"/>
        <v>17840</v>
      </c>
      <c r="AA11" s="48">
        <v>49</v>
      </c>
      <c r="AB11" s="11">
        <f t="shared" si="12"/>
        <v>3920</v>
      </c>
      <c r="AC11" s="48">
        <v>67</v>
      </c>
      <c r="AD11" s="11">
        <f t="shared" si="13"/>
        <v>5360</v>
      </c>
      <c r="AE11" s="48">
        <v>55</v>
      </c>
      <c r="AF11" s="11">
        <f t="shared" si="14"/>
        <v>4400</v>
      </c>
      <c r="AG11" s="11">
        <f t="shared" si="15"/>
        <v>171</v>
      </c>
      <c r="AH11" s="11">
        <f t="shared" si="16"/>
        <v>13680</v>
      </c>
      <c r="AI11" s="48">
        <v>39</v>
      </c>
      <c r="AJ11" s="11">
        <f t="shared" si="17"/>
        <v>3120</v>
      </c>
      <c r="AK11" s="48">
        <v>50</v>
      </c>
      <c r="AL11" s="11">
        <f t="shared" si="18"/>
        <v>4000</v>
      </c>
      <c r="AM11" s="48">
        <v>40</v>
      </c>
      <c r="AN11" s="11">
        <f t="shared" si="19"/>
        <v>3200</v>
      </c>
      <c r="AO11" s="11">
        <f t="shared" si="20"/>
        <v>129</v>
      </c>
      <c r="AP11" s="11">
        <f t="shared" si="21"/>
        <v>10320</v>
      </c>
      <c r="AQ11" s="11">
        <f t="shared" si="22"/>
        <v>684</v>
      </c>
      <c r="AR11" s="12">
        <f t="shared" si="23"/>
        <v>54720</v>
      </c>
      <c r="AS11" s="48">
        <v>14000</v>
      </c>
      <c r="AT11" s="36">
        <f t="shared" si="24"/>
        <v>290.85714285714283</v>
      </c>
    </row>
    <row r="12" spans="1:46">
      <c r="A12" s="63" t="s">
        <v>89</v>
      </c>
      <c r="B12" s="72"/>
      <c r="C12" s="72" t="s">
        <v>90</v>
      </c>
      <c r="D12" s="72"/>
      <c r="E12" s="71" t="s">
        <v>91</v>
      </c>
      <c r="F12" s="72" t="s">
        <v>88</v>
      </c>
      <c r="G12" s="1" t="s">
        <v>71</v>
      </c>
      <c r="H12" s="1" t="s">
        <v>37</v>
      </c>
      <c r="I12" s="1"/>
      <c r="J12" s="1">
        <v>135</v>
      </c>
      <c r="K12" s="47">
        <v>45</v>
      </c>
      <c r="L12" s="11">
        <f t="shared" si="2"/>
        <v>6075</v>
      </c>
      <c r="M12" s="48">
        <v>67</v>
      </c>
      <c r="N12" s="11">
        <f t="shared" si="3"/>
        <v>9045</v>
      </c>
      <c r="O12" s="48">
        <v>49</v>
      </c>
      <c r="P12" s="11">
        <f t="shared" si="4"/>
        <v>6615</v>
      </c>
      <c r="Q12" s="11">
        <f t="shared" si="5"/>
        <v>161</v>
      </c>
      <c r="R12" s="11">
        <f t="shared" si="6"/>
        <v>21735</v>
      </c>
      <c r="S12" s="48">
        <v>80</v>
      </c>
      <c r="T12" s="11">
        <f t="shared" si="7"/>
        <v>10800</v>
      </c>
      <c r="U12" s="48">
        <v>65</v>
      </c>
      <c r="V12" s="11">
        <f t="shared" si="8"/>
        <v>8775</v>
      </c>
      <c r="W12" s="48">
        <v>78</v>
      </c>
      <c r="X12" s="11">
        <f t="shared" si="9"/>
        <v>10530</v>
      </c>
      <c r="Y12" s="11">
        <f t="shared" si="10"/>
        <v>223</v>
      </c>
      <c r="Z12" s="11">
        <f t="shared" si="11"/>
        <v>30105</v>
      </c>
      <c r="AA12" s="48">
        <v>49</v>
      </c>
      <c r="AB12" s="11">
        <f t="shared" si="12"/>
        <v>6615</v>
      </c>
      <c r="AC12" s="48">
        <v>67</v>
      </c>
      <c r="AD12" s="11">
        <f t="shared" si="13"/>
        <v>9045</v>
      </c>
      <c r="AE12" s="48">
        <v>55</v>
      </c>
      <c r="AF12" s="11">
        <f t="shared" si="14"/>
        <v>7425</v>
      </c>
      <c r="AG12" s="11">
        <f t="shared" si="15"/>
        <v>171</v>
      </c>
      <c r="AH12" s="11">
        <f t="shared" si="16"/>
        <v>23085</v>
      </c>
      <c r="AI12" s="48">
        <v>39</v>
      </c>
      <c r="AJ12" s="11">
        <f t="shared" si="17"/>
        <v>5265</v>
      </c>
      <c r="AK12" s="48">
        <v>50</v>
      </c>
      <c r="AL12" s="11">
        <f t="shared" si="18"/>
        <v>6750</v>
      </c>
      <c r="AM12" s="48">
        <v>40</v>
      </c>
      <c r="AN12" s="11">
        <f t="shared" si="19"/>
        <v>5400</v>
      </c>
      <c r="AO12" s="11">
        <f t="shared" si="20"/>
        <v>129</v>
      </c>
      <c r="AP12" s="11">
        <f t="shared" si="21"/>
        <v>17415</v>
      </c>
      <c r="AQ12" s="11">
        <f t="shared" si="22"/>
        <v>684</v>
      </c>
      <c r="AR12" s="12">
        <f t="shared" si="23"/>
        <v>92340</v>
      </c>
      <c r="AS12" s="48">
        <v>14000</v>
      </c>
      <c r="AT12" s="36">
        <f t="shared" si="24"/>
        <v>559.57142857142856</v>
      </c>
    </row>
    <row r="13" spans="1:46">
      <c r="A13" s="63" t="s">
        <v>89</v>
      </c>
      <c r="B13" s="72"/>
      <c r="C13" s="72" t="s">
        <v>90</v>
      </c>
      <c r="D13" s="72"/>
      <c r="E13" s="71" t="s">
        <v>91</v>
      </c>
      <c r="F13" s="72" t="s">
        <v>88</v>
      </c>
      <c r="G13" s="1" t="s">
        <v>62</v>
      </c>
      <c r="H13" s="1" t="s">
        <v>38</v>
      </c>
      <c r="I13" s="1"/>
      <c r="J13" s="1">
        <v>90</v>
      </c>
      <c r="K13" s="47">
        <v>45</v>
      </c>
      <c r="L13" s="11">
        <f t="shared" si="2"/>
        <v>4050</v>
      </c>
      <c r="M13" s="48">
        <v>67</v>
      </c>
      <c r="N13" s="11">
        <f t="shared" si="3"/>
        <v>6030</v>
      </c>
      <c r="O13" s="48">
        <v>49</v>
      </c>
      <c r="P13" s="11">
        <f t="shared" si="4"/>
        <v>4410</v>
      </c>
      <c r="Q13" s="11">
        <f t="shared" si="5"/>
        <v>161</v>
      </c>
      <c r="R13" s="11">
        <f t="shared" si="6"/>
        <v>14490</v>
      </c>
      <c r="S13" s="48">
        <v>80</v>
      </c>
      <c r="T13" s="11">
        <f t="shared" si="7"/>
        <v>7200</v>
      </c>
      <c r="U13" s="48">
        <v>65</v>
      </c>
      <c r="V13" s="11">
        <f t="shared" si="8"/>
        <v>5850</v>
      </c>
      <c r="W13" s="48">
        <v>78</v>
      </c>
      <c r="X13" s="11">
        <f t="shared" si="9"/>
        <v>7020</v>
      </c>
      <c r="Y13" s="11">
        <f t="shared" si="10"/>
        <v>223</v>
      </c>
      <c r="Z13" s="11">
        <f t="shared" si="11"/>
        <v>20070</v>
      </c>
      <c r="AA13" s="48">
        <v>49</v>
      </c>
      <c r="AB13" s="11">
        <f t="shared" si="12"/>
        <v>4410</v>
      </c>
      <c r="AC13" s="48">
        <v>67</v>
      </c>
      <c r="AD13" s="11">
        <f t="shared" si="13"/>
        <v>6030</v>
      </c>
      <c r="AE13" s="48">
        <v>55</v>
      </c>
      <c r="AF13" s="11">
        <f t="shared" si="14"/>
        <v>4950</v>
      </c>
      <c r="AG13" s="11">
        <f t="shared" si="15"/>
        <v>171</v>
      </c>
      <c r="AH13" s="11">
        <f t="shared" si="16"/>
        <v>15390</v>
      </c>
      <c r="AI13" s="48">
        <v>39</v>
      </c>
      <c r="AJ13" s="11">
        <f t="shared" si="17"/>
        <v>3510</v>
      </c>
      <c r="AK13" s="48">
        <v>50</v>
      </c>
      <c r="AL13" s="11">
        <f t="shared" si="18"/>
        <v>4500</v>
      </c>
      <c r="AM13" s="48">
        <v>40</v>
      </c>
      <c r="AN13" s="11">
        <f t="shared" si="19"/>
        <v>3600</v>
      </c>
      <c r="AO13" s="11">
        <f t="shared" si="20"/>
        <v>129</v>
      </c>
      <c r="AP13" s="11">
        <f t="shared" si="21"/>
        <v>11610</v>
      </c>
      <c r="AQ13" s="11">
        <f t="shared" si="22"/>
        <v>684</v>
      </c>
      <c r="AR13" s="12">
        <f t="shared" si="23"/>
        <v>61560</v>
      </c>
      <c r="AS13" s="48">
        <v>14000</v>
      </c>
      <c r="AT13" s="36">
        <f t="shared" si="24"/>
        <v>339.71428571428572</v>
      </c>
    </row>
    <row r="14" spans="1:46">
      <c r="A14" s="63" t="s">
        <v>89</v>
      </c>
      <c r="B14" s="72"/>
      <c r="C14" s="72" t="s">
        <v>90</v>
      </c>
      <c r="D14" s="72"/>
      <c r="E14" s="71" t="s">
        <v>91</v>
      </c>
      <c r="F14" s="72" t="s">
        <v>88</v>
      </c>
      <c r="G14" s="1" t="s">
        <v>63</v>
      </c>
      <c r="H14" s="1" t="s">
        <v>39</v>
      </c>
      <c r="I14" s="1"/>
      <c r="J14" s="1">
        <v>145</v>
      </c>
      <c r="K14" s="47">
        <v>45</v>
      </c>
      <c r="L14" s="11">
        <f t="shared" si="2"/>
        <v>6525</v>
      </c>
      <c r="M14" s="48">
        <v>67</v>
      </c>
      <c r="N14" s="11">
        <f t="shared" si="3"/>
        <v>9715</v>
      </c>
      <c r="O14" s="48">
        <v>49</v>
      </c>
      <c r="P14" s="11">
        <f t="shared" si="4"/>
        <v>7105</v>
      </c>
      <c r="Q14" s="11">
        <f t="shared" si="5"/>
        <v>161</v>
      </c>
      <c r="R14" s="11">
        <f t="shared" si="6"/>
        <v>23345</v>
      </c>
      <c r="S14" s="48">
        <v>80</v>
      </c>
      <c r="T14" s="11">
        <f t="shared" si="7"/>
        <v>11600</v>
      </c>
      <c r="U14" s="48">
        <v>65</v>
      </c>
      <c r="V14" s="11">
        <f t="shared" si="8"/>
        <v>9425</v>
      </c>
      <c r="W14" s="48">
        <v>78</v>
      </c>
      <c r="X14" s="11">
        <f t="shared" si="9"/>
        <v>11310</v>
      </c>
      <c r="Y14" s="11">
        <f t="shared" si="10"/>
        <v>223</v>
      </c>
      <c r="Z14" s="11">
        <f t="shared" si="11"/>
        <v>32335</v>
      </c>
      <c r="AA14" s="48">
        <v>49</v>
      </c>
      <c r="AB14" s="11">
        <f t="shared" si="12"/>
        <v>7105</v>
      </c>
      <c r="AC14" s="48">
        <v>67</v>
      </c>
      <c r="AD14" s="11">
        <f t="shared" si="13"/>
        <v>9715</v>
      </c>
      <c r="AE14" s="48">
        <v>55</v>
      </c>
      <c r="AF14" s="11">
        <f t="shared" si="14"/>
        <v>7975</v>
      </c>
      <c r="AG14" s="11">
        <f t="shared" si="15"/>
        <v>171</v>
      </c>
      <c r="AH14" s="11">
        <f t="shared" si="16"/>
        <v>24795</v>
      </c>
      <c r="AI14" s="48">
        <v>39</v>
      </c>
      <c r="AJ14" s="11">
        <f t="shared" si="17"/>
        <v>5655</v>
      </c>
      <c r="AK14" s="48">
        <v>50</v>
      </c>
      <c r="AL14" s="11">
        <f t="shared" si="18"/>
        <v>7250</v>
      </c>
      <c r="AM14" s="48">
        <v>40</v>
      </c>
      <c r="AN14" s="11">
        <f t="shared" si="19"/>
        <v>5800</v>
      </c>
      <c r="AO14" s="11">
        <f t="shared" si="20"/>
        <v>129</v>
      </c>
      <c r="AP14" s="11">
        <f t="shared" si="21"/>
        <v>18705</v>
      </c>
      <c r="AQ14" s="11">
        <f t="shared" si="22"/>
        <v>684</v>
      </c>
      <c r="AR14" s="12">
        <f t="shared" si="23"/>
        <v>99180</v>
      </c>
      <c r="AS14" s="48">
        <v>14000</v>
      </c>
      <c r="AT14" s="36">
        <f t="shared" si="24"/>
        <v>608.42857142857144</v>
      </c>
    </row>
    <row r="15" spans="1:46">
      <c r="A15" s="63" t="s">
        <v>89</v>
      </c>
      <c r="B15" s="72"/>
      <c r="C15" s="72" t="s">
        <v>90</v>
      </c>
      <c r="D15" s="72"/>
      <c r="E15" s="71" t="s">
        <v>91</v>
      </c>
      <c r="F15" s="72" t="s">
        <v>88</v>
      </c>
      <c r="G15" s="1" t="s">
        <v>67</v>
      </c>
      <c r="H15" s="1" t="s">
        <v>40</v>
      </c>
      <c r="I15" s="1"/>
      <c r="J15" s="1">
        <v>175</v>
      </c>
      <c r="K15" s="47">
        <v>45</v>
      </c>
      <c r="L15" s="11">
        <f t="shared" si="2"/>
        <v>7875</v>
      </c>
      <c r="M15" s="48">
        <v>67</v>
      </c>
      <c r="N15" s="11">
        <f t="shared" si="3"/>
        <v>11725</v>
      </c>
      <c r="O15" s="48">
        <v>49</v>
      </c>
      <c r="P15" s="11">
        <f t="shared" si="4"/>
        <v>8575</v>
      </c>
      <c r="Q15" s="11">
        <f t="shared" si="5"/>
        <v>161</v>
      </c>
      <c r="R15" s="11">
        <f t="shared" si="6"/>
        <v>28175</v>
      </c>
      <c r="S15" s="48">
        <v>80</v>
      </c>
      <c r="T15" s="11">
        <f t="shared" si="7"/>
        <v>14000</v>
      </c>
      <c r="U15" s="48">
        <v>65</v>
      </c>
      <c r="V15" s="11">
        <f t="shared" si="8"/>
        <v>11375</v>
      </c>
      <c r="W15" s="48">
        <v>78</v>
      </c>
      <c r="X15" s="11">
        <f t="shared" si="9"/>
        <v>13650</v>
      </c>
      <c r="Y15" s="11">
        <f t="shared" si="10"/>
        <v>223</v>
      </c>
      <c r="Z15" s="11">
        <f t="shared" si="11"/>
        <v>39025</v>
      </c>
      <c r="AA15" s="48">
        <v>49</v>
      </c>
      <c r="AB15" s="11">
        <f t="shared" si="12"/>
        <v>8575</v>
      </c>
      <c r="AC15" s="48">
        <v>67</v>
      </c>
      <c r="AD15" s="11">
        <f t="shared" si="13"/>
        <v>11725</v>
      </c>
      <c r="AE15" s="48">
        <v>55</v>
      </c>
      <c r="AF15" s="11">
        <f t="shared" si="14"/>
        <v>9625</v>
      </c>
      <c r="AG15" s="11">
        <f t="shared" si="15"/>
        <v>171</v>
      </c>
      <c r="AH15" s="11">
        <f t="shared" si="16"/>
        <v>29925</v>
      </c>
      <c r="AI15" s="48">
        <v>39</v>
      </c>
      <c r="AJ15" s="11">
        <f t="shared" si="17"/>
        <v>6825</v>
      </c>
      <c r="AK15" s="48">
        <v>50</v>
      </c>
      <c r="AL15" s="11">
        <f t="shared" si="18"/>
        <v>8750</v>
      </c>
      <c r="AM15" s="48">
        <v>40</v>
      </c>
      <c r="AN15" s="11">
        <f t="shared" si="19"/>
        <v>7000</v>
      </c>
      <c r="AO15" s="11">
        <f t="shared" si="20"/>
        <v>129</v>
      </c>
      <c r="AP15" s="11">
        <f t="shared" si="21"/>
        <v>22575</v>
      </c>
      <c r="AQ15" s="11">
        <f t="shared" si="22"/>
        <v>684</v>
      </c>
      <c r="AR15" s="12">
        <f t="shared" si="23"/>
        <v>119700</v>
      </c>
      <c r="AS15" s="48">
        <v>14000</v>
      </c>
      <c r="AT15" s="36">
        <f t="shared" si="24"/>
        <v>755</v>
      </c>
    </row>
    <row r="16" spans="1:46">
      <c r="A16" s="63" t="s">
        <v>89</v>
      </c>
      <c r="B16" s="72"/>
      <c r="C16" s="72" t="s">
        <v>90</v>
      </c>
      <c r="D16" s="72"/>
      <c r="E16" s="71" t="s">
        <v>91</v>
      </c>
      <c r="F16" s="72" t="s">
        <v>88</v>
      </c>
      <c r="G16" s="1" t="s">
        <v>68</v>
      </c>
      <c r="H16" s="1" t="s">
        <v>41</v>
      </c>
      <c r="I16" s="1"/>
      <c r="J16" s="1">
        <v>150</v>
      </c>
      <c r="K16" s="47">
        <v>45</v>
      </c>
      <c r="L16" s="11">
        <f t="shared" si="2"/>
        <v>6750</v>
      </c>
      <c r="M16" s="48">
        <v>67</v>
      </c>
      <c r="N16" s="11">
        <f t="shared" si="3"/>
        <v>10050</v>
      </c>
      <c r="O16" s="48">
        <v>49</v>
      </c>
      <c r="P16" s="11">
        <f t="shared" si="4"/>
        <v>7350</v>
      </c>
      <c r="Q16" s="11">
        <f t="shared" si="5"/>
        <v>161</v>
      </c>
      <c r="R16" s="11">
        <f t="shared" si="6"/>
        <v>24150</v>
      </c>
      <c r="S16" s="48">
        <v>80</v>
      </c>
      <c r="T16" s="11">
        <f t="shared" si="7"/>
        <v>12000</v>
      </c>
      <c r="U16" s="48">
        <v>65</v>
      </c>
      <c r="V16" s="11">
        <f t="shared" si="8"/>
        <v>9750</v>
      </c>
      <c r="W16" s="48">
        <v>78</v>
      </c>
      <c r="X16" s="11">
        <f t="shared" si="9"/>
        <v>11700</v>
      </c>
      <c r="Y16" s="11">
        <f t="shared" si="10"/>
        <v>223</v>
      </c>
      <c r="Z16" s="11">
        <f t="shared" si="11"/>
        <v>33450</v>
      </c>
      <c r="AA16" s="48">
        <v>49</v>
      </c>
      <c r="AB16" s="11">
        <f t="shared" si="12"/>
        <v>7350</v>
      </c>
      <c r="AC16" s="48">
        <v>67</v>
      </c>
      <c r="AD16" s="11">
        <f t="shared" si="13"/>
        <v>10050</v>
      </c>
      <c r="AE16" s="48">
        <v>55</v>
      </c>
      <c r="AF16" s="11">
        <f t="shared" si="14"/>
        <v>8250</v>
      </c>
      <c r="AG16" s="11">
        <f t="shared" si="15"/>
        <v>171</v>
      </c>
      <c r="AH16" s="11">
        <f t="shared" si="16"/>
        <v>25650</v>
      </c>
      <c r="AI16" s="48">
        <v>39</v>
      </c>
      <c r="AJ16" s="11">
        <f t="shared" si="17"/>
        <v>5850</v>
      </c>
      <c r="AK16" s="48">
        <v>50</v>
      </c>
      <c r="AL16" s="11">
        <f t="shared" si="18"/>
        <v>7500</v>
      </c>
      <c r="AM16" s="48">
        <v>40</v>
      </c>
      <c r="AN16" s="11">
        <f t="shared" si="19"/>
        <v>6000</v>
      </c>
      <c r="AO16" s="11">
        <f t="shared" si="20"/>
        <v>129</v>
      </c>
      <c r="AP16" s="11">
        <f t="shared" si="21"/>
        <v>19350</v>
      </c>
      <c r="AQ16" s="11">
        <f t="shared" si="22"/>
        <v>684</v>
      </c>
      <c r="AR16" s="12">
        <f t="shared" si="23"/>
        <v>102600</v>
      </c>
      <c r="AS16" s="48">
        <v>14000</v>
      </c>
      <c r="AT16" s="36">
        <f t="shared" si="24"/>
        <v>632.85714285714278</v>
      </c>
    </row>
    <row r="17" spans="1:46">
      <c r="A17" s="63" t="s">
        <v>89</v>
      </c>
      <c r="B17" s="72"/>
      <c r="C17" s="72" t="s">
        <v>90</v>
      </c>
      <c r="D17" s="72"/>
      <c r="E17" s="71" t="s">
        <v>91</v>
      </c>
      <c r="F17" s="72" t="s">
        <v>88</v>
      </c>
      <c r="G17" s="1" t="s">
        <v>64</v>
      </c>
      <c r="H17" s="1" t="s">
        <v>42</v>
      </c>
      <c r="I17" s="1"/>
      <c r="J17" s="1">
        <v>42</v>
      </c>
      <c r="K17" s="47">
        <v>45</v>
      </c>
      <c r="L17" s="11">
        <f t="shared" si="2"/>
        <v>1890</v>
      </c>
      <c r="M17" s="48">
        <v>67</v>
      </c>
      <c r="N17" s="11">
        <f t="shared" si="3"/>
        <v>2814</v>
      </c>
      <c r="O17" s="48">
        <v>49</v>
      </c>
      <c r="P17" s="11">
        <f t="shared" si="4"/>
        <v>2058</v>
      </c>
      <c r="Q17" s="11">
        <f t="shared" si="5"/>
        <v>161</v>
      </c>
      <c r="R17" s="11">
        <f t="shared" si="6"/>
        <v>6762</v>
      </c>
      <c r="S17" s="48">
        <v>80</v>
      </c>
      <c r="T17" s="11">
        <f t="shared" si="7"/>
        <v>3360</v>
      </c>
      <c r="U17" s="48">
        <v>65</v>
      </c>
      <c r="V17" s="11">
        <f t="shared" si="8"/>
        <v>2730</v>
      </c>
      <c r="W17" s="48">
        <v>78</v>
      </c>
      <c r="X17" s="11">
        <f t="shared" si="9"/>
        <v>3276</v>
      </c>
      <c r="Y17" s="11">
        <f t="shared" si="10"/>
        <v>223</v>
      </c>
      <c r="Z17" s="11">
        <f t="shared" si="11"/>
        <v>9366</v>
      </c>
      <c r="AA17" s="48">
        <v>49</v>
      </c>
      <c r="AB17" s="11">
        <f t="shared" si="12"/>
        <v>2058</v>
      </c>
      <c r="AC17" s="48">
        <v>67</v>
      </c>
      <c r="AD17" s="11">
        <f t="shared" si="13"/>
        <v>2814</v>
      </c>
      <c r="AE17" s="48">
        <v>55</v>
      </c>
      <c r="AF17" s="11">
        <f t="shared" si="14"/>
        <v>2310</v>
      </c>
      <c r="AG17" s="11">
        <f t="shared" si="15"/>
        <v>171</v>
      </c>
      <c r="AH17" s="11">
        <f t="shared" si="16"/>
        <v>7182</v>
      </c>
      <c r="AI17" s="48">
        <v>39</v>
      </c>
      <c r="AJ17" s="11">
        <f t="shared" si="17"/>
        <v>1638</v>
      </c>
      <c r="AK17" s="48">
        <v>50</v>
      </c>
      <c r="AL17" s="11">
        <f t="shared" si="18"/>
        <v>2100</v>
      </c>
      <c r="AM17" s="48">
        <v>40</v>
      </c>
      <c r="AN17" s="11">
        <f t="shared" si="19"/>
        <v>1680</v>
      </c>
      <c r="AO17" s="11">
        <f t="shared" si="20"/>
        <v>129</v>
      </c>
      <c r="AP17" s="11">
        <f t="shared" si="21"/>
        <v>5418</v>
      </c>
      <c r="AQ17" s="11">
        <f t="shared" si="22"/>
        <v>684</v>
      </c>
      <c r="AR17" s="12">
        <f t="shared" si="23"/>
        <v>28728</v>
      </c>
      <c r="AS17" s="48">
        <v>14000</v>
      </c>
      <c r="AT17" s="36">
        <f t="shared" si="24"/>
        <v>105.2</v>
      </c>
    </row>
    <row r="18" spans="1:46">
      <c r="A18" s="63" t="s">
        <v>89</v>
      </c>
      <c r="B18" s="72"/>
      <c r="C18" s="72" t="s">
        <v>90</v>
      </c>
      <c r="D18" s="72"/>
      <c r="E18" s="71" t="s">
        <v>91</v>
      </c>
      <c r="F18" s="72" t="s">
        <v>88</v>
      </c>
      <c r="G18" s="1" t="s">
        <v>69</v>
      </c>
      <c r="H18" s="1" t="s">
        <v>43</v>
      </c>
      <c r="I18" s="1"/>
      <c r="J18" s="1">
        <v>70</v>
      </c>
      <c r="K18" s="47">
        <v>45</v>
      </c>
      <c r="L18" s="11">
        <f t="shared" si="2"/>
        <v>3150</v>
      </c>
      <c r="M18" s="48">
        <v>67</v>
      </c>
      <c r="N18" s="11">
        <f t="shared" si="3"/>
        <v>4690</v>
      </c>
      <c r="O18" s="48">
        <v>49</v>
      </c>
      <c r="P18" s="11">
        <f t="shared" si="4"/>
        <v>3430</v>
      </c>
      <c r="Q18" s="11">
        <f t="shared" si="5"/>
        <v>161</v>
      </c>
      <c r="R18" s="11">
        <f t="shared" si="6"/>
        <v>11270</v>
      </c>
      <c r="S18" s="48">
        <v>80</v>
      </c>
      <c r="T18" s="11">
        <f t="shared" si="7"/>
        <v>5600</v>
      </c>
      <c r="U18" s="48">
        <v>65</v>
      </c>
      <c r="V18" s="11">
        <f t="shared" si="8"/>
        <v>4550</v>
      </c>
      <c r="W18" s="48">
        <v>78</v>
      </c>
      <c r="X18" s="11">
        <f t="shared" si="9"/>
        <v>5460</v>
      </c>
      <c r="Y18" s="11">
        <f t="shared" si="10"/>
        <v>223</v>
      </c>
      <c r="Z18" s="11">
        <f t="shared" si="11"/>
        <v>15610</v>
      </c>
      <c r="AA18" s="48">
        <v>49</v>
      </c>
      <c r="AB18" s="11">
        <f t="shared" si="12"/>
        <v>3430</v>
      </c>
      <c r="AC18" s="48">
        <v>67</v>
      </c>
      <c r="AD18" s="11">
        <f t="shared" si="13"/>
        <v>4690</v>
      </c>
      <c r="AE18" s="48">
        <v>55</v>
      </c>
      <c r="AF18" s="11">
        <f t="shared" si="14"/>
        <v>3850</v>
      </c>
      <c r="AG18" s="11">
        <f t="shared" si="15"/>
        <v>171</v>
      </c>
      <c r="AH18" s="11">
        <f t="shared" si="16"/>
        <v>11970</v>
      </c>
      <c r="AI18" s="48">
        <v>39</v>
      </c>
      <c r="AJ18" s="11">
        <f t="shared" si="17"/>
        <v>2730</v>
      </c>
      <c r="AK18" s="48">
        <v>50</v>
      </c>
      <c r="AL18" s="11">
        <f t="shared" si="18"/>
        <v>3500</v>
      </c>
      <c r="AM18" s="48">
        <v>40</v>
      </c>
      <c r="AN18" s="11">
        <f t="shared" si="19"/>
        <v>2800</v>
      </c>
      <c r="AO18" s="11">
        <f t="shared" si="20"/>
        <v>129</v>
      </c>
      <c r="AP18" s="11">
        <f t="shared" si="21"/>
        <v>9030</v>
      </c>
      <c r="AQ18" s="11">
        <f t="shared" si="22"/>
        <v>684</v>
      </c>
      <c r="AR18" s="12">
        <f t="shared" si="23"/>
        <v>47880</v>
      </c>
      <c r="AS18" s="48">
        <v>14000</v>
      </c>
      <c r="AT18" s="36">
        <f t="shared" si="24"/>
        <v>242</v>
      </c>
    </row>
    <row r="19" spans="1:46" ht="15.75" thickBot="1">
      <c r="A19" s="63" t="s">
        <v>89</v>
      </c>
      <c r="B19" s="72"/>
      <c r="C19" s="72" t="s">
        <v>90</v>
      </c>
      <c r="D19" s="72"/>
      <c r="E19" s="71" t="s">
        <v>91</v>
      </c>
      <c r="F19" s="72" t="s">
        <v>88</v>
      </c>
      <c r="G19" s="1" t="s">
        <v>70</v>
      </c>
      <c r="H19" s="1" t="s">
        <v>45</v>
      </c>
      <c r="I19" s="1"/>
      <c r="J19" s="1">
        <v>35</v>
      </c>
      <c r="K19" s="47">
        <v>45</v>
      </c>
      <c r="L19" s="11">
        <f t="shared" si="2"/>
        <v>1575</v>
      </c>
      <c r="M19" s="48">
        <v>67</v>
      </c>
      <c r="N19" s="11">
        <f t="shared" si="3"/>
        <v>2345</v>
      </c>
      <c r="O19" s="48">
        <v>49</v>
      </c>
      <c r="P19" s="11">
        <f t="shared" si="4"/>
        <v>1715</v>
      </c>
      <c r="Q19" s="11">
        <f t="shared" si="5"/>
        <v>161</v>
      </c>
      <c r="R19" s="11">
        <f t="shared" si="6"/>
        <v>5635</v>
      </c>
      <c r="S19" s="48">
        <v>80</v>
      </c>
      <c r="T19" s="11">
        <f t="shared" si="7"/>
        <v>2800</v>
      </c>
      <c r="U19" s="48">
        <v>65</v>
      </c>
      <c r="V19" s="11">
        <f t="shared" si="8"/>
        <v>2275</v>
      </c>
      <c r="W19" s="48">
        <v>78</v>
      </c>
      <c r="X19" s="11">
        <f t="shared" si="9"/>
        <v>2730</v>
      </c>
      <c r="Y19" s="11">
        <f t="shared" si="10"/>
        <v>223</v>
      </c>
      <c r="Z19" s="11">
        <f t="shared" si="11"/>
        <v>7805</v>
      </c>
      <c r="AA19" s="48">
        <v>49</v>
      </c>
      <c r="AB19" s="11">
        <f t="shared" si="12"/>
        <v>1715</v>
      </c>
      <c r="AC19" s="48">
        <v>67</v>
      </c>
      <c r="AD19" s="11">
        <f t="shared" si="13"/>
        <v>2345</v>
      </c>
      <c r="AE19" s="48">
        <v>55</v>
      </c>
      <c r="AF19" s="11">
        <f t="shared" si="14"/>
        <v>1925</v>
      </c>
      <c r="AG19" s="11">
        <f t="shared" si="15"/>
        <v>171</v>
      </c>
      <c r="AH19" s="11">
        <f t="shared" si="16"/>
        <v>5985</v>
      </c>
      <c r="AI19" s="48">
        <v>39</v>
      </c>
      <c r="AJ19" s="11">
        <f t="shared" si="17"/>
        <v>1365</v>
      </c>
      <c r="AK19" s="48">
        <v>50</v>
      </c>
      <c r="AL19" s="11">
        <f t="shared" si="18"/>
        <v>1750</v>
      </c>
      <c r="AM19" s="48">
        <v>40</v>
      </c>
      <c r="AN19" s="11">
        <f t="shared" si="19"/>
        <v>1400</v>
      </c>
      <c r="AO19" s="11">
        <f t="shared" si="20"/>
        <v>129</v>
      </c>
      <c r="AP19" s="11">
        <f t="shared" si="21"/>
        <v>4515</v>
      </c>
      <c r="AQ19" s="11">
        <f t="shared" si="22"/>
        <v>684</v>
      </c>
      <c r="AR19" s="12">
        <f t="shared" si="23"/>
        <v>23940</v>
      </c>
      <c r="AS19" s="48">
        <v>14000</v>
      </c>
      <c r="AT19" s="36">
        <f t="shared" si="24"/>
        <v>71</v>
      </c>
    </row>
    <row r="20" spans="1:46" ht="19.5" thickBot="1">
      <c r="A20" s="65"/>
      <c r="B20" s="66"/>
      <c r="C20" s="66"/>
      <c r="D20" s="66"/>
      <c r="E20" s="66"/>
      <c r="F20" s="67"/>
      <c r="G20" s="15" t="s">
        <v>12</v>
      </c>
      <c r="H20" s="16"/>
      <c r="I20" s="16"/>
      <c r="J20" s="16"/>
      <c r="K20" s="20"/>
      <c r="L20" s="20">
        <f t="shared" ref="L20:AR20" si="25">SUM(L8:L19)</f>
        <v>45630</v>
      </c>
      <c r="M20" s="20"/>
      <c r="N20" s="20">
        <f t="shared" si="25"/>
        <v>67938</v>
      </c>
      <c r="O20" s="20"/>
      <c r="P20" s="20">
        <f t="shared" si="25"/>
        <v>49686</v>
      </c>
      <c r="Q20" s="20"/>
      <c r="R20" s="20">
        <f t="shared" si="25"/>
        <v>163254</v>
      </c>
      <c r="S20" s="20"/>
      <c r="T20" s="20">
        <f t="shared" si="25"/>
        <v>81120</v>
      </c>
      <c r="U20" s="20"/>
      <c r="V20" s="20">
        <f t="shared" si="25"/>
        <v>65910</v>
      </c>
      <c r="W20" s="20"/>
      <c r="X20" s="20">
        <f t="shared" si="25"/>
        <v>79092</v>
      </c>
      <c r="Y20" s="20"/>
      <c r="Z20" s="20">
        <f t="shared" si="25"/>
        <v>226122</v>
      </c>
      <c r="AA20" s="20"/>
      <c r="AB20" s="20">
        <f t="shared" si="25"/>
        <v>49686</v>
      </c>
      <c r="AC20" s="20"/>
      <c r="AD20" s="20">
        <f t="shared" si="25"/>
        <v>67938</v>
      </c>
      <c r="AE20" s="20"/>
      <c r="AF20" s="20">
        <f t="shared" si="25"/>
        <v>55770</v>
      </c>
      <c r="AG20" s="20"/>
      <c r="AH20" s="20">
        <f t="shared" si="25"/>
        <v>173394</v>
      </c>
      <c r="AI20" s="20"/>
      <c r="AJ20" s="20">
        <f t="shared" si="25"/>
        <v>39546</v>
      </c>
      <c r="AK20" s="20"/>
      <c r="AL20" s="20">
        <f t="shared" si="25"/>
        <v>50700</v>
      </c>
      <c r="AM20" s="20"/>
      <c r="AN20" s="20">
        <f t="shared" si="25"/>
        <v>40560</v>
      </c>
      <c r="AO20" s="20"/>
      <c r="AP20" s="20">
        <f t="shared" si="25"/>
        <v>130806</v>
      </c>
      <c r="AQ20" s="20"/>
      <c r="AR20" s="20">
        <f t="shared" si="25"/>
        <v>693576</v>
      </c>
      <c r="AS20" s="20">
        <f>SUM(AS8:AS19)</f>
        <v>168000</v>
      </c>
      <c r="AT20" s="33">
        <f>((AR20-AS20)/AS20)*100</f>
        <v>312.84285714285716</v>
      </c>
    </row>
    <row r="21" spans="1:46" ht="16.5" thickBot="1">
      <c r="A21" s="68"/>
      <c r="B21" s="69"/>
      <c r="C21" s="69"/>
      <c r="D21" s="69"/>
      <c r="E21" s="69"/>
      <c r="F21" s="70"/>
      <c r="G21" s="4" t="s">
        <v>46</v>
      </c>
      <c r="H21" s="5"/>
      <c r="I21" s="6"/>
      <c r="J21" s="7"/>
      <c r="K21" s="29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1"/>
      <c r="AS21" s="30"/>
      <c r="AT21" s="37"/>
    </row>
    <row r="22" spans="1:46">
      <c r="A22" s="63" t="s">
        <v>89</v>
      </c>
      <c r="B22" s="72"/>
      <c r="C22" s="71" t="s">
        <v>90</v>
      </c>
      <c r="D22" s="72"/>
      <c r="E22" s="71" t="s">
        <v>91</v>
      </c>
      <c r="F22" s="71" t="s">
        <v>88</v>
      </c>
      <c r="G22" s="1" t="s">
        <v>66</v>
      </c>
      <c r="H22" s="1" t="s">
        <v>47</v>
      </c>
      <c r="I22" s="1"/>
      <c r="J22" s="1">
        <v>1100</v>
      </c>
      <c r="K22" s="21">
        <v>46</v>
      </c>
      <c r="L22" s="11">
        <f t="shared" ref="L22:L25" si="26">K22*J22</f>
        <v>50600</v>
      </c>
      <c r="M22" s="22">
        <v>23</v>
      </c>
      <c r="N22" s="11">
        <f t="shared" ref="N22:N25" si="27">M22*J22</f>
        <v>25300</v>
      </c>
      <c r="O22" s="22">
        <v>56</v>
      </c>
      <c r="P22" s="11">
        <f t="shared" ref="P22:P25" si="28">O22*J22</f>
        <v>61600</v>
      </c>
      <c r="Q22" s="11">
        <f t="shared" ref="Q22:Q25" si="29">K22+M22+O22</f>
        <v>125</v>
      </c>
      <c r="R22" s="11">
        <f t="shared" ref="R22:R25" si="30">L22+N22+P22</f>
        <v>137500</v>
      </c>
      <c r="S22" s="22">
        <v>77</v>
      </c>
      <c r="T22" s="11">
        <f t="shared" ref="T22:T25" si="31">S22*J22</f>
        <v>84700</v>
      </c>
      <c r="U22" s="22">
        <v>87</v>
      </c>
      <c r="V22" s="11">
        <f t="shared" ref="V22:V25" si="32">U22*J22</f>
        <v>95700</v>
      </c>
      <c r="W22" s="22">
        <v>69</v>
      </c>
      <c r="X22" s="11">
        <f t="shared" ref="X22:X25" si="33">W22*J22</f>
        <v>75900</v>
      </c>
      <c r="Y22" s="11">
        <f t="shared" ref="Y22:Y25" si="34">S22+U22+W22</f>
        <v>233</v>
      </c>
      <c r="Z22" s="11">
        <f t="shared" ref="Z22:Z25" si="35">T22+V22+X22</f>
        <v>256300</v>
      </c>
      <c r="AA22" s="22">
        <v>90</v>
      </c>
      <c r="AB22" s="11">
        <f t="shared" ref="AB22:AB25" si="36">AA22*J22</f>
        <v>99000</v>
      </c>
      <c r="AC22" s="22">
        <v>14</v>
      </c>
      <c r="AD22" s="11">
        <f t="shared" ref="AD22:AD25" si="37">AC22*J22</f>
        <v>15400</v>
      </c>
      <c r="AE22" s="22">
        <v>44</v>
      </c>
      <c r="AF22" s="11">
        <f t="shared" ref="AF22:AF25" si="38">AE22*J22</f>
        <v>48400</v>
      </c>
      <c r="AG22" s="11">
        <f t="shared" ref="AG22:AG25" si="39">AA22+AC22+AE22</f>
        <v>148</v>
      </c>
      <c r="AH22" s="11">
        <f t="shared" ref="AH22:AH25" si="40">AB22+AD22+AF22</f>
        <v>162800</v>
      </c>
      <c r="AI22" s="22">
        <v>88</v>
      </c>
      <c r="AJ22" s="11">
        <f t="shared" ref="AJ22:AJ25" si="41">AI22*J22</f>
        <v>96800</v>
      </c>
      <c r="AK22" s="22">
        <v>120</v>
      </c>
      <c r="AL22" s="11">
        <f t="shared" ref="AL22:AL25" si="42">AK22*J22</f>
        <v>132000</v>
      </c>
      <c r="AM22" s="22">
        <v>40</v>
      </c>
      <c r="AN22" s="11">
        <f t="shared" ref="AN22:AN25" si="43">AM22*J22</f>
        <v>44000</v>
      </c>
      <c r="AO22" s="11">
        <f t="shared" ref="AO22:AO25" si="44">AI22+AK22+AM22</f>
        <v>248</v>
      </c>
      <c r="AP22" s="11">
        <f t="shared" ref="AP22:AP25" si="45">AJ22+AL22+AN22</f>
        <v>272800</v>
      </c>
      <c r="AQ22" s="11">
        <f t="shared" ref="AQ22:AQ25" si="46">K22+M22+O22+S22+U22+W22+AA22+AC22+AE22+AI22+AK22+AM22</f>
        <v>754</v>
      </c>
      <c r="AR22" s="12">
        <f t="shared" ref="AR22:AR25" si="47">L22+N22+P22+T22+V22+X22+AB22+AD22+AF22+AJ22+AL22 +AN22</f>
        <v>829400</v>
      </c>
      <c r="AS22" s="22">
        <v>66</v>
      </c>
      <c r="AT22" s="36">
        <f t="shared" ref="AT22:AT25" si="48">((AR22-AS22)/AS22)*100</f>
        <v>1256566.6666666665</v>
      </c>
    </row>
    <row r="23" spans="1:46">
      <c r="A23" s="63" t="s">
        <v>89</v>
      </c>
      <c r="B23" s="72"/>
      <c r="C23" s="71" t="s">
        <v>90</v>
      </c>
      <c r="D23" s="72"/>
      <c r="E23" s="71" t="s">
        <v>91</v>
      </c>
      <c r="F23" s="71" t="s">
        <v>88</v>
      </c>
      <c r="G23" s="1" t="s">
        <v>72</v>
      </c>
      <c r="H23" s="1" t="s">
        <v>48</v>
      </c>
      <c r="I23" s="1"/>
      <c r="J23" s="1">
        <v>1525</v>
      </c>
      <c r="K23" s="47">
        <v>46</v>
      </c>
      <c r="L23" s="11">
        <f t="shared" si="26"/>
        <v>70150</v>
      </c>
      <c r="M23" s="48">
        <v>23</v>
      </c>
      <c r="N23" s="11">
        <f t="shared" si="27"/>
        <v>35075</v>
      </c>
      <c r="O23" s="48">
        <v>56</v>
      </c>
      <c r="P23" s="11">
        <f t="shared" si="28"/>
        <v>85400</v>
      </c>
      <c r="Q23" s="11">
        <f t="shared" si="29"/>
        <v>125</v>
      </c>
      <c r="R23" s="11">
        <f t="shared" si="30"/>
        <v>190625</v>
      </c>
      <c r="S23" s="48">
        <v>77</v>
      </c>
      <c r="T23" s="11">
        <f t="shared" si="31"/>
        <v>117425</v>
      </c>
      <c r="U23" s="48">
        <v>87</v>
      </c>
      <c r="V23" s="11">
        <f t="shared" si="32"/>
        <v>132675</v>
      </c>
      <c r="W23" s="48">
        <v>69</v>
      </c>
      <c r="X23" s="11">
        <f t="shared" si="33"/>
        <v>105225</v>
      </c>
      <c r="Y23" s="11">
        <f t="shared" si="34"/>
        <v>233</v>
      </c>
      <c r="Z23" s="11">
        <f t="shared" si="35"/>
        <v>355325</v>
      </c>
      <c r="AA23" s="48">
        <v>90</v>
      </c>
      <c r="AB23" s="11">
        <f t="shared" si="36"/>
        <v>137250</v>
      </c>
      <c r="AC23" s="48">
        <v>14</v>
      </c>
      <c r="AD23" s="11">
        <f t="shared" si="37"/>
        <v>21350</v>
      </c>
      <c r="AE23" s="48">
        <v>44</v>
      </c>
      <c r="AF23" s="11">
        <f t="shared" si="38"/>
        <v>67100</v>
      </c>
      <c r="AG23" s="11">
        <f t="shared" si="39"/>
        <v>148</v>
      </c>
      <c r="AH23" s="11">
        <f t="shared" si="40"/>
        <v>225700</v>
      </c>
      <c r="AI23" s="48">
        <v>88</v>
      </c>
      <c r="AJ23" s="11">
        <f t="shared" si="41"/>
        <v>134200</v>
      </c>
      <c r="AK23" s="48">
        <v>120</v>
      </c>
      <c r="AL23" s="11">
        <f t="shared" si="42"/>
        <v>183000</v>
      </c>
      <c r="AM23" s="48">
        <v>40</v>
      </c>
      <c r="AN23" s="11">
        <f t="shared" si="43"/>
        <v>61000</v>
      </c>
      <c r="AO23" s="11">
        <f t="shared" si="44"/>
        <v>248</v>
      </c>
      <c r="AP23" s="11">
        <f t="shared" si="45"/>
        <v>378200</v>
      </c>
      <c r="AQ23" s="11">
        <f t="shared" si="46"/>
        <v>754</v>
      </c>
      <c r="AR23" s="12">
        <f t="shared" si="47"/>
        <v>1149850</v>
      </c>
      <c r="AS23" s="48">
        <v>66</v>
      </c>
      <c r="AT23" s="36">
        <f t="shared" si="48"/>
        <v>1742096.9696969697</v>
      </c>
    </row>
    <row r="24" spans="1:46">
      <c r="A24" s="63" t="s">
        <v>89</v>
      </c>
      <c r="B24" s="72"/>
      <c r="C24" s="71" t="s">
        <v>90</v>
      </c>
      <c r="D24" s="72"/>
      <c r="E24" s="71" t="s">
        <v>91</v>
      </c>
      <c r="F24" s="71" t="s">
        <v>88</v>
      </c>
      <c r="G24" s="1" t="s">
        <v>73</v>
      </c>
      <c r="H24" s="1" t="s">
        <v>49</v>
      </c>
      <c r="I24" s="1"/>
      <c r="J24" s="1">
        <v>300</v>
      </c>
      <c r="K24" s="47">
        <v>46</v>
      </c>
      <c r="L24" s="11">
        <f t="shared" si="26"/>
        <v>13800</v>
      </c>
      <c r="M24" s="48">
        <v>23</v>
      </c>
      <c r="N24" s="11">
        <f t="shared" si="27"/>
        <v>6900</v>
      </c>
      <c r="O24" s="48">
        <v>56</v>
      </c>
      <c r="P24" s="11">
        <f t="shared" si="28"/>
        <v>16800</v>
      </c>
      <c r="Q24" s="11">
        <f t="shared" si="29"/>
        <v>125</v>
      </c>
      <c r="R24" s="11">
        <f t="shared" si="30"/>
        <v>37500</v>
      </c>
      <c r="S24" s="48">
        <v>77</v>
      </c>
      <c r="T24" s="11">
        <f t="shared" si="31"/>
        <v>23100</v>
      </c>
      <c r="U24" s="48">
        <v>87</v>
      </c>
      <c r="V24" s="11">
        <f t="shared" si="32"/>
        <v>26100</v>
      </c>
      <c r="W24" s="48">
        <v>69</v>
      </c>
      <c r="X24" s="11">
        <f t="shared" si="33"/>
        <v>20700</v>
      </c>
      <c r="Y24" s="11">
        <f t="shared" si="34"/>
        <v>233</v>
      </c>
      <c r="Z24" s="11">
        <f t="shared" si="35"/>
        <v>69900</v>
      </c>
      <c r="AA24" s="48">
        <v>90</v>
      </c>
      <c r="AB24" s="11">
        <f t="shared" si="36"/>
        <v>27000</v>
      </c>
      <c r="AC24" s="48">
        <v>14</v>
      </c>
      <c r="AD24" s="11">
        <f t="shared" si="37"/>
        <v>4200</v>
      </c>
      <c r="AE24" s="48">
        <v>44</v>
      </c>
      <c r="AF24" s="11">
        <f t="shared" si="38"/>
        <v>13200</v>
      </c>
      <c r="AG24" s="11">
        <f t="shared" si="39"/>
        <v>148</v>
      </c>
      <c r="AH24" s="11">
        <f t="shared" si="40"/>
        <v>44400</v>
      </c>
      <c r="AI24" s="48">
        <v>88</v>
      </c>
      <c r="AJ24" s="11">
        <f t="shared" si="41"/>
        <v>26400</v>
      </c>
      <c r="AK24" s="48">
        <v>120</v>
      </c>
      <c r="AL24" s="11">
        <f t="shared" si="42"/>
        <v>36000</v>
      </c>
      <c r="AM24" s="48">
        <v>40</v>
      </c>
      <c r="AN24" s="11">
        <f t="shared" si="43"/>
        <v>12000</v>
      </c>
      <c r="AO24" s="11">
        <f t="shared" si="44"/>
        <v>248</v>
      </c>
      <c r="AP24" s="11">
        <f t="shared" si="45"/>
        <v>74400</v>
      </c>
      <c r="AQ24" s="11">
        <f t="shared" si="46"/>
        <v>754</v>
      </c>
      <c r="AR24" s="12">
        <f t="shared" si="47"/>
        <v>226200</v>
      </c>
      <c r="AS24" s="48">
        <v>66</v>
      </c>
      <c r="AT24" s="36">
        <f t="shared" si="48"/>
        <v>342627.27272727276</v>
      </c>
    </row>
    <row r="25" spans="1:46" ht="15.75" thickBot="1">
      <c r="A25" s="63" t="s">
        <v>89</v>
      </c>
      <c r="B25" s="72"/>
      <c r="C25" s="71" t="s">
        <v>90</v>
      </c>
      <c r="D25" s="72"/>
      <c r="E25" s="71" t="s">
        <v>91</v>
      </c>
      <c r="F25" s="71" t="s">
        <v>88</v>
      </c>
      <c r="G25" s="1" t="s">
        <v>74</v>
      </c>
      <c r="H25" s="1" t="s">
        <v>50</v>
      </c>
      <c r="I25" s="1"/>
      <c r="J25" s="1">
        <v>650</v>
      </c>
      <c r="K25" s="47">
        <v>46</v>
      </c>
      <c r="L25" s="11">
        <f t="shared" si="26"/>
        <v>29900</v>
      </c>
      <c r="M25" s="48">
        <v>23</v>
      </c>
      <c r="N25" s="11">
        <f t="shared" si="27"/>
        <v>14950</v>
      </c>
      <c r="O25" s="48">
        <v>56</v>
      </c>
      <c r="P25" s="11">
        <f t="shared" si="28"/>
        <v>36400</v>
      </c>
      <c r="Q25" s="11">
        <f t="shared" si="29"/>
        <v>125</v>
      </c>
      <c r="R25" s="11">
        <f t="shared" si="30"/>
        <v>81250</v>
      </c>
      <c r="S25" s="48">
        <v>77</v>
      </c>
      <c r="T25" s="11">
        <f t="shared" si="31"/>
        <v>50050</v>
      </c>
      <c r="U25" s="48">
        <v>87</v>
      </c>
      <c r="V25" s="11">
        <f t="shared" si="32"/>
        <v>56550</v>
      </c>
      <c r="W25" s="48">
        <v>69</v>
      </c>
      <c r="X25" s="11">
        <f t="shared" si="33"/>
        <v>44850</v>
      </c>
      <c r="Y25" s="11">
        <f t="shared" si="34"/>
        <v>233</v>
      </c>
      <c r="Z25" s="11">
        <f t="shared" si="35"/>
        <v>151450</v>
      </c>
      <c r="AA25" s="48">
        <v>90</v>
      </c>
      <c r="AB25" s="11">
        <f t="shared" si="36"/>
        <v>58500</v>
      </c>
      <c r="AC25" s="48">
        <v>14</v>
      </c>
      <c r="AD25" s="11">
        <f t="shared" si="37"/>
        <v>9100</v>
      </c>
      <c r="AE25" s="48">
        <v>44</v>
      </c>
      <c r="AF25" s="11">
        <f t="shared" si="38"/>
        <v>28600</v>
      </c>
      <c r="AG25" s="11">
        <f t="shared" si="39"/>
        <v>148</v>
      </c>
      <c r="AH25" s="11">
        <f t="shared" si="40"/>
        <v>96200</v>
      </c>
      <c r="AI25" s="48">
        <v>88</v>
      </c>
      <c r="AJ25" s="11">
        <f t="shared" si="41"/>
        <v>57200</v>
      </c>
      <c r="AK25" s="48">
        <v>120</v>
      </c>
      <c r="AL25" s="11">
        <f t="shared" si="42"/>
        <v>78000</v>
      </c>
      <c r="AM25" s="48">
        <v>40</v>
      </c>
      <c r="AN25" s="11">
        <f t="shared" si="43"/>
        <v>26000</v>
      </c>
      <c r="AO25" s="11">
        <f t="shared" si="44"/>
        <v>248</v>
      </c>
      <c r="AP25" s="11">
        <f t="shared" si="45"/>
        <v>161200</v>
      </c>
      <c r="AQ25" s="11">
        <f t="shared" si="46"/>
        <v>754</v>
      </c>
      <c r="AR25" s="12">
        <f t="shared" si="47"/>
        <v>490100</v>
      </c>
      <c r="AS25" s="48">
        <v>66</v>
      </c>
      <c r="AT25" s="36">
        <f t="shared" si="48"/>
        <v>742475.75757575757</v>
      </c>
    </row>
    <row r="26" spans="1:46" ht="19.5" thickBot="1">
      <c r="A26" s="65"/>
      <c r="B26" s="66"/>
      <c r="C26" s="66"/>
      <c r="D26" s="66"/>
      <c r="E26" s="66"/>
      <c r="F26" s="67"/>
      <c r="G26" s="15" t="s">
        <v>12</v>
      </c>
      <c r="H26" s="16"/>
      <c r="I26" s="16"/>
      <c r="J26" s="16"/>
      <c r="K26" s="20"/>
      <c r="L26" s="20">
        <f t="shared" ref="L26:AS26" si="49">SUM(L22:L25)</f>
        <v>164450</v>
      </c>
      <c r="M26" s="20"/>
      <c r="N26" s="20">
        <f t="shared" si="49"/>
        <v>82225</v>
      </c>
      <c r="O26" s="20"/>
      <c r="P26" s="20">
        <f t="shared" si="49"/>
        <v>200200</v>
      </c>
      <c r="Q26" s="20"/>
      <c r="R26" s="20">
        <f t="shared" si="49"/>
        <v>446875</v>
      </c>
      <c r="S26" s="20"/>
      <c r="T26" s="20">
        <f t="shared" si="49"/>
        <v>275275</v>
      </c>
      <c r="U26" s="20"/>
      <c r="V26" s="20">
        <f t="shared" si="49"/>
        <v>311025</v>
      </c>
      <c r="W26" s="20"/>
      <c r="X26" s="20">
        <f t="shared" si="49"/>
        <v>246675</v>
      </c>
      <c r="Y26" s="20"/>
      <c r="Z26" s="20">
        <f t="shared" si="49"/>
        <v>832975</v>
      </c>
      <c r="AA26" s="20"/>
      <c r="AB26" s="20">
        <f t="shared" si="49"/>
        <v>321750</v>
      </c>
      <c r="AC26" s="20"/>
      <c r="AD26" s="20">
        <f t="shared" si="49"/>
        <v>50050</v>
      </c>
      <c r="AE26" s="20"/>
      <c r="AF26" s="20">
        <f t="shared" si="49"/>
        <v>157300</v>
      </c>
      <c r="AG26" s="20"/>
      <c r="AH26" s="20">
        <f t="shared" si="49"/>
        <v>529100</v>
      </c>
      <c r="AI26" s="20"/>
      <c r="AJ26" s="20">
        <f t="shared" si="49"/>
        <v>314600</v>
      </c>
      <c r="AK26" s="20"/>
      <c r="AL26" s="20">
        <f t="shared" si="49"/>
        <v>429000</v>
      </c>
      <c r="AM26" s="20"/>
      <c r="AN26" s="20">
        <f t="shared" si="49"/>
        <v>143000</v>
      </c>
      <c r="AO26" s="20"/>
      <c r="AP26" s="20">
        <f t="shared" si="49"/>
        <v>886600</v>
      </c>
      <c r="AQ26" s="20"/>
      <c r="AR26" s="20">
        <f t="shared" si="49"/>
        <v>2695550</v>
      </c>
      <c r="AS26" s="20">
        <f t="shared" si="49"/>
        <v>264</v>
      </c>
      <c r="AT26" s="33">
        <f>((AR26-AS26)/AS26)*100</f>
        <v>1020941.6666666666</v>
      </c>
    </row>
    <row r="27" spans="1:46" ht="16.5" thickBot="1">
      <c r="A27" s="68"/>
      <c r="B27" s="69"/>
      <c r="C27" s="69"/>
      <c r="D27" s="69"/>
      <c r="E27" s="69"/>
      <c r="F27" s="70"/>
      <c r="G27" s="4" t="s">
        <v>85</v>
      </c>
      <c r="H27" s="5"/>
      <c r="I27" s="6"/>
      <c r="J27" s="7"/>
      <c r="K27" s="29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1"/>
      <c r="AS27" s="30"/>
      <c r="AT27" s="37"/>
    </row>
    <row r="28" spans="1:46">
      <c r="A28" s="63" t="s">
        <v>89</v>
      </c>
      <c r="B28" s="72"/>
      <c r="C28" s="72" t="s">
        <v>90</v>
      </c>
      <c r="D28" s="72"/>
      <c r="E28" s="71" t="s">
        <v>91</v>
      </c>
      <c r="F28" s="72" t="s">
        <v>88</v>
      </c>
      <c r="G28" s="1" t="s">
        <v>75</v>
      </c>
      <c r="H28" s="1" t="s">
        <v>51</v>
      </c>
      <c r="I28" s="1"/>
      <c r="J28" s="14">
        <v>65</v>
      </c>
      <c r="K28" s="21">
        <v>54</v>
      </c>
      <c r="L28" s="11">
        <f t="shared" ref="L28:L47" si="50">K28*J28</f>
        <v>3510</v>
      </c>
      <c r="M28" s="22">
        <v>37</v>
      </c>
      <c r="N28" s="11">
        <f t="shared" ref="N28:N47" si="51">M28*J28</f>
        <v>2405</v>
      </c>
      <c r="O28" s="22">
        <v>63</v>
      </c>
      <c r="P28" s="11">
        <f t="shared" ref="P28:P47" si="52">O28*J28</f>
        <v>4095</v>
      </c>
      <c r="Q28" s="11">
        <f t="shared" ref="Q28:Q47" si="53">K28+M28+O28</f>
        <v>154</v>
      </c>
      <c r="R28" s="11">
        <f t="shared" ref="R28:R47" si="54">L28+N28+P28</f>
        <v>10010</v>
      </c>
      <c r="S28" s="22">
        <v>56</v>
      </c>
      <c r="T28" s="11">
        <f t="shared" ref="T28:T47" si="55">S28*J28</f>
        <v>3640</v>
      </c>
      <c r="U28" s="22">
        <v>189</v>
      </c>
      <c r="V28" s="11">
        <f t="shared" ref="V28:V47" si="56">U28*J28</f>
        <v>12285</v>
      </c>
      <c r="W28" s="22">
        <v>43</v>
      </c>
      <c r="X28" s="11">
        <f t="shared" ref="X28:X47" si="57">W28*J28</f>
        <v>2795</v>
      </c>
      <c r="Y28" s="11">
        <f t="shared" ref="Y28:Y47" si="58">S28+U28+W28</f>
        <v>288</v>
      </c>
      <c r="Z28" s="11">
        <f t="shared" ref="Z28:Z47" si="59">T28+V28+X28</f>
        <v>18720</v>
      </c>
      <c r="AA28" s="22">
        <v>76</v>
      </c>
      <c r="AB28" s="11">
        <f t="shared" ref="AB28:AB47" si="60">AA28*J28</f>
        <v>4940</v>
      </c>
      <c r="AC28" s="22">
        <v>66</v>
      </c>
      <c r="AD28" s="11">
        <f t="shared" ref="AD28:AD47" si="61">AC28*J28</f>
        <v>4290</v>
      </c>
      <c r="AE28" s="22">
        <v>65</v>
      </c>
      <c r="AF28" s="11">
        <f t="shared" ref="AF28:AF47" si="62">AE28*J28</f>
        <v>4225</v>
      </c>
      <c r="AG28" s="11">
        <f t="shared" ref="AG28:AG47" si="63">AA28+AC28+AE28</f>
        <v>207</v>
      </c>
      <c r="AH28" s="11">
        <f t="shared" ref="AH28:AH47" si="64">AB28+AD28+AF28</f>
        <v>13455</v>
      </c>
      <c r="AI28" s="22">
        <v>34</v>
      </c>
      <c r="AJ28" s="11">
        <f t="shared" ref="AJ28:AJ47" si="65">AI28*J28</f>
        <v>2210</v>
      </c>
      <c r="AK28" s="22">
        <v>61</v>
      </c>
      <c r="AL28" s="11">
        <f t="shared" ref="AL28:AL47" si="66">AK28*J28</f>
        <v>3965</v>
      </c>
      <c r="AM28" s="22">
        <v>51</v>
      </c>
      <c r="AN28" s="11">
        <f t="shared" ref="AN28:AN47" si="67">AM28*J28</f>
        <v>3315</v>
      </c>
      <c r="AO28" s="11">
        <f t="shared" ref="AO28:AO47" si="68">AI28+AK28+AM28</f>
        <v>146</v>
      </c>
      <c r="AP28" s="11">
        <f t="shared" ref="AP28:AP47" si="69">AJ28+AL28+AN28</f>
        <v>9490</v>
      </c>
      <c r="AQ28" s="11">
        <f t="shared" ref="AQ28:AQ47" si="70">K28+M28+O28+S28+U28+W28+AA28+AC28+AE28+AI28+AK28+AM28</f>
        <v>795</v>
      </c>
      <c r="AR28" s="12">
        <f t="shared" ref="AR28:AR47" si="71">L28+N28+P28+T28+V28+X28+AB28+AD28+AF28+AJ28+AL28 +AN28</f>
        <v>51675</v>
      </c>
      <c r="AS28" s="22">
        <v>88</v>
      </c>
      <c r="AT28" s="36">
        <f t="shared" ref="AT28:AT33" si="72">((AR28-AS28)/AS28)*100</f>
        <v>58621.590909090912</v>
      </c>
    </row>
    <row r="29" spans="1:46">
      <c r="A29" s="63" t="s">
        <v>89</v>
      </c>
      <c r="B29" s="72"/>
      <c r="C29" s="72" t="s">
        <v>90</v>
      </c>
      <c r="D29" s="72"/>
      <c r="E29" s="71" t="s">
        <v>91</v>
      </c>
      <c r="F29" s="72" t="s">
        <v>88</v>
      </c>
      <c r="G29" s="1" t="s">
        <v>76</v>
      </c>
      <c r="H29" s="1" t="s">
        <v>52</v>
      </c>
      <c r="I29" s="1"/>
      <c r="J29" s="14">
        <v>800</v>
      </c>
      <c r="K29" s="47">
        <v>54</v>
      </c>
      <c r="L29" s="11">
        <f t="shared" si="50"/>
        <v>43200</v>
      </c>
      <c r="M29" s="48">
        <v>37</v>
      </c>
      <c r="N29" s="11">
        <f t="shared" si="51"/>
        <v>29600</v>
      </c>
      <c r="O29" s="48">
        <v>63</v>
      </c>
      <c r="P29" s="11">
        <f t="shared" si="52"/>
        <v>50400</v>
      </c>
      <c r="Q29" s="11">
        <f t="shared" si="53"/>
        <v>154</v>
      </c>
      <c r="R29" s="11">
        <f t="shared" si="54"/>
        <v>123200</v>
      </c>
      <c r="S29" s="48">
        <v>56</v>
      </c>
      <c r="T29" s="11">
        <f t="shared" si="55"/>
        <v>44800</v>
      </c>
      <c r="U29" s="48">
        <v>189</v>
      </c>
      <c r="V29" s="11">
        <f t="shared" si="56"/>
        <v>151200</v>
      </c>
      <c r="W29" s="48">
        <v>43</v>
      </c>
      <c r="X29" s="11">
        <f t="shared" si="57"/>
        <v>34400</v>
      </c>
      <c r="Y29" s="11">
        <f t="shared" si="58"/>
        <v>288</v>
      </c>
      <c r="Z29" s="11">
        <f t="shared" si="59"/>
        <v>230400</v>
      </c>
      <c r="AA29" s="48">
        <v>76</v>
      </c>
      <c r="AB29" s="11">
        <f t="shared" si="60"/>
        <v>60800</v>
      </c>
      <c r="AC29" s="48">
        <v>66</v>
      </c>
      <c r="AD29" s="11">
        <f t="shared" si="61"/>
        <v>52800</v>
      </c>
      <c r="AE29" s="48">
        <v>65</v>
      </c>
      <c r="AF29" s="11">
        <f t="shared" si="62"/>
        <v>52000</v>
      </c>
      <c r="AG29" s="11">
        <f t="shared" si="63"/>
        <v>207</v>
      </c>
      <c r="AH29" s="11">
        <f t="shared" si="64"/>
        <v>165600</v>
      </c>
      <c r="AI29" s="48">
        <v>34</v>
      </c>
      <c r="AJ29" s="11">
        <f t="shared" si="65"/>
        <v>27200</v>
      </c>
      <c r="AK29" s="48">
        <v>61</v>
      </c>
      <c r="AL29" s="11">
        <f t="shared" si="66"/>
        <v>48800</v>
      </c>
      <c r="AM29" s="48">
        <v>51</v>
      </c>
      <c r="AN29" s="11">
        <f t="shared" si="67"/>
        <v>40800</v>
      </c>
      <c r="AO29" s="11">
        <f t="shared" si="68"/>
        <v>146</v>
      </c>
      <c r="AP29" s="11">
        <f t="shared" si="69"/>
        <v>116800</v>
      </c>
      <c r="AQ29" s="11">
        <f t="shared" si="70"/>
        <v>795</v>
      </c>
      <c r="AR29" s="12">
        <f t="shared" si="71"/>
        <v>636000</v>
      </c>
      <c r="AS29" s="48">
        <v>88</v>
      </c>
      <c r="AT29" s="36">
        <f t="shared" si="72"/>
        <v>722627.27272727271</v>
      </c>
    </row>
    <row r="30" spans="1:46">
      <c r="A30" s="63" t="s">
        <v>89</v>
      </c>
      <c r="B30" s="72"/>
      <c r="C30" s="72" t="s">
        <v>90</v>
      </c>
      <c r="D30" s="72"/>
      <c r="E30" s="71" t="s">
        <v>91</v>
      </c>
      <c r="F30" s="72" t="s">
        <v>88</v>
      </c>
      <c r="G30" s="1" t="s">
        <v>77</v>
      </c>
      <c r="H30" s="1" t="s">
        <v>53</v>
      </c>
      <c r="I30" s="1"/>
      <c r="J30" s="1">
        <v>745</v>
      </c>
      <c r="K30" s="47">
        <v>54</v>
      </c>
      <c r="L30" s="11">
        <f t="shared" si="50"/>
        <v>40230</v>
      </c>
      <c r="M30" s="48">
        <v>37</v>
      </c>
      <c r="N30" s="11">
        <f t="shared" si="51"/>
        <v>27565</v>
      </c>
      <c r="O30" s="48">
        <v>63</v>
      </c>
      <c r="P30" s="11">
        <f t="shared" si="52"/>
        <v>46935</v>
      </c>
      <c r="Q30" s="11">
        <f t="shared" si="53"/>
        <v>154</v>
      </c>
      <c r="R30" s="11">
        <f t="shared" si="54"/>
        <v>114730</v>
      </c>
      <c r="S30" s="48">
        <v>56</v>
      </c>
      <c r="T30" s="11">
        <f t="shared" si="55"/>
        <v>41720</v>
      </c>
      <c r="U30" s="48">
        <v>189</v>
      </c>
      <c r="V30" s="11">
        <f t="shared" si="56"/>
        <v>140805</v>
      </c>
      <c r="W30" s="48">
        <v>43</v>
      </c>
      <c r="X30" s="11">
        <f t="shared" si="57"/>
        <v>32035</v>
      </c>
      <c r="Y30" s="11">
        <f t="shared" si="58"/>
        <v>288</v>
      </c>
      <c r="Z30" s="11">
        <f t="shared" si="59"/>
        <v>214560</v>
      </c>
      <c r="AA30" s="48">
        <v>76</v>
      </c>
      <c r="AB30" s="11">
        <f t="shared" si="60"/>
        <v>56620</v>
      </c>
      <c r="AC30" s="48">
        <v>66</v>
      </c>
      <c r="AD30" s="11">
        <f t="shared" si="61"/>
        <v>49170</v>
      </c>
      <c r="AE30" s="48">
        <v>65</v>
      </c>
      <c r="AF30" s="11">
        <f t="shared" si="62"/>
        <v>48425</v>
      </c>
      <c r="AG30" s="11">
        <f t="shared" si="63"/>
        <v>207</v>
      </c>
      <c r="AH30" s="11">
        <f t="shared" si="64"/>
        <v>154215</v>
      </c>
      <c r="AI30" s="48">
        <v>34</v>
      </c>
      <c r="AJ30" s="11">
        <f t="shared" si="65"/>
        <v>25330</v>
      </c>
      <c r="AK30" s="48">
        <v>61</v>
      </c>
      <c r="AL30" s="11">
        <f t="shared" si="66"/>
        <v>45445</v>
      </c>
      <c r="AM30" s="48">
        <v>51</v>
      </c>
      <c r="AN30" s="11">
        <f t="shared" si="67"/>
        <v>37995</v>
      </c>
      <c r="AO30" s="11">
        <f t="shared" si="68"/>
        <v>146</v>
      </c>
      <c r="AP30" s="11">
        <f t="shared" si="69"/>
        <v>108770</v>
      </c>
      <c r="AQ30" s="11">
        <f t="shared" si="70"/>
        <v>795</v>
      </c>
      <c r="AR30" s="12">
        <f t="shared" si="71"/>
        <v>592275</v>
      </c>
      <c r="AS30" s="48">
        <v>88</v>
      </c>
      <c r="AT30" s="36">
        <f t="shared" si="72"/>
        <v>672939.77272727271</v>
      </c>
    </row>
    <row r="31" spans="1:46">
      <c r="A31" s="63" t="s">
        <v>89</v>
      </c>
      <c r="B31" s="72"/>
      <c r="C31" s="72" t="s">
        <v>90</v>
      </c>
      <c r="D31" s="72"/>
      <c r="E31" s="71" t="s">
        <v>91</v>
      </c>
      <c r="F31" s="72" t="s">
        <v>88</v>
      </c>
      <c r="G31" s="1" t="s">
        <v>78</v>
      </c>
      <c r="H31" s="1" t="s">
        <v>54</v>
      </c>
      <c r="I31" s="1"/>
      <c r="J31" s="1">
        <v>3400</v>
      </c>
      <c r="K31" s="21">
        <v>54</v>
      </c>
      <c r="L31" s="11">
        <f t="shared" si="50"/>
        <v>183600</v>
      </c>
      <c r="M31" s="48">
        <v>37</v>
      </c>
      <c r="N31" s="11">
        <f t="shared" si="51"/>
        <v>125800</v>
      </c>
      <c r="O31" s="48">
        <v>63</v>
      </c>
      <c r="P31" s="11">
        <f t="shared" si="52"/>
        <v>214200</v>
      </c>
      <c r="Q31" s="11">
        <f t="shared" si="53"/>
        <v>154</v>
      </c>
      <c r="R31" s="11">
        <f t="shared" si="54"/>
        <v>523600</v>
      </c>
      <c r="S31" s="48">
        <v>56</v>
      </c>
      <c r="T31" s="11">
        <f t="shared" si="55"/>
        <v>190400</v>
      </c>
      <c r="U31" s="48">
        <v>189</v>
      </c>
      <c r="V31" s="11">
        <f t="shared" si="56"/>
        <v>642600</v>
      </c>
      <c r="W31" s="48">
        <v>43</v>
      </c>
      <c r="X31" s="11">
        <f t="shared" si="57"/>
        <v>146200</v>
      </c>
      <c r="Y31" s="11">
        <f t="shared" si="58"/>
        <v>288</v>
      </c>
      <c r="Z31" s="11">
        <f t="shared" si="59"/>
        <v>979200</v>
      </c>
      <c r="AA31" s="48">
        <v>76</v>
      </c>
      <c r="AB31" s="11">
        <f t="shared" si="60"/>
        <v>258400</v>
      </c>
      <c r="AC31" s="48">
        <v>66</v>
      </c>
      <c r="AD31" s="11">
        <f t="shared" si="61"/>
        <v>224400</v>
      </c>
      <c r="AE31" s="48">
        <v>65</v>
      </c>
      <c r="AF31" s="11">
        <f t="shared" si="62"/>
        <v>221000</v>
      </c>
      <c r="AG31" s="11">
        <f t="shared" si="63"/>
        <v>207</v>
      </c>
      <c r="AH31" s="11">
        <f t="shared" si="64"/>
        <v>703800</v>
      </c>
      <c r="AI31" s="48">
        <v>34</v>
      </c>
      <c r="AJ31" s="11">
        <f t="shared" si="65"/>
        <v>115600</v>
      </c>
      <c r="AK31" s="48">
        <v>61</v>
      </c>
      <c r="AL31" s="11">
        <f t="shared" si="66"/>
        <v>207400</v>
      </c>
      <c r="AM31" s="48">
        <v>51</v>
      </c>
      <c r="AN31" s="11">
        <f t="shared" si="67"/>
        <v>173400</v>
      </c>
      <c r="AO31" s="11">
        <f t="shared" si="68"/>
        <v>146</v>
      </c>
      <c r="AP31" s="11">
        <f t="shared" si="69"/>
        <v>496400</v>
      </c>
      <c r="AQ31" s="11">
        <f t="shared" si="70"/>
        <v>795</v>
      </c>
      <c r="AR31" s="12">
        <f t="shared" si="71"/>
        <v>2703000</v>
      </c>
      <c r="AS31" s="48">
        <v>88</v>
      </c>
      <c r="AT31" s="36">
        <f t="shared" si="72"/>
        <v>3071490.9090909092</v>
      </c>
    </row>
    <row r="32" spans="1:46">
      <c r="A32" s="63" t="s">
        <v>89</v>
      </c>
      <c r="B32" s="72"/>
      <c r="C32" s="72" t="s">
        <v>90</v>
      </c>
      <c r="D32" s="72"/>
      <c r="E32" s="71" t="s">
        <v>91</v>
      </c>
      <c r="F32" s="72" t="s">
        <v>88</v>
      </c>
      <c r="G32" s="1" t="s">
        <v>79</v>
      </c>
      <c r="H32" s="1" t="s">
        <v>55</v>
      </c>
      <c r="I32" s="1"/>
      <c r="J32" s="14">
        <v>70000</v>
      </c>
      <c r="K32" s="47">
        <v>54</v>
      </c>
      <c r="L32" s="11">
        <f t="shared" si="50"/>
        <v>3780000</v>
      </c>
      <c r="M32" s="48">
        <v>37</v>
      </c>
      <c r="N32" s="11">
        <f t="shared" si="51"/>
        <v>2590000</v>
      </c>
      <c r="O32" s="48">
        <v>63</v>
      </c>
      <c r="P32" s="11">
        <f t="shared" si="52"/>
        <v>4410000</v>
      </c>
      <c r="Q32" s="11">
        <f t="shared" si="53"/>
        <v>154</v>
      </c>
      <c r="R32" s="11">
        <f t="shared" si="54"/>
        <v>10780000</v>
      </c>
      <c r="S32" s="48">
        <v>56</v>
      </c>
      <c r="T32" s="11">
        <f t="shared" si="55"/>
        <v>3920000</v>
      </c>
      <c r="U32" s="48">
        <v>189</v>
      </c>
      <c r="V32" s="11">
        <f t="shared" si="56"/>
        <v>13230000</v>
      </c>
      <c r="W32" s="48">
        <v>43</v>
      </c>
      <c r="X32" s="11">
        <f t="shared" si="57"/>
        <v>3010000</v>
      </c>
      <c r="Y32" s="11">
        <f t="shared" si="58"/>
        <v>288</v>
      </c>
      <c r="Z32" s="11">
        <f t="shared" si="59"/>
        <v>20160000</v>
      </c>
      <c r="AA32" s="48">
        <v>76</v>
      </c>
      <c r="AB32" s="11">
        <f t="shared" si="60"/>
        <v>5320000</v>
      </c>
      <c r="AC32" s="48">
        <v>66</v>
      </c>
      <c r="AD32" s="11">
        <f t="shared" si="61"/>
        <v>4620000</v>
      </c>
      <c r="AE32" s="48">
        <v>65</v>
      </c>
      <c r="AF32" s="11">
        <f t="shared" si="62"/>
        <v>4550000</v>
      </c>
      <c r="AG32" s="11">
        <f t="shared" si="63"/>
        <v>207</v>
      </c>
      <c r="AH32" s="11">
        <f t="shared" si="64"/>
        <v>14490000</v>
      </c>
      <c r="AI32" s="48">
        <v>34</v>
      </c>
      <c r="AJ32" s="11">
        <f t="shared" si="65"/>
        <v>2380000</v>
      </c>
      <c r="AK32" s="48">
        <v>61</v>
      </c>
      <c r="AL32" s="11">
        <f t="shared" si="66"/>
        <v>4270000</v>
      </c>
      <c r="AM32" s="48">
        <v>51</v>
      </c>
      <c r="AN32" s="11">
        <f t="shared" si="67"/>
        <v>3570000</v>
      </c>
      <c r="AO32" s="11">
        <f t="shared" si="68"/>
        <v>146</v>
      </c>
      <c r="AP32" s="11">
        <f t="shared" si="69"/>
        <v>10220000</v>
      </c>
      <c r="AQ32" s="11">
        <f t="shared" si="70"/>
        <v>795</v>
      </c>
      <c r="AR32" s="12">
        <f t="shared" si="71"/>
        <v>55650000</v>
      </c>
      <c r="AS32" s="48">
        <v>88</v>
      </c>
      <c r="AT32" s="36">
        <f t="shared" si="72"/>
        <v>63238536.363636367</v>
      </c>
    </row>
    <row r="33" spans="1:46" ht="15.75" thickBot="1">
      <c r="A33" s="63" t="s">
        <v>89</v>
      </c>
      <c r="B33" s="72"/>
      <c r="C33" s="72" t="s">
        <v>90</v>
      </c>
      <c r="D33" s="72"/>
      <c r="E33" s="71" t="s">
        <v>91</v>
      </c>
      <c r="F33" s="72" t="s">
        <v>88</v>
      </c>
      <c r="G33" s="1" t="s">
        <v>80</v>
      </c>
      <c r="H33" s="1" t="s">
        <v>56</v>
      </c>
      <c r="I33" s="1"/>
      <c r="J33" s="1">
        <v>1850</v>
      </c>
      <c r="K33" s="47">
        <v>54</v>
      </c>
      <c r="L33" s="11">
        <f t="shared" si="50"/>
        <v>99900</v>
      </c>
      <c r="M33" s="48">
        <v>37</v>
      </c>
      <c r="N33" s="11">
        <f t="shared" si="51"/>
        <v>68450</v>
      </c>
      <c r="O33" s="48">
        <v>63</v>
      </c>
      <c r="P33" s="11">
        <f t="shared" si="52"/>
        <v>116550</v>
      </c>
      <c r="Q33" s="11">
        <f t="shared" si="53"/>
        <v>154</v>
      </c>
      <c r="R33" s="11">
        <f t="shared" si="54"/>
        <v>284900</v>
      </c>
      <c r="S33" s="48">
        <v>56</v>
      </c>
      <c r="T33" s="11">
        <f t="shared" si="55"/>
        <v>103600</v>
      </c>
      <c r="U33" s="48">
        <v>189</v>
      </c>
      <c r="V33" s="11">
        <f t="shared" si="56"/>
        <v>349650</v>
      </c>
      <c r="W33" s="48">
        <v>43</v>
      </c>
      <c r="X33" s="11">
        <f t="shared" si="57"/>
        <v>79550</v>
      </c>
      <c r="Y33" s="11">
        <f t="shared" si="58"/>
        <v>288</v>
      </c>
      <c r="Z33" s="11">
        <f t="shared" si="59"/>
        <v>532800</v>
      </c>
      <c r="AA33" s="48">
        <v>76</v>
      </c>
      <c r="AB33" s="11">
        <f t="shared" si="60"/>
        <v>140600</v>
      </c>
      <c r="AC33" s="48">
        <v>66</v>
      </c>
      <c r="AD33" s="11">
        <f t="shared" si="61"/>
        <v>122100</v>
      </c>
      <c r="AE33" s="48">
        <v>65</v>
      </c>
      <c r="AF33" s="11">
        <f t="shared" si="62"/>
        <v>120250</v>
      </c>
      <c r="AG33" s="11">
        <f t="shared" si="63"/>
        <v>207</v>
      </c>
      <c r="AH33" s="11">
        <f t="shared" si="64"/>
        <v>382950</v>
      </c>
      <c r="AI33" s="48">
        <v>34</v>
      </c>
      <c r="AJ33" s="11">
        <f t="shared" si="65"/>
        <v>62900</v>
      </c>
      <c r="AK33" s="48">
        <v>61</v>
      </c>
      <c r="AL33" s="11">
        <f t="shared" si="66"/>
        <v>112850</v>
      </c>
      <c r="AM33" s="48">
        <v>51</v>
      </c>
      <c r="AN33" s="11">
        <f t="shared" si="67"/>
        <v>94350</v>
      </c>
      <c r="AO33" s="11">
        <f t="shared" si="68"/>
        <v>146</v>
      </c>
      <c r="AP33" s="11">
        <f t="shared" si="69"/>
        <v>270100</v>
      </c>
      <c r="AQ33" s="11">
        <f t="shared" si="70"/>
        <v>795</v>
      </c>
      <c r="AR33" s="12">
        <f t="shared" si="71"/>
        <v>1470750</v>
      </c>
      <c r="AS33" s="48">
        <v>88</v>
      </c>
      <c r="AT33" s="36">
        <f t="shared" si="72"/>
        <v>1671206.8181818181</v>
      </c>
    </row>
    <row r="34" spans="1:46" ht="19.5" thickBot="1">
      <c r="A34" s="65"/>
      <c r="B34" s="66"/>
      <c r="C34" s="66"/>
      <c r="D34" s="66"/>
      <c r="E34" s="66"/>
      <c r="F34" s="67"/>
      <c r="G34" s="44" t="s">
        <v>12</v>
      </c>
      <c r="H34" s="16"/>
      <c r="I34" s="16"/>
      <c r="J34" s="16"/>
      <c r="K34" s="20"/>
      <c r="L34" s="20">
        <f t="shared" ref="L34:AS34" si="73">SUM(L28:L33)</f>
        <v>4150440</v>
      </c>
      <c r="M34" s="20"/>
      <c r="N34" s="20">
        <f t="shared" si="73"/>
        <v>2843820</v>
      </c>
      <c r="O34" s="20"/>
      <c r="P34" s="20">
        <f t="shared" si="73"/>
        <v>4842180</v>
      </c>
      <c r="Q34" s="20"/>
      <c r="R34" s="20">
        <f t="shared" si="73"/>
        <v>11836440</v>
      </c>
      <c r="S34" s="20"/>
      <c r="T34" s="20">
        <f t="shared" si="73"/>
        <v>4304160</v>
      </c>
      <c r="U34" s="20"/>
      <c r="V34" s="20">
        <f t="shared" si="73"/>
        <v>14526540</v>
      </c>
      <c r="W34" s="20"/>
      <c r="X34" s="20">
        <f t="shared" si="73"/>
        <v>3304980</v>
      </c>
      <c r="Y34" s="20"/>
      <c r="Z34" s="20">
        <f t="shared" si="73"/>
        <v>22135680</v>
      </c>
      <c r="AA34" s="20"/>
      <c r="AB34" s="20">
        <f t="shared" si="73"/>
        <v>5841360</v>
      </c>
      <c r="AC34" s="20"/>
      <c r="AD34" s="20">
        <f t="shared" si="73"/>
        <v>5072760</v>
      </c>
      <c r="AE34" s="20"/>
      <c r="AF34" s="20">
        <f t="shared" si="73"/>
        <v>4995900</v>
      </c>
      <c r="AG34" s="20"/>
      <c r="AH34" s="20">
        <f t="shared" si="73"/>
        <v>15910020</v>
      </c>
      <c r="AI34" s="20"/>
      <c r="AJ34" s="20">
        <f t="shared" si="73"/>
        <v>2613240</v>
      </c>
      <c r="AK34" s="20"/>
      <c r="AL34" s="20">
        <f t="shared" si="73"/>
        <v>4688460</v>
      </c>
      <c r="AM34" s="20"/>
      <c r="AN34" s="20">
        <f t="shared" si="73"/>
        <v>3919860</v>
      </c>
      <c r="AO34" s="20"/>
      <c r="AP34" s="20">
        <f t="shared" si="73"/>
        <v>11221560</v>
      </c>
      <c r="AQ34" s="20"/>
      <c r="AR34" s="20">
        <f t="shared" si="73"/>
        <v>61103700</v>
      </c>
      <c r="AS34" s="20">
        <f t="shared" si="73"/>
        <v>528</v>
      </c>
      <c r="AT34" s="33">
        <f>((AR34-AS34)/AS34)*100</f>
        <v>11572570.454545455</v>
      </c>
    </row>
    <row r="35" spans="1:46" ht="19.5" thickBot="1">
      <c r="A35" s="73"/>
      <c r="B35" s="74"/>
      <c r="C35" s="74"/>
      <c r="D35" s="74"/>
      <c r="E35" s="74"/>
      <c r="F35" s="75"/>
      <c r="G35" s="44" t="s">
        <v>87</v>
      </c>
      <c r="H35" s="16"/>
      <c r="I35" s="16"/>
      <c r="J35" s="16"/>
      <c r="K35" s="34">
        <f t="shared" ref="K35:AS35" si="74">K34+K26+K20+K6</f>
        <v>0</v>
      </c>
      <c r="L35" s="34">
        <f t="shared" si="74"/>
        <v>4360796</v>
      </c>
      <c r="M35" s="34">
        <f t="shared" si="74"/>
        <v>0</v>
      </c>
      <c r="N35" s="34">
        <f t="shared" si="74"/>
        <v>2994283</v>
      </c>
      <c r="O35" s="34">
        <f t="shared" si="74"/>
        <v>0</v>
      </c>
      <c r="P35" s="34">
        <f t="shared" si="74"/>
        <v>5092426</v>
      </c>
      <c r="Q35" s="34">
        <f t="shared" si="74"/>
        <v>0</v>
      </c>
      <c r="R35" s="34">
        <f t="shared" si="74"/>
        <v>12447505</v>
      </c>
      <c r="S35" s="34">
        <f t="shared" si="74"/>
        <v>0</v>
      </c>
      <c r="T35" s="34">
        <f t="shared" si="74"/>
        <v>4661239</v>
      </c>
      <c r="U35" s="34">
        <f t="shared" si="74"/>
        <v>0</v>
      </c>
      <c r="V35" s="34">
        <f t="shared" si="74"/>
        <v>14903763</v>
      </c>
      <c r="W35" s="34">
        <f t="shared" si="74"/>
        <v>0</v>
      </c>
      <c r="X35" s="34">
        <f t="shared" si="74"/>
        <v>3631287</v>
      </c>
      <c r="Y35" s="34">
        <f t="shared" si="74"/>
        <v>126</v>
      </c>
      <c r="Z35" s="34">
        <f t="shared" si="74"/>
        <v>23196289</v>
      </c>
      <c r="AA35" s="34">
        <f t="shared" si="74"/>
        <v>0</v>
      </c>
      <c r="AB35" s="34">
        <f t="shared" si="74"/>
        <v>6213048</v>
      </c>
      <c r="AC35" s="34">
        <f t="shared" si="74"/>
        <v>0</v>
      </c>
      <c r="AD35" s="34">
        <f t="shared" si="74"/>
        <v>5191684</v>
      </c>
      <c r="AE35" s="34">
        <f t="shared" si="74"/>
        <v>0</v>
      </c>
      <c r="AF35" s="34">
        <f t="shared" si="74"/>
        <v>5209270</v>
      </c>
      <c r="AG35" s="34">
        <f t="shared" si="74"/>
        <v>0</v>
      </c>
      <c r="AH35" s="34">
        <f t="shared" si="74"/>
        <v>16614002</v>
      </c>
      <c r="AI35" s="34">
        <f t="shared" si="74"/>
        <v>0</v>
      </c>
      <c r="AJ35" s="34">
        <f t="shared" si="74"/>
        <v>2967590</v>
      </c>
      <c r="AK35" s="34">
        <f t="shared" si="74"/>
        <v>0</v>
      </c>
      <c r="AL35" s="34">
        <f t="shared" si="74"/>
        <v>5168964</v>
      </c>
      <c r="AM35" s="34">
        <f t="shared" si="74"/>
        <v>0</v>
      </c>
      <c r="AN35" s="34">
        <f t="shared" si="74"/>
        <v>4104488</v>
      </c>
      <c r="AO35" s="34">
        <f t="shared" si="74"/>
        <v>0</v>
      </c>
      <c r="AP35" s="34">
        <f t="shared" si="74"/>
        <v>12241042</v>
      </c>
      <c r="AQ35" s="34">
        <f t="shared" si="74"/>
        <v>0</v>
      </c>
      <c r="AR35" s="34">
        <f t="shared" si="74"/>
        <v>64498838</v>
      </c>
      <c r="AS35" s="34">
        <f t="shared" si="74"/>
        <v>173792</v>
      </c>
      <c r="AT35" s="33">
        <f>((AR35-AS35)/AS35)*100</f>
        <v>37012.662262935002</v>
      </c>
    </row>
    <row r="36" spans="1:46" ht="16.5" thickBot="1">
      <c r="A36" s="68"/>
      <c r="B36" s="69"/>
      <c r="C36" s="69"/>
      <c r="D36" s="69"/>
      <c r="E36" s="69"/>
      <c r="F36" s="70"/>
      <c r="G36" s="5" t="s">
        <v>84</v>
      </c>
      <c r="H36" s="5"/>
      <c r="I36" s="6"/>
      <c r="J36" s="7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1"/>
      <c r="AS36" s="30"/>
      <c r="AT36" s="37"/>
    </row>
    <row r="37" spans="1:46">
      <c r="A37" s="63" t="s">
        <v>89</v>
      </c>
      <c r="B37" s="72"/>
      <c r="C37" s="72" t="s">
        <v>90</v>
      </c>
      <c r="D37" s="72"/>
      <c r="E37" s="71" t="s">
        <v>91</v>
      </c>
      <c r="F37" s="71" t="s">
        <v>88</v>
      </c>
      <c r="G37" s="1" t="s">
        <v>65</v>
      </c>
      <c r="H37" s="1" t="s">
        <v>44</v>
      </c>
      <c r="I37" s="1"/>
      <c r="J37" s="1">
        <v>27</v>
      </c>
      <c r="K37" s="26">
        <v>45</v>
      </c>
      <c r="L37" s="18">
        <f t="shared" si="50"/>
        <v>1215</v>
      </c>
      <c r="M37" s="28">
        <v>32</v>
      </c>
      <c r="N37" s="18">
        <f t="shared" si="51"/>
        <v>864</v>
      </c>
      <c r="O37" s="28">
        <v>45</v>
      </c>
      <c r="P37" s="18">
        <f t="shared" si="52"/>
        <v>1215</v>
      </c>
      <c r="Q37" s="18">
        <f t="shared" si="53"/>
        <v>122</v>
      </c>
      <c r="R37" s="18">
        <f t="shared" si="54"/>
        <v>3294</v>
      </c>
      <c r="S37" s="28">
        <v>44</v>
      </c>
      <c r="T37" s="18">
        <f t="shared" si="55"/>
        <v>1188</v>
      </c>
      <c r="U37" s="28">
        <v>55</v>
      </c>
      <c r="V37" s="18">
        <f t="shared" si="56"/>
        <v>1485</v>
      </c>
      <c r="W37" s="28">
        <v>56</v>
      </c>
      <c r="X37" s="18">
        <f t="shared" si="57"/>
        <v>1512</v>
      </c>
      <c r="Y37" s="18">
        <f t="shared" si="58"/>
        <v>155</v>
      </c>
      <c r="Z37" s="18">
        <f t="shared" si="59"/>
        <v>4185</v>
      </c>
      <c r="AA37" s="28">
        <v>54</v>
      </c>
      <c r="AB37" s="18">
        <f t="shared" si="60"/>
        <v>1458</v>
      </c>
      <c r="AC37" s="28">
        <v>88</v>
      </c>
      <c r="AD37" s="18">
        <f t="shared" si="61"/>
        <v>2376</v>
      </c>
      <c r="AE37" s="28">
        <v>87</v>
      </c>
      <c r="AF37" s="18">
        <f t="shared" si="62"/>
        <v>2349</v>
      </c>
      <c r="AG37" s="18">
        <f t="shared" si="63"/>
        <v>229</v>
      </c>
      <c r="AH37" s="18">
        <f t="shared" si="64"/>
        <v>6183</v>
      </c>
      <c r="AI37" s="28">
        <v>54</v>
      </c>
      <c r="AJ37" s="18">
        <f t="shared" si="65"/>
        <v>1458</v>
      </c>
      <c r="AK37" s="28">
        <v>43</v>
      </c>
      <c r="AL37" s="18">
        <f t="shared" si="66"/>
        <v>1161</v>
      </c>
      <c r="AM37" s="28">
        <v>78</v>
      </c>
      <c r="AN37" s="18">
        <f t="shared" si="67"/>
        <v>2106</v>
      </c>
      <c r="AO37" s="18">
        <f t="shared" si="68"/>
        <v>175</v>
      </c>
      <c r="AP37" s="18">
        <f t="shared" si="69"/>
        <v>4725</v>
      </c>
      <c r="AQ37" s="18">
        <f t="shared" si="70"/>
        <v>681</v>
      </c>
      <c r="AR37" s="19">
        <f t="shared" si="71"/>
        <v>18387</v>
      </c>
      <c r="AS37" s="28">
        <v>65</v>
      </c>
      <c r="AT37" s="38">
        <f t="shared" ref="AT37:AT52" si="75">((AR37-AS37)/AS37)*100</f>
        <v>28187.692307692305</v>
      </c>
    </row>
    <row r="38" spans="1:46">
      <c r="A38" s="63" t="s">
        <v>89</v>
      </c>
      <c r="B38" s="77"/>
      <c r="C38" s="77" t="s">
        <v>90</v>
      </c>
      <c r="D38" s="77"/>
      <c r="E38" s="77" t="s">
        <v>91</v>
      </c>
      <c r="F38" s="78" t="s">
        <v>88</v>
      </c>
      <c r="G38" s="23"/>
      <c r="H38" s="23" t="s">
        <v>92</v>
      </c>
      <c r="I38" s="23"/>
      <c r="J38" s="23">
        <v>54</v>
      </c>
      <c r="K38" s="21"/>
      <c r="L38" s="11">
        <f t="shared" si="50"/>
        <v>0</v>
      </c>
      <c r="M38" s="22"/>
      <c r="N38" s="11">
        <f t="shared" si="51"/>
        <v>0</v>
      </c>
      <c r="O38" s="22"/>
      <c r="P38" s="11">
        <f t="shared" si="52"/>
        <v>0</v>
      </c>
      <c r="Q38" s="11">
        <f t="shared" si="53"/>
        <v>0</v>
      </c>
      <c r="R38" s="11">
        <f t="shared" si="54"/>
        <v>0</v>
      </c>
      <c r="S38" s="22"/>
      <c r="T38" s="11">
        <f t="shared" si="55"/>
        <v>0</v>
      </c>
      <c r="U38" s="22"/>
      <c r="V38" s="11">
        <f t="shared" si="56"/>
        <v>0</v>
      </c>
      <c r="W38" s="22"/>
      <c r="X38" s="11">
        <f t="shared" si="57"/>
        <v>0</v>
      </c>
      <c r="Y38" s="11">
        <f t="shared" si="58"/>
        <v>0</v>
      </c>
      <c r="Z38" s="11">
        <f t="shared" si="59"/>
        <v>0</v>
      </c>
      <c r="AA38" s="22"/>
      <c r="AB38" s="11">
        <f t="shared" si="60"/>
        <v>0</v>
      </c>
      <c r="AC38" s="22"/>
      <c r="AD38" s="11">
        <f t="shared" si="61"/>
        <v>0</v>
      </c>
      <c r="AE38" s="22"/>
      <c r="AF38" s="11">
        <f t="shared" si="62"/>
        <v>0</v>
      </c>
      <c r="AG38" s="11">
        <f t="shared" si="63"/>
        <v>0</v>
      </c>
      <c r="AH38" s="11">
        <f t="shared" si="64"/>
        <v>0</v>
      </c>
      <c r="AI38" s="22"/>
      <c r="AJ38" s="11">
        <f t="shared" si="65"/>
        <v>0</v>
      </c>
      <c r="AK38" s="22"/>
      <c r="AL38" s="11">
        <f t="shared" si="66"/>
        <v>0</v>
      </c>
      <c r="AM38" s="22"/>
      <c r="AN38" s="11">
        <f t="shared" si="67"/>
        <v>0</v>
      </c>
      <c r="AO38" s="11">
        <f t="shared" si="68"/>
        <v>0</v>
      </c>
      <c r="AP38" s="11">
        <f t="shared" si="69"/>
        <v>0</v>
      </c>
      <c r="AQ38" s="11">
        <f t="shared" si="70"/>
        <v>0</v>
      </c>
      <c r="AR38" s="12">
        <f t="shared" si="71"/>
        <v>0</v>
      </c>
      <c r="AS38" s="22"/>
      <c r="AT38" s="36" t="e">
        <f t="shared" si="75"/>
        <v>#DIV/0!</v>
      </c>
    </row>
    <row r="39" spans="1:46">
      <c r="A39" s="63" t="s">
        <v>89</v>
      </c>
      <c r="B39" s="77"/>
      <c r="C39" s="77" t="s">
        <v>90</v>
      </c>
      <c r="D39" s="77"/>
      <c r="E39" s="77" t="s">
        <v>91</v>
      </c>
      <c r="F39" s="78" t="s">
        <v>88</v>
      </c>
      <c r="G39" s="23"/>
      <c r="H39" s="23" t="s">
        <v>93</v>
      </c>
      <c r="I39" s="23"/>
      <c r="J39" s="23">
        <v>92</v>
      </c>
      <c r="K39" s="21"/>
      <c r="L39" s="11">
        <f t="shared" si="50"/>
        <v>0</v>
      </c>
      <c r="M39" s="22"/>
      <c r="N39" s="11">
        <f t="shared" si="51"/>
        <v>0</v>
      </c>
      <c r="O39" s="22"/>
      <c r="P39" s="11">
        <f t="shared" si="52"/>
        <v>0</v>
      </c>
      <c r="Q39" s="11">
        <f t="shared" si="53"/>
        <v>0</v>
      </c>
      <c r="R39" s="11">
        <f t="shared" si="54"/>
        <v>0</v>
      </c>
      <c r="S39" s="22"/>
      <c r="T39" s="11">
        <f t="shared" si="55"/>
        <v>0</v>
      </c>
      <c r="U39" s="22"/>
      <c r="V39" s="11">
        <f t="shared" si="56"/>
        <v>0</v>
      </c>
      <c r="W39" s="22"/>
      <c r="X39" s="11">
        <f t="shared" si="57"/>
        <v>0</v>
      </c>
      <c r="Y39" s="11">
        <f t="shared" si="58"/>
        <v>0</v>
      </c>
      <c r="Z39" s="11">
        <f t="shared" si="59"/>
        <v>0</v>
      </c>
      <c r="AA39" s="22"/>
      <c r="AB39" s="11">
        <f t="shared" si="60"/>
        <v>0</v>
      </c>
      <c r="AC39" s="22"/>
      <c r="AD39" s="11">
        <f t="shared" si="61"/>
        <v>0</v>
      </c>
      <c r="AE39" s="22"/>
      <c r="AF39" s="11">
        <f t="shared" si="62"/>
        <v>0</v>
      </c>
      <c r="AG39" s="11">
        <f t="shared" si="63"/>
        <v>0</v>
      </c>
      <c r="AH39" s="11">
        <f t="shared" si="64"/>
        <v>0</v>
      </c>
      <c r="AI39" s="22"/>
      <c r="AJ39" s="11">
        <f t="shared" si="65"/>
        <v>0</v>
      </c>
      <c r="AK39" s="22"/>
      <c r="AL39" s="11">
        <f t="shared" si="66"/>
        <v>0</v>
      </c>
      <c r="AM39" s="22"/>
      <c r="AN39" s="11">
        <f t="shared" si="67"/>
        <v>0</v>
      </c>
      <c r="AO39" s="11">
        <f t="shared" si="68"/>
        <v>0</v>
      </c>
      <c r="AP39" s="11">
        <f t="shared" si="69"/>
        <v>0</v>
      </c>
      <c r="AQ39" s="11">
        <f t="shared" si="70"/>
        <v>0</v>
      </c>
      <c r="AR39" s="12">
        <f t="shared" si="71"/>
        <v>0</v>
      </c>
      <c r="AS39" s="22"/>
      <c r="AT39" s="36" t="e">
        <f t="shared" si="75"/>
        <v>#DIV/0!</v>
      </c>
    </row>
    <row r="40" spans="1:46">
      <c r="A40" s="76"/>
      <c r="B40" s="77"/>
      <c r="C40" s="77"/>
      <c r="D40" s="77"/>
      <c r="E40" s="77"/>
      <c r="F40" s="78"/>
      <c r="G40" s="23"/>
      <c r="H40" s="23"/>
      <c r="I40" s="23"/>
      <c r="J40" s="23"/>
      <c r="K40" s="21"/>
      <c r="L40" s="11">
        <f t="shared" si="50"/>
        <v>0</v>
      </c>
      <c r="M40" s="22"/>
      <c r="N40" s="11">
        <f t="shared" si="51"/>
        <v>0</v>
      </c>
      <c r="O40" s="22"/>
      <c r="P40" s="11">
        <f t="shared" si="52"/>
        <v>0</v>
      </c>
      <c r="Q40" s="11">
        <f t="shared" si="53"/>
        <v>0</v>
      </c>
      <c r="R40" s="11">
        <f t="shared" si="54"/>
        <v>0</v>
      </c>
      <c r="S40" s="22"/>
      <c r="T40" s="11">
        <f t="shared" si="55"/>
        <v>0</v>
      </c>
      <c r="U40" s="22"/>
      <c r="V40" s="11">
        <f t="shared" si="56"/>
        <v>0</v>
      </c>
      <c r="W40" s="22"/>
      <c r="X40" s="11">
        <f t="shared" si="57"/>
        <v>0</v>
      </c>
      <c r="Y40" s="11">
        <f t="shared" si="58"/>
        <v>0</v>
      </c>
      <c r="Z40" s="11">
        <f t="shared" si="59"/>
        <v>0</v>
      </c>
      <c r="AA40" s="22"/>
      <c r="AB40" s="11">
        <f t="shared" si="60"/>
        <v>0</v>
      </c>
      <c r="AC40" s="22"/>
      <c r="AD40" s="11">
        <f t="shared" si="61"/>
        <v>0</v>
      </c>
      <c r="AE40" s="22"/>
      <c r="AF40" s="11">
        <f t="shared" si="62"/>
        <v>0</v>
      </c>
      <c r="AG40" s="11">
        <f t="shared" si="63"/>
        <v>0</v>
      </c>
      <c r="AH40" s="11">
        <f t="shared" si="64"/>
        <v>0</v>
      </c>
      <c r="AI40" s="22"/>
      <c r="AJ40" s="11">
        <f t="shared" si="65"/>
        <v>0</v>
      </c>
      <c r="AK40" s="22"/>
      <c r="AL40" s="11">
        <f t="shared" si="66"/>
        <v>0</v>
      </c>
      <c r="AM40" s="22"/>
      <c r="AN40" s="11">
        <f t="shared" si="67"/>
        <v>0</v>
      </c>
      <c r="AO40" s="11">
        <f t="shared" si="68"/>
        <v>0</v>
      </c>
      <c r="AP40" s="11">
        <f t="shared" si="69"/>
        <v>0</v>
      </c>
      <c r="AQ40" s="11">
        <f t="shared" si="70"/>
        <v>0</v>
      </c>
      <c r="AR40" s="12">
        <f t="shared" si="71"/>
        <v>0</v>
      </c>
      <c r="AS40" s="22"/>
      <c r="AT40" s="36" t="e">
        <f t="shared" si="75"/>
        <v>#DIV/0!</v>
      </c>
    </row>
    <row r="41" spans="1:46">
      <c r="A41" s="76"/>
      <c r="B41" s="77"/>
      <c r="C41" s="77"/>
      <c r="D41" s="77"/>
      <c r="E41" s="77"/>
      <c r="F41" s="78"/>
      <c r="G41" s="23"/>
      <c r="H41" s="23"/>
      <c r="I41" s="23"/>
      <c r="J41" s="23"/>
      <c r="K41" s="21"/>
      <c r="L41" s="11">
        <f t="shared" si="50"/>
        <v>0</v>
      </c>
      <c r="M41" s="22"/>
      <c r="N41" s="11">
        <f t="shared" si="51"/>
        <v>0</v>
      </c>
      <c r="O41" s="22"/>
      <c r="P41" s="11">
        <f t="shared" si="52"/>
        <v>0</v>
      </c>
      <c r="Q41" s="11">
        <f t="shared" si="53"/>
        <v>0</v>
      </c>
      <c r="R41" s="11">
        <f t="shared" si="54"/>
        <v>0</v>
      </c>
      <c r="S41" s="22"/>
      <c r="T41" s="11">
        <f t="shared" si="55"/>
        <v>0</v>
      </c>
      <c r="U41" s="22"/>
      <c r="V41" s="11">
        <f t="shared" si="56"/>
        <v>0</v>
      </c>
      <c r="W41" s="22"/>
      <c r="X41" s="11">
        <f t="shared" si="57"/>
        <v>0</v>
      </c>
      <c r="Y41" s="11">
        <f t="shared" si="58"/>
        <v>0</v>
      </c>
      <c r="Z41" s="11">
        <f t="shared" si="59"/>
        <v>0</v>
      </c>
      <c r="AA41" s="22"/>
      <c r="AB41" s="11">
        <f t="shared" si="60"/>
        <v>0</v>
      </c>
      <c r="AC41" s="22"/>
      <c r="AD41" s="11">
        <f t="shared" si="61"/>
        <v>0</v>
      </c>
      <c r="AE41" s="22"/>
      <c r="AF41" s="11">
        <f t="shared" si="62"/>
        <v>0</v>
      </c>
      <c r="AG41" s="11">
        <f t="shared" si="63"/>
        <v>0</v>
      </c>
      <c r="AH41" s="11">
        <f t="shared" si="64"/>
        <v>0</v>
      </c>
      <c r="AI41" s="22"/>
      <c r="AJ41" s="11">
        <f t="shared" si="65"/>
        <v>0</v>
      </c>
      <c r="AK41" s="22"/>
      <c r="AL41" s="11">
        <f t="shared" si="66"/>
        <v>0</v>
      </c>
      <c r="AM41" s="22"/>
      <c r="AN41" s="11">
        <f t="shared" si="67"/>
        <v>0</v>
      </c>
      <c r="AO41" s="11">
        <f t="shared" si="68"/>
        <v>0</v>
      </c>
      <c r="AP41" s="11">
        <f t="shared" si="69"/>
        <v>0</v>
      </c>
      <c r="AQ41" s="11">
        <f t="shared" si="70"/>
        <v>0</v>
      </c>
      <c r="AR41" s="12">
        <f t="shared" si="71"/>
        <v>0</v>
      </c>
      <c r="AS41" s="22"/>
      <c r="AT41" s="36" t="e">
        <f t="shared" si="75"/>
        <v>#DIV/0!</v>
      </c>
    </row>
    <row r="42" spans="1:46">
      <c r="A42" s="76"/>
      <c r="B42" s="77"/>
      <c r="C42" s="77"/>
      <c r="D42" s="77"/>
      <c r="E42" s="77"/>
      <c r="F42" s="78"/>
      <c r="G42" s="23"/>
      <c r="H42" s="23"/>
      <c r="I42" s="23"/>
      <c r="J42" s="23"/>
      <c r="K42" s="21"/>
      <c r="L42" s="11">
        <f t="shared" si="50"/>
        <v>0</v>
      </c>
      <c r="M42" s="22"/>
      <c r="N42" s="11">
        <f t="shared" si="51"/>
        <v>0</v>
      </c>
      <c r="O42" s="22"/>
      <c r="P42" s="11">
        <f t="shared" si="52"/>
        <v>0</v>
      </c>
      <c r="Q42" s="11">
        <f t="shared" si="53"/>
        <v>0</v>
      </c>
      <c r="R42" s="11">
        <f t="shared" si="54"/>
        <v>0</v>
      </c>
      <c r="S42" s="22"/>
      <c r="T42" s="11">
        <f t="shared" si="55"/>
        <v>0</v>
      </c>
      <c r="U42" s="22"/>
      <c r="V42" s="11">
        <f t="shared" si="56"/>
        <v>0</v>
      </c>
      <c r="W42" s="22"/>
      <c r="X42" s="11">
        <f t="shared" si="57"/>
        <v>0</v>
      </c>
      <c r="Y42" s="11">
        <f t="shared" si="58"/>
        <v>0</v>
      </c>
      <c r="Z42" s="11">
        <f t="shared" si="59"/>
        <v>0</v>
      </c>
      <c r="AA42" s="22"/>
      <c r="AB42" s="11">
        <f t="shared" si="60"/>
        <v>0</v>
      </c>
      <c r="AC42" s="22"/>
      <c r="AD42" s="11">
        <f t="shared" si="61"/>
        <v>0</v>
      </c>
      <c r="AE42" s="22"/>
      <c r="AF42" s="11">
        <f t="shared" si="62"/>
        <v>0</v>
      </c>
      <c r="AG42" s="11">
        <f t="shared" si="63"/>
        <v>0</v>
      </c>
      <c r="AH42" s="11">
        <f t="shared" si="64"/>
        <v>0</v>
      </c>
      <c r="AI42" s="22"/>
      <c r="AJ42" s="11">
        <f t="shared" si="65"/>
        <v>0</v>
      </c>
      <c r="AK42" s="22"/>
      <c r="AL42" s="11">
        <f t="shared" si="66"/>
        <v>0</v>
      </c>
      <c r="AM42" s="22"/>
      <c r="AN42" s="11">
        <f t="shared" si="67"/>
        <v>0</v>
      </c>
      <c r="AO42" s="11">
        <f t="shared" si="68"/>
        <v>0</v>
      </c>
      <c r="AP42" s="11">
        <f t="shared" si="69"/>
        <v>0</v>
      </c>
      <c r="AQ42" s="11">
        <f t="shared" si="70"/>
        <v>0</v>
      </c>
      <c r="AR42" s="12">
        <f t="shared" si="71"/>
        <v>0</v>
      </c>
      <c r="AS42" s="22"/>
      <c r="AT42" s="36" t="e">
        <f t="shared" si="75"/>
        <v>#DIV/0!</v>
      </c>
    </row>
    <row r="43" spans="1:46">
      <c r="A43" s="76"/>
      <c r="B43" s="77"/>
      <c r="C43" s="77"/>
      <c r="D43" s="77"/>
      <c r="E43" s="77"/>
      <c r="F43" s="78"/>
      <c r="G43" s="23"/>
      <c r="H43" s="23"/>
      <c r="I43" s="23"/>
      <c r="J43" s="23"/>
      <c r="K43" s="21"/>
      <c r="L43" s="11">
        <f t="shared" si="50"/>
        <v>0</v>
      </c>
      <c r="M43" s="22"/>
      <c r="N43" s="11">
        <f t="shared" si="51"/>
        <v>0</v>
      </c>
      <c r="O43" s="22"/>
      <c r="P43" s="11">
        <f t="shared" si="52"/>
        <v>0</v>
      </c>
      <c r="Q43" s="11">
        <f t="shared" si="53"/>
        <v>0</v>
      </c>
      <c r="R43" s="11">
        <f t="shared" si="54"/>
        <v>0</v>
      </c>
      <c r="S43" s="22"/>
      <c r="T43" s="11">
        <f t="shared" si="55"/>
        <v>0</v>
      </c>
      <c r="U43" s="22"/>
      <c r="V43" s="11">
        <f t="shared" si="56"/>
        <v>0</v>
      </c>
      <c r="W43" s="22"/>
      <c r="X43" s="11">
        <f t="shared" si="57"/>
        <v>0</v>
      </c>
      <c r="Y43" s="11">
        <f t="shared" si="58"/>
        <v>0</v>
      </c>
      <c r="Z43" s="11">
        <f t="shared" si="59"/>
        <v>0</v>
      </c>
      <c r="AA43" s="22"/>
      <c r="AB43" s="11">
        <f t="shared" si="60"/>
        <v>0</v>
      </c>
      <c r="AC43" s="22"/>
      <c r="AD43" s="11">
        <f t="shared" si="61"/>
        <v>0</v>
      </c>
      <c r="AE43" s="22"/>
      <c r="AF43" s="11">
        <f t="shared" si="62"/>
        <v>0</v>
      </c>
      <c r="AG43" s="11">
        <f t="shared" si="63"/>
        <v>0</v>
      </c>
      <c r="AH43" s="11">
        <f t="shared" si="64"/>
        <v>0</v>
      </c>
      <c r="AI43" s="22"/>
      <c r="AJ43" s="11">
        <f t="shared" si="65"/>
        <v>0</v>
      </c>
      <c r="AK43" s="22"/>
      <c r="AL43" s="11">
        <f t="shared" si="66"/>
        <v>0</v>
      </c>
      <c r="AM43" s="22"/>
      <c r="AN43" s="11">
        <f t="shared" si="67"/>
        <v>0</v>
      </c>
      <c r="AO43" s="11">
        <f t="shared" si="68"/>
        <v>0</v>
      </c>
      <c r="AP43" s="11">
        <f t="shared" si="69"/>
        <v>0</v>
      </c>
      <c r="AQ43" s="11">
        <f t="shared" si="70"/>
        <v>0</v>
      </c>
      <c r="AR43" s="12">
        <f t="shared" si="71"/>
        <v>0</v>
      </c>
      <c r="AS43" s="22"/>
      <c r="AT43" s="36" t="e">
        <f t="shared" si="75"/>
        <v>#DIV/0!</v>
      </c>
    </row>
    <row r="44" spans="1:46">
      <c r="A44" s="76"/>
      <c r="B44" s="77"/>
      <c r="C44" s="77"/>
      <c r="D44" s="77"/>
      <c r="E44" s="77"/>
      <c r="F44" s="78"/>
      <c r="G44" s="23"/>
      <c r="H44" s="23"/>
      <c r="I44" s="23"/>
      <c r="J44" s="23"/>
      <c r="K44" s="21"/>
      <c r="L44" s="11">
        <f t="shared" si="50"/>
        <v>0</v>
      </c>
      <c r="M44" s="22"/>
      <c r="N44" s="11">
        <f t="shared" si="51"/>
        <v>0</v>
      </c>
      <c r="O44" s="22"/>
      <c r="P44" s="11">
        <f t="shared" si="52"/>
        <v>0</v>
      </c>
      <c r="Q44" s="11">
        <f t="shared" si="53"/>
        <v>0</v>
      </c>
      <c r="R44" s="11">
        <f t="shared" si="54"/>
        <v>0</v>
      </c>
      <c r="S44" s="22"/>
      <c r="T44" s="11">
        <f t="shared" si="55"/>
        <v>0</v>
      </c>
      <c r="U44" s="22"/>
      <c r="V44" s="11">
        <f t="shared" si="56"/>
        <v>0</v>
      </c>
      <c r="W44" s="22"/>
      <c r="X44" s="11">
        <f t="shared" si="57"/>
        <v>0</v>
      </c>
      <c r="Y44" s="11">
        <f t="shared" si="58"/>
        <v>0</v>
      </c>
      <c r="Z44" s="11">
        <f t="shared" si="59"/>
        <v>0</v>
      </c>
      <c r="AA44" s="22"/>
      <c r="AB44" s="11">
        <f t="shared" si="60"/>
        <v>0</v>
      </c>
      <c r="AC44" s="22"/>
      <c r="AD44" s="11">
        <f t="shared" si="61"/>
        <v>0</v>
      </c>
      <c r="AE44" s="22"/>
      <c r="AF44" s="11">
        <f t="shared" si="62"/>
        <v>0</v>
      </c>
      <c r="AG44" s="11">
        <f t="shared" si="63"/>
        <v>0</v>
      </c>
      <c r="AH44" s="11">
        <f t="shared" si="64"/>
        <v>0</v>
      </c>
      <c r="AI44" s="22"/>
      <c r="AJ44" s="11">
        <f t="shared" si="65"/>
        <v>0</v>
      </c>
      <c r="AK44" s="22"/>
      <c r="AL44" s="11">
        <f t="shared" si="66"/>
        <v>0</v>
      </c>
      <c r="AM44" s="22"/>
      <c r="AN44" s="11">
        <f t="shared" si="67"/>
        <v>0</v>
      </c>
      <c r="AO44" s="11">
        <f t="shared" si="68"/>
        <v>0</v>
      </c>
      <c r="AP44" s="11">
        <f t="shared" si="69"/>
        <v>0</v>
      </c>
      <c r="AQ44" s="11">
        <f t="shared" si="70"/>
        <v>0</v>
      </c>
      <c r="AR44" s="12">
        <f t="shared" si="71"/>
        <v>0</v>
      </c>
      <c r="AS44" s="22"/>
      <c r="AT44" s="36" t="e">
        <f t="shared" si="75"/>
        <v>#DIV/0!</v>
      </c>
    </row>
    <row r="45" spans="1:46">
      <c r="A45" s="76"/>
      <c r="B45" s="77"/>
      <c r="C45" s="77"/>
      <c r="D45" s="77"/>
      <c r="E45" s="77"/>
      <c r="F45" s="78"/>
      <c r="G45" s="23"/>
      <c r="H45" s="23"/>
      <c r="I45" s="23"/>
      <c r="J45" s="23"/>
      <c r="K45" s="21"/>
      <c r="L45" s="11">
        <f t="shared" si="50"/>
        <v>0</v>
      </c>
      <c r="M45" s="22"/>
      <c r="N45" s="11">
        <f t="shared" si="51"/>
        <v>0</v>
      </c>
      <c r="O45" s="22"/>
      <c r="P45" s="11">
        <f t="shared" si="52"/>
        <v>0</v>
      </c>
      <c r="Q45" s="11">
        <f t="shared" si="53"/>
        <v>0</v>
      </c>
      <c r="R45" s="11">
        <f t="shared" si="54"/>
        <v>0</v>
      </c>
      <c r="S45" s="22"/>
      <c r="T45" s="11">
        <f t="shared" si="55"/>
        <v>0</v>
      </c>
      <c r="U45" s="22"/>
      <c r="V45" s="11">
        <f t="shared" si="56"/>
        <v>0</v>
      </c>
      <c r="W45" s="22"/>
      <c r="X45" s="11">
        <f t="shared" si="57"/>
        <v>0</v>
      </c>
      <c r="Y45" s="11">
        <f t="shared" si="58"/>
        <v>0</v>
      </c>
      <c r="Z45" s="11">
        <f t="shared" si="59"/>
        <v>0</v>
      </c>
      <c r="AA45" s="22"/>
      <c r="AB45" s="11">
        <f t="shared" si="60"/>
        <v>0</v>
      </c>
      <c r="AC45" s="22"/>
      <c r="AD45" s="11">
        <f t="shared" si="61"/>
        <v>0</v>
      </c>
      <c r="AE45" s="22"/>
      <c r="AF45" s="11">
        <f t="shared" si="62"/>
        <v>0</v>
      </c>
      <c r="AG45" s="11">
        <f t="shared" si="63"/>
        <v>0</v>
      </c>
      <c r="AH45" s="11">
        <f t="shared" si="64"/>
        <v>0</v>
      </c>
      <c r="AI45" s="22"/>
      <c r="AJ45" s="11">
        <f t="shared" si="65"/>
        <v>0</v>
      </c>
      <c r="AK45" s="22"/>
      <c r="AL45" s="11">
        <f t="shared" si="66"/>
        <v>0</v>
      </c>
      <c r="AM45" s="22"/>
      <c r="AN45" s="11">
        <f t="shared" si="67"/>
        <v>0</v>
      </c>
      <c r="AO45" s="11">
        <f t="shared" si="68"/>
        <v>0</v>
      </c>
      <c r="AP45" s="11">
        <f t="shared" si="69"/>
        <v>0</v>
      </c>
      <c r="AQ45" s="11">
        <f t="shared" si="70"/>
        <v>0</v>
      </c>
      <c r="AR45" s="12">
        <f t="shared" si="71"/>
        <v>0</v>
      </c>
      <c r="AS45" s="22"/>
      <c r="AT45" s="36" t="e">
        <f t="shared" si="75"/>
        <v>#DIV/0!</v>
      </c>
    </row>
    <row r="46" spans="1:46">
      <c r="A46" s="76"/>
      <c r="B46" s="77"/>
      <c r="C46" s="77"/>
      <c r="D46" s="77"/>
      <c r="E46" s="77"/>
      <c r="F46" s="78"/>
      <c r="G46" s="23"/>
      <c r="H46" s="23"/>
      <c r="I46" s="23"/>
      <c r="J46" s="23"/>
      <c r="K46" s="21"/>
      <c r="L46" s="11">
        <f t="shared" si="50"/>
        <v>0</v>
      </c>
      <c r="M46" s="22"/>
      <c r="N46" s="11">
        <f t="shared" si="51"/>
        <v>0</v>
      </c>
      <c r="O46" s="22"/>
      <c r="P46" s="11">
        <f t="shared" si="52"/>
        <v>0</v>
      </c>
      <c r="Q46" s="11">
        <f t="shared" si="53"/>
        <v>0</v>
      </c>
      <c r="R46" s="11">
        <f t="shared" si="54"/>
        <v>0</v>
      </c>
      <c r="S46" s="22"/>
      <c r="T46" s="11">
        <f t="shared" si="55"/>
        <v>0</v>
      </c>
      <c r="U46" s="22"/>
      <c r="V46" s="11">
        <f t="shared" si="56"/>
        <v>0</v>
      </c>
      <c r="W46" s="22"/>
      <c r="X46" s="11">
        <f t="shared" si="57"/>
        <v>0</v>
      </c>
      <c r="Y46" s="11">
        <f t="shared" si="58"/>
        <v>0</v>
      </c>
      <c r="Z46" s="11">
        <f t="shared" si="59"/>
        <v>0</v>
      </c>
      <c r="AA46" s="22"/>
      <c r="AB46" s="11">
        <f t="shared" si="60"/>
        <v>0</v>
      </c>
      <c r="AC46" s="22"/>
      <c r="AD46" s="11">
        <f t="shared" si="61"/>
        <v>0</v>
      </c>
      <c r="AE46" s="22"/>
      <c r="AF46" s="11">
        <f t="shared" si="62"/>
        <v>0</v>
      </c>
      <c r="AG46" s="11">
        <f t="shared" si="63"/>
        <v>0</v>
      </c>
      <c r="AH46" s="11">
        <f t="shared" si="64"/>
        <v>0</v>
      </c>
      <c r="AI46" s="22"/>
      <c r="AJ46" s="11">
        <f t="shared" si="65"/>
        <v>0</v>
      </c>
      <c r="AK46" s="22"/>
      <c r="AL46" s="11">
        <f t="shared" si="66"/>
        <v>0</v>
      </c>
      <c r="AM46" s="22"/>
      <c r="AN46" s="11">
        <f t="shared" si="67"/>
        <v>0</v>
      </c>
      <c r="AO46" s="11">
        <f t="shared" si="68"/>
        <v>0</v>
      </c>
      <c r="AP46" s="11">
        <f t="shared" si="69"/>
        <v>0</v>
      </c>
      <c r="AQ46" s="11">
        <f t="shared" si="70"/>
        <v>0</v>
      </c>
      <c r="AR46" s="12">
        <f t="shared" si="71"/>
        <v>0</v>
      </c>
      <c r="AS46" s="22"/>
      <c r="AT46" s="36" t="e">
        <f t="shared" si="75"/>
        <v>#DIV/0!</v>
      </c>
    </row>
    <row r="47" spans="1:46">
      <c r="A47" s="76"/>
      <c r="B47" s="77"/>
      <c r="C47" s="77"/>
      <c r="D47" s="77"/>
      <c r="E47" s="77"/>
      <c r="F47" s="78"/>
      <c r="G47" s="23"/>
      <c r="H47" s="23"/>
      <c r="I47" s="23"/>
      <c r="J47" s="23"/>
      <c r="K47" s="21"/>
      <c r="L47" s="11">
        <f t="shared" si="50"/>
        <v>0</v>
      </c>
      <c r="M47" s="22"/>
      <c r="N47" s="11">
        <f t="shared" si="51"/>
        <v>0</v>
      </c>
      <c r="O47" s="22"/>
      <c r="P47" s="11">
        <f t="shared" si="52"/>
        <v>0</v>
      </c>
      <c r="Q47" s="11">
        <f t="shared" si="53"/>
        <v>0</v>
      </c>
      <c r="R47" s="11">
        <f t="shared" si="54"/>
        <v>0</v>
      </c>
      <c r="S47" s="22"/>
      <c r="T47" s="11">
        <f t="shared" si="55"/>
        <v>0</v>
      </c>
      <c r="U47" s="22"/>
      <c r="V47" s="11">
        <f t="shared" si="56"/>
        <v>0</v>
      </c>
      <c r="W47" s="22"/>
      <c r="X47" s="11">
        <f t="shared" si="57"/>
        <v>0</v>
      </c>
      <c r="Y47" s="11">
        <f t="shared" si="58"/>
        <v>0</v>
      </c>
      <c r="Z47" s="11">
        <f t="shared" si="59"/>
        <v>0</v>
      </c>
      <c r="AA47" s="22"/>
      <c r="AB47" s="11">
        <f t="shared" si="60"/>
        <v>0</v>
      </c>
      <c r="AC47" s="22"/>
      <c r="AD47" s="11">
        <f t="shared" si="61"/>
        <v>0</v>
      </c>
      <c r="AE47" s="22"/>
      <c r="AF47" s="11">
        <f t="shared" si="62"/>
        <v>0</v>
      </c>
      <c r="AG47" s="11">
        <f t="shared" si="63"/>
        <v>0</v>
      </c>
      <c r="AH47" s="11">
        <f t="shared" si="64"/>
        <v>0</v>
      </c>
      <c r="AI47" s="22"/>
      <c r="AJ47" s="11">
        <f t="shared" si="65"/>
        <v>0</v>
      </c>
      <c r="AK47" s="22"/>
      <c r="AL47" s="11">
        <f t="shared" si="66"/>
        <v>0</v>
      </c>
      <c r="AM47" s="22"/>
      <c r="AN47" s="11">
        <f t="shared" si="67"/>
        <v>0</v>
      </c>
      <c r="AO47" s="11">
        <f t="shared" si="68"/>
        <v>0</v>
      </c>
      <c r="AP47" s="11">
        <f t="shared" si="69"/>
        <v>0</v>
      </c>
      <c r="AQ47" s="11">
        <f t="shared" si="70"/>
        <v>0</v>
      </c>
      <c r="AR47" s="12">
        <f t="shared" si="71"/>
        <v>0</v>
      </c>
      <c r="AS47" s="22"/>
      <c r="AT47" s="36" t="e">
        <f t="shared" si="75"/>
        <v>#DIV/0!</v>
      </c>
    </row>
    <row r="48" spans="1:46">
      <c r="A48" s="76"/>
      <c r="B48" s="77"/>
      <c r="C48" s="77"/>
      <c r="D48" s="77"/>
      <c r="E48" s="77"/>
      <c r="F48" s="78"/>
      <c r="G48" s="23"/>
      <c r="H48" s="23"/>
      <c r="I48" s="23"/>
      <c r="J48" s="23"/>
      <c r="K48" s="21"/>
      <c r="L48" s="11">
        <f t="shared" ref="L48:L52" si="76">K48*J48</f>
        <v>0</v>
      </c>
      <c r="M48" s="22"/>
      <c r="N48" s="11">
        <f t="shared" ref="N48:N52" si="77">M48*J48</f>
        <v>0</v>
      </c>
      <c r="O48" s="22"/>
      <c r="P48" s="11">
        <f t="shared" ref="P48:P52" si="78">O48*J48</f>
        <v>0</v>
      </c>
      <c r="Q48" s="11">
        <f t="shared" ref="Q48:Q52" si="79">K48+M48+O48</f>
        <v>0</v>
      </c>
      <c r="R48" s="11">
        <f t="shared" ref="R48:R52" si="80">L48+N48+P48</f>
        <v>0</v>
      </c>
      <c r="S48" s="22"/>
      <c r="T48" s="11">
        <f t="shared" ref="T48:T52" si="81">S48*J48</f>
        <v>0</v>
      </c>
      <c r="U48" s="22"/>
      <c r="V48" s="11">
        <f t="shared" ref="V48:V52" si="82">U48*J48</f>
        <v>0</v>
      </c>
      <c r="W48" s="22"/>
      <c r="X48" s="11">
        <f t="shared" ref="X48:X52" si="83">W48*J48</f>
        <v>0</v>
      </c>
      <c r="Y48" s="11">
        <f t="shared" ref="Y48:Y52" si="84">S48+U48+W48</f>
        <v>0</v>
      </c>
      <c r="Z48" s="11">
        <f t="shared" ref="Z48:Z52" si="85">T48+V48+X48</f>
        <v>0</v>
      </c>
      <c r="AA48" s="22"/>
      <c r="AB48" s="11">
        <f t="shared" ref="AB48:AB52" si="86">AA48*J48</f>
        <v>0</v>
      </c>
      <c r="AC48" s="22"/>
      <c r="AD48" s="11">
        <f t="shared" ref="AD48:AD52" si="87">AC48*J48</f>
        <v>0</v>
      </c>
      <c r="AE48" s="22"/>
      <c r="AF48" s="11">
        <f t="shared" ref="AF48:AF52" si="88">AE48*J48</f>
        <v>0</v>
      </c>
      <c r="AG48" s="11">
        <f t="shared" ref="AG48:AG52" si="89">AA48+AC48+AE48</f>
        <v>0</v>
      </c>
      <c r="AH48" s="11">
        <f t="shared" ref="AH48:AH52" si="90">AB48+AD48+AF48</f>
        <v>0</v>
      </c>
      <c r="AI48" s="22"/>
      <c r="AJ48" s="11">
        <f t="shared" ref="AJ48:AJ52" si="91">AI48*J48</f>
        <v>0</v>
      </c>
      <c r="AK48" s="22"/>
      <c r="AL48" s="11">
        <f t="shared" ref="AL48:AL52" si="92">AK48*J48</f>
        <v>0</v>
      </c>
      <c r="AM48" s="22"/>
      <c r="AN48" s="11">
        <f t="shared" ref="AN48:AN52" si="93">AM48*J48</f>
        <v>0</v>
      </c>
      <c r="AO48" s="11">
        <f t="shared" ref="AO48:AO52" si="94">AI48+AK48+AM48</f>
        <v>0</v>
      </c>
      <c r="AP48" s="11">
        <f t="shared" ref="AP48:AP52" si="95">AJ48+AL48+AN48</f>
        <v>0</v>
      </c>
      <c r="AQ48" s="11">
        <f t="shared" ref="AQ48:AQ52" si="96">K48+M48+O48+S48+U48+W48+AA48+AC48+AE48+AI48+AK48+AM48</f>
        <v>0</v>
      </c>
      <c r="AR48" s="12">
        <f t="shared" ref="AR48:AR52" si="97">L48+N48+P48+T48+V48+X48+AB48+AD48+AF48+AJ48+AL48 +AN48</f>
        <v>0</v>
      </c>
      <c r="AS48" s="22"/>
      <c r="AT48" s="36" t="e">
        <f t="shared" si="75"/>
        <v>#DIV/0!</v>
      </c>
    </row>
    <row r="49" spans="1:46">
      <c r="A49" s="76"/>
      <c r="B49" s="77"/>
      <c r="C49" s="77"/>
      <c r="D49" s="77"/>
      <c r="E49" s="77"/>
      <c r="F49" s="78"/>
      <c r="G49" s="23"/>
      <c r="H49" s="23"/>
      <c r="I49" s="23"/>
      <c r="J49" s="23"/>
      <c r="K49" s="21"/>
      <c r="L49" s="11">
        <f t="shared" si="76"/>
        <v>0</v>
      </c>
      <c r="M49" s="22"/>
      <c r="N49" s="11">
        <f t="shared" si="77"/>
        <v>0</v>
      </c>
      <c r="O49" s="22"/>
      <c r="P49" s="11">
        <f t="shared" si="78"/>
        <v>0</v>
      </c>
      <c r="Q49" s="11">
        <f t="shared" si="79"/>
        <v>0</v>
      </c>
      <c r="R49" s="11">
        <f t="shared" si="80"/>
        <v>0</v>
      </c>
      <c r="S49" s="22"/>
      <c r="T49" s="11">
        <f t="shared" si="81"/>
        <v>0</v>
      </c>
      <c r="U49" s="22"/>
      <c r="V49" s="11">
        <f t="shared" si="82"/>
        <v>0</v>
      </c>
      <c r="W49" s="22"/>
      <c r="X49" s="11">
        <f t="shared" si="83"/>
        <v>0</v>
      </c>
      <c r="Y49" s="11">
        <f t="shared" si="84"/>
        <v>0</v>
      </c>
      <c r="Z49" s="11">
        <f t="shared" si="85"/>
        <v>0</v>
      </c>
      <c r="AA49" s="22"/>
      <c r="AB49" s="11">
        <f t="shared" si="86"/>
        <v>0</v>
      </c>
      <c r="AC49" s="22"/>
      <c r="AD49" s="11">
        <f t="shared" si="87"/>
        <v>0</v>
      </c>
      <c r="AE49" s="22"/>
      <c r="AF49" s="11">
        <f t="shared" si="88"/>
        <v>0</v>
      </c>
      <c r="AG49" s="11">
        <f t="shared" si="89"/>
        <v>0</v>
      </c>
      <c r="AH49" s="11">
        <f t="shared" si="90"/>
        <v>0</v>
      </c>
      <c r="AI49" s="22"/>
      <c r="AJ49" s="11">
        <f t="shared" si="91"/>
        <v>0</v>
      </c>
      <c r="AK49" s="22"/>
      <c r="AL49" s="11">
        <f t="shared" si="92"/>
        <v>0</v>
      </c>
      <c r="AM49" s="22"/>
      <c r="AN49" s="11">
        <f t="shared" si="93"/>
        <v>0</v>
      </c>
      <c r="AO49" s="11">
        <f t="shared" si="94"/>
        <v>0</v>
      </c>
      <c r="AP49" s="11">
        <f t="shared" si="95"/>
        <v>0</v>
      </c>
      <c r="AQ49" s="11">
        <f t="shared" si="96"/>
        <v>0</v>
      </c>
      <c r="AR49" s="12">
        <f t="shared" si="97"/>
        <v>0</v>
      </c>
      <c r="AS49" s="22"/>
      <c r="AT49" s="36" t="e">
        <f t="shared" si="75"/>
        <v>#DIV/0!</v>
      </c>
    </row>
    <row r="50" spans="1:46">
      <c r="A50" s="76"/>
      <c r="B50" s="77"/>
      <c r="C50" s="77"/>
      <c r="D50" s="77"/>
      <c r="E50" s="77"/>
      <c r="F50" s="78"/>
      <c r="G50" s="23"/>
      <c r="H50" s="23"/>
      <c r="I50" s="23"/>
      <c r="J50" s="23"/>
      <c r="K50" s="21"/>
      <c r="L50" s="11">
        <f t="shared" si="76"/>
        <v>0</v>
      </c>
      <c r="M50" s="22"/>
      <c r="N50" s="11">
        <f t="shared" si="77"/>
        <v>0</v>
      </c>
      <c r="O50" s="22"/>
      <c r="P50" s="11">
        <f t="shared" si="78"/>
        <v>0</v>
      </c>
      <c r="Q50" s="11">
        <f t="shared" si="79"/>
        <v>0</v>
      </c>
      <c r="R50" s="11">
        <f t="shared" si="80"/>
        <v>0</v>
      </c>
      <c r="S50" s="22"/>
      <c r="T50" s="11">
        <f t="shared" si="81"/>
        <v>0</v>
      </c>
      <c r="U50" s="22"/>
      <c r="V50" s="11">
        <f t="shared" si="82"/>
        <v>0</v>
      </c>
      <c r="W50" s="22"/>
      <c r="X50" s="11">
        <f t="shared" si="83"/>
        <v>0</v>
      </c>
      <c r="Y50" s="11">
        <f t="shared" si="84"/>
        <v>0</v>
      </c>
      <c r="Z50" s="11">
        <f t="shared" si="85"/>
        <v>0</v>
      </c>
      <c r="AA50" s="22"/>
      <c r="AB50" s="11">
        <f t="shared" si="86"/>
        <v>0</v>
      </c>
      <c r="AC50" s="22"/>
      <c r="AD50" s="11">
        <f t="shared" si="87"/>
        <v>0</v>
      </c>
      <c r="AE50" s="22"/>
      <c r="AF50" s="11">
        <f t="shared" si="88"/>
        <v>0</v>
      </c>
      <c r="AG50" s="11">
        <f t="shared" si="89"/>
        <v>0</v>
      </c>
      <c r="AH50" s="11">
        <f t="shared" si="90"/>
        <v>0</v>
      </c>
      <c r="AI50" s="22"/>
      <c r="AJ50" s="11">
        <f t="shared" si="91"/>
        <v>0</v>
      </c>
      <c r="AK50" s="22"/>
      <c r="AL50" s="11">
        <f t="shared" si="92"/>
        <v>0</v>
      </c>
      <c r="AM50" s="22"/>
      <c r="AN50" s="11">
        <f t="shared" si="93"/>
        <v>0</v>
      </c>
      <c r="AO50" s="11">
        <f t="shared" si="94"/>
        <v>0</v>
      </c>
      <c r="AP50" s="11">
        <f t="shared" si="95"/>
        <v>0</v>
      </c>
      <c r="AQ50" s="11">
        <f t="shared" si="96"/>
        <v>0</v>
      </c>
      <c r="AR50" s="12">
        <f t="shared" si="97"/>
        <v>0</v>
      </c>
      <c r="AS50" s="22"/>
      <c r="AT50" s="36" t="e">
        <f t="shared" si="75"/>
        <v>#DIV/0!</v>
      </c>
    </row>
    <row r="51" spans="1:46">
      <c r="A51" s="76"/>
      <c r="B51" s="77"/>
      <c r="C51" s="77"/>
      <c r="D51" s="77"/>
      <c r="E51" s="77"/>
      <c r="F51" s="78"/>
      <c r="G51" s="23"/>
      <c r="H51" s="23"/>
      <c r="I51" s="23"/>
      <c r="J51" s="23"/>
      <c r="K51" s="21"/>
      <c r="L51" s="11">
        <f t="shared" si="76"/>
        <v>0</v>
      </c>
      <c r="M51" s="22"/>
      <c r="N51" s="11">
        <f t="shared" si="77"/>
        <v>0</v>
      </c>
      <c r="O51" s="22"/>
      <c r="P51" s="11">
        <f t="shared" si="78"/>
        <v>0</v>
      </c>
      <c r="Q51" s="11">
        <f t="shared" si="79"/>
        <v>0</v>
      </c>
      <c r="R51" s="11">
        <f t="shared" si="80"/>
        <v>0</v>
      </c>
      <c r="S51" s="22"/>
      <c r="T51" s="11">
        <f t="shared" si="81"/>
        <v>0</v>
      </c>
      <c r="U51" s="22"/>
      <c r="V51" s="11">
        <f t="shared" si="82"/>
        <v>0</v>
      </c>
      <c r="W51" s="22"/>
      <c r="X51" s="11">
        <f t="shared" si="83"/>
        <v>0</v>
      </c>
      <c r="Y51" s="11">
        <f t="shared" si="84"/>
        <v>0</v>
      </c>
      <c r="Z51" s="11">
        <f t="shared" si="85"/>
        <v>0</v>
      </c>
      <c r="AA51" s="22"/>
      <c r="AB51" s="11">
        <f t="shared" si="86"/>
        <v>0</v>
      </c>
      <c r="AC51" s="22"/>
      <c r="AD51" s="11">
        <f t="shared" si="87"/>
        <v>0</v>
      </c>
      <c r="AE51" s="22"/>
      <c r="AF51" s="11">
        <f t="shared" si="88"/>
        <v>0</v>
      </c>
      <c r="AG51" s="11">
        <f t="shared" si="89"/>
        <v>0</v>
      </c>
      <c r="AH51" s="11">
        <f t="shared" si="90"/>
        <v>0</v>
      </c>
      <c r="AI51" s="22"/>
      <c r="AJ51" s="11">
        <f t="shared" si="91"/>
        <v>0</v>
      </c>
      <c r="AK51" s="22"/>
      <c r="AL51" s="11">
        <f t="shared" si="92"/>
        <v>0</v>
      </c>
      <c r="AM51" s="22"/>
      <c r="AN51" s="11">
        <f t="shared" si="93"/>
        <v>0</v>
      </c>
      <c r="AO51" s="11">
        <f t="shared" si="94"/>
        <v>0</v>
      </c>
      <c r="AP51" s="11">
        <f t="shared" si="95"/>
        <v>0</v>
      </c>
      <c r="AQ51" s="11">
        <f t="shared" si="96"/>
        <v>0</v>
      </c>
      <c r="AR51" s="12">
        <f t="shared" si="97"/>
        <v>0</v>
      </c>
      <c r="AS51" s="22"/>
      <c r="AT51" s="36" t="e">
        <f t="shared" si="75"/>
        <v>#DIV/0!</v>
      </c>
    </row>
    <row r="52" spans="1:46" ht="15.75" thickBot="1">
      <c r="A52" s="76"/>
      <c r="B52" s="77"/>
      <c r="C52" s="77"/>
      <c r="D52" s="77"/>
      <c r="E52" s="77"/>
      <c r="F52" s="78"/>
      <c r="G52" s="24"/>
      <c r="H52" s="24"/>
      <c r="I52" s="24"/>
      <c r="J52" s="24"/>
      <c r="K52" s="25"/>
      <c r="L52" s="13">
        <f t="shared" si="76"/>
        <v>0</v>
      </c>
      <c r="M52" s="27"/>
      <c r="N52" s="13">
        <f t="shared" si="77"/>
        <v>0</v>
      </c>
      <c r="O52" s="27"/>
      <c r="P52" s="13">
        <f t="shared" si="78"/>
        <v>0</v>
      </c>
      <c r="Q52" s="13">
        <f t="shared" si="79"/>
        <v>0</v>
      </c>
      <c r="R52" s="13">
        <f t="shared" si="80"/>
        <v>0</v>
      </c>
      <c r="S52" s="27"/>
      <c r="T52" s="13">
        <f t="shared" si="81"/>
        <v>0</v>
      </c>
      <c r="U52" s="27"/>
      <c r="V52" s="13">
        <f t="shared" si="82"/>
        <v>0</v>
      </c>
      <c r="W52" s="27"/>
      <c r="X52" s="13">
        <f t="shared" si="83"/>
        <v>0</v>
      </c>
      <c r="Y52" s="13">
        <f t="shared" si="84"/>
        <v>0</v>
      </c>
      <c r="Z52" s="13">
        <f t="shared" si="85"/>
        <v>0</v>
      </c>
      <c r="AA52" s="27"/>
      <c r="AB52" s="13">
        <f t="shared" si="86"/>
        <v>0</v>
      </c>
      <c r="AC52" s="27"/>
      <c r="AD52" s="13">
        <f t="shared" si="87"/>
        <v>0</v>
      </c>
      <c r="AE52" s="27"/>
      <c r="AF52" s="13">
        <f t="shared" si="88"/>
        <v>0</v>
      </c>
      <c r="AG52" s="13">
        <f t="shared" si="89"/>
        <v>0</v>
      </c>
      <c r="AH52" s="13">
        <f t="shared" si="90"/>
        <v>0</v>
      </c>
      <c r="AI52" s="27"/>
      <c r="AJ52" s="13">
        <f t="shared" si="91"/>
        <v>0</v>
      </c>
      <c r="AK52" s="27"/>
      <c r="AL52" s="13">
        <f t="shared" si="92"/>
        <v>0</v>
      </c>
      <c r="AM52" s="27"/>
      <c r="AN52" s="13">
        <f t="shared" si="93"/>
        <v>0</v>
      </c>
      <c r="AO52" s="13">
        <f t="shared" si="94"/>
        <v>0</v>
      </c>
      <c r="AP52" s="13">
        <f t="shared" si="95"/>
        <v>0</v>
      </c>
      <c r="AQ52" s="13">
        <f t="shared" si="96"/>
        <v>0</v>
      </c>
      <c r="AR52" s="17">
        <f t="shared" si="97"/>
        <v>0</v>
      </c>
      <c r="AS52" s="27"/>
      <c r="AT52" s="39" t="e">
        <f t="shared" si="75"/>
        <v>#DIV/0!</v>
      </c>
    </row>
    <row r="53" spans="1:46" ht="19.5" thickBot="1">
      <c r="A53" s="65"/>
      <c r="B53" s="66"/>
      <c r="C53" s="66"/>
      <c r="D53" s="66"/>
      <c r="E53" s="66"/>
      <c r="F53" s="67"/>
      <c r="G53" s="15" t="s">
        <v>12</v>
      </c>
      <c r="H53" s="16"/>
      <c r="I53" s="16"/>
      <c r="J53" s="16"/>
      <c r="K53" s="20"/>
      <c r="L53" s="20">
        <f t="shared" ref="L53:AR53" si="98">SUM(L37:L52)</f>
        <v>1215</v>
      </c>
      <c r="M53" s="20"/>
      <c r="N53" s="20">
        <f t="shared" si="98"/>
        <v>864</v>
      </c>
      <c r="O53" s="20"/>
      <c r="P53" s="20">
        <f t="shared" si="98"/>
        <v>1215</v>
      </c>
      <c r="Q53" s="20"/>
      <c r="R53" s="20">
        <f t="shared" si="98"/>
        <v>3294</v>
      </c>
      <c r="S53" s="20"/>
      <c r="T53" s="20">
        <f t="shared" si="98"/>
        <v>1188</v>
      </c>
      <c r="U53" s="20"/>
      <c r="V53" s="20">
        <f t="shared" si="98"/>
        <v>1485</v>
      </c>
      <c r="W53" s="20"/>
      <c r="X53" s="20">
        <f t="shared" si="98"/>
        <v>1512</v>
      </c>
      <c r="Y53" s="20"/>
      <c r="Z53" s="20">
        <f t="shared" si="98"/>
        <v>4185</v>
      </c>
      <c r="AA53" s="20"/>
      <c r="AB53" s="20">
        <f t="shared" si="98"/>
        <v>1458</v>
      </c>
      <c r="AC53" s="20"/>
      <c r="AD53" s="20">
        <f t="shared" si="98"/>
        <v>2376</v>
      </c>
      <c r="AE53" s="20"/>
      <c r="AF53" s="20">
        <f t="shared" si="98"/>
        <v>2349</v>
      </c>
      <c r="AG53" s="20"/>
      <c r="AH53" s="20">
        <f t="shared" si="98"/>
        <v>6183</v>
      </c>
      <c r="AI53" s="20"/>
      <c r="AJ53" s="20">
        <f t="shared" si="98"/>
        <v>1458</v>
      </c>
      <c r="AK53" s="20"/>
      <c r="AL53" s="20">
        <f t="shared" si="98"/>
        <v>1161</v>
      </c>
      <c r="AM53" s="20"/>
      <c r="AN53" s="20">
        <f t="shared" si="98"/>
        <v>2106</v>
      </c>
      <c r="AO53" s="20"/>
      <c r="AP53" s="20">
        <f t="shared" si="98"/>
        <v>4725</v>
      </c>
      <c r="AQ53" s="20"/>
      <c r="AR53" s="20">
        <f t="shared" si="98"/>
        <v>18387</v>
      </c>
      <c r="AS53" s="20">
        <f t="shared" ref="AS53" si="99">SUM(AS37:AS52)</f>
        <v>65</v>
      </c>
      <c r="AT53" s="33">
        <f>((AR53-AS53)/AS53)*100</f>
        <v>28187.692307692305</v>
      </c>
    </row>
    <row r="54" spans="1:46" ht="19.5" thickBot="1">
      <c r="A54" s="74"/>
      <c r="B54" s="74"/>
      <c r="C54" s="74"/>
      <c r="D54" s="74"/>
      <c r="E54" s="74"/>
      <c r="F54" s="74"/>
      <c r="G54" s="15" t="s">
        <v>13</v>
      </c>
      <c r="H54" s="16"/>
      <c r="I54" s="16"/>
      <c r="J54" s="46"/>
      <c r="K54" s="45"/>
      <c r="L54" s="20">
        <f t="shared" ref="L54:AS54" si="100">L53+L34+L26+L20+L6</f>
        <v>4362011</v>
      </c>
      <c r="M54" s="20"/>
      <c r="N54" s="20">
        <f t="shared" si="100"/>
        <v>2995147</v>
      </c>
      <c r="O54" s="20"/>
      <c r="P54" s="20">
        <f t="shared" si="100"/>
        <v>5093641</v>
      </c>
      <c r="Q54" s="20"/>
      <c r="R54" s="20">
        <f t="shared" si="100"/>
        <v>12450799</v>
      </c>
      <c r="S54" s="20"/>
      <c r="T54" s="20">
        <f t="shared" si="100"/>
        <v>4662427</v>
      </c>
      <c r="U54" s="20"/>
      <c r="V54" s="20">
        <f t="shared" si="100"/>
        <v>14905248</v>
      </c>
      <c r="W54" s="20"/>
      <c r="X54" s="20">
        <f t="shared" si="100"/>
        <v>3632799</v>
      </c>
      <c r="Y54" s="20"/>
      <c r="Z54" s="20">
        <f t="shared" si="100"/>
        <v>23200474</v>
      </c>
      <c r="AA54" s="20"/>
      <c r="AB54" s="20">
        <f t="shared" si="100"/>
        <v>6214506</v>
      </c>
      <c r="AC54" s="20"/>
      <c r="AD54" s="20">
        <f t="shared" si="100"/>
        <v>5194060</v>
      </c>
      <c r="AE54" s="20"/>
      <c r="AF54" s="20">
        <f t="shared" si="100"/>
        <v>5211619</v>
      </c>
      <c r="AG54" s="20"/>
      <c r="AH54" s="20">
        <f t="shared" si="100"/>
        <v>16620185</v>
      </c>
      <c r="AI54" s="20"/>
      <c r="AJ54" s="20">
        <f t="shared" si="100"/>
        <v>2969048</v>
      </c>
      <c r="AK54" s="20"/>
      <c r="AL54" s="20">
        <f t="shared" si="100"/>
        <v>5170125</v>
      </c>
      <c r="AM54" s="20"/>
      <c r="AN54" s="20">
        <f t="shared" si="100"/>
        <v>4106594</v>
      </c>
      <c r="AO54" s="20"/>
      <c r="AP54" s="20">
        <f t="shared" si="100"/>
        <v>12245767</v>
      </c>
      <c r="AQ54" s="20"/>
      <c r="AR54" s="20">
        <f t="shared" si="100"/>
        <v>64517225</v>
      </c>
      <c r="AS54" s="20">
        <f t="shared" si="100"/>
        <v>173857</v>
      </c>
      <c r="AT54" s="33">
        <f>((AR54-AS54)/AS54)*100</f>
        <v>37009.362867183947</v>
      </c>
    </row>
    <row r="55" spans="1:46">
      <c r="A55" s="79"/>
      <c r="B55" s="79"/>
      <c r="C55" s="79"/>
      <c r="D55" s="79"/>
      <c r="E55" s="79"/>
      <c r="F55" s="79"/>
    </row>
  </sheetData>
  <protectedRanges>
    <protectedRange sqref="A40:F52 B37:F39" name="Range20"/>
    <protectedRange sqref="B28:F33" name="Range19"/>
    <protectedRange sqref="B22:F25" name="Range18"/>
    <protectedRange sqref="B8:F19" name="Range17"/>
    <protectedRange sqref="J5:J54" name="Range15"/>
    <protectedRange sqref="A5:F5 A8:A19 A22:A25 A28:A33 A37:A39" name="Range1"/>
    <protectedRange sqref="G38:J54" name="Range2"/>
    <protectedRange sqref="K36:K52 K5:K34" name="Range3"/>
    <protectedRange sqref="M36:M52 M5:M34" name="Range4"/>
    <protectedRange sqref="O36:O52 O5:O34" name="Range5"/>
    <protectedRange sqref="S36:S52 S5:S34" name="Range6"/>
    <protectedRange sqref="U36:U52 U5:U34" name="Range7"/>
    <protectedRange sqref="W36:W52 W5:W34" name="Range8"/>
    <protectedRange sqref="AA36:AA52 AA5:AA34" name="Range9"/>
    <protectedRange sqref="AC36:AC52 AC5:AC34" name="Range10"/>
    <protectedRange sqref="AE36:AE52 AE5:AE34" name="Range11"/>
    <protectedRange sqref="AI36:AI52 AI5:AI34" name="Range12"/>
    <protectedRange sqref="AK36:AK52 AK5:AK34" name="Range13"/>
    <protectedRange sqref="AM36:AM52 AS36:AS52 AS5:AS19 AM5:AM34 AS21:AS25 AS27:AS34" name="Range14"/>
    <protectedRange sqref="AT3:AT54" name="Range16"/>
  </protectedRanges>
  <pageMargins left="0.7" right="0.7" top="0.75" bottom="0.75" header="0.3" footer="0.3"/>
  <pageSetup orientation="portrait" r:id="rId1"/>
  <ignoredErrors>
    <ignoredError sqref="L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Farzana</dc:creator>
  <cp:lastModifiedBy>raselalam</cp:lastModifiedBy>
  <dcterms:created xsi:type="dcterms:W3CDTF">2015-11-11T23:24:29Z</dcterms:created>
  <dcterms:modified xsi:type="dcterms:W3CDTF">2015-11-22T04:43:01Z</dcterms:modified>
</cp:coreProperties>
</file>