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14e517e87ada3df/Documents/"/>
    </mc:Choice>
  </mc:AlternateContent>
  <xr:revisionPtr revIDLastSave="1" documentId="8_{3FFDB899-480A-4ACD-A1E7-44C0D9BCBD8C}" xr6:coauthVersionLast="47" xr6:coauthVersionMax="47" xr10:uidLastSave="{887AB386-028A-44E4-8E34-DAAACEBC458F}"/>
  <bookViews>
    <workbookView xWindow="-108" yWindow="-108" windowWidth="23256" windowHeight="12456" activeTab="1" xr2:uid="{00000000-000D-0000-FFFF-FFFF00000000}"/>
  </bookViews>
  <sheets>
    <sheet name="Expenses" sheetId="1" r:id="rId1"/>
    <sheet name="Dashbo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2" l="1"/>
  <c r="H15" i="2"/>
  <c r="I15" i="2"/>
  <c r="J15" i="2"/>
  <c r="K15" i="2"/>
  <c r="L15" i="2"/>
  <c r="M15" i="2"/>
  <c r="N15" i="2"/>
  <c r="O15" i="2"/>
  <c r="P15" i="2"/>
  <c r="Q15" i="2"/>
  <c r="R15" i="2"/>
  <c r="G15" i="2"/>
  <c r="S10" i="2"/>
  <c r="S11" i="2"/>
  <c r="S12" i="2"/>
  <c r="S13" i="2"/>
  <c r="S14" i="2"/>
  <c r="S9" i="2"/>
  <c r="G10" i="2"/>
  <c r="H10" i="2"/>
  <c r="I10" i="2"/>
  <c r="J10" i="2"/>
  <c r="K10" i="2"/>
  <c r="L10" i="2"/>
  <c r="M10" i="2"/>
  <c r="N10" i="2"/>
  <c r="O10" i="2"/>
  <c r="P10" i="2"/>
  <c r="Q10" i="2"/>
  <c r="R10" i="2"/>
  <c r="G11" i="2"/>
  <c r="H11" i="2"/>
  <c r="I11" i="2"/>
  <c r="J11" i="2"/>
  <c r="K11" i="2"/>
  <c r="L11" i="2"/>
  <c r="M11" i="2"/>
  <c r="N11" i="2"/>
  <c r="O11" i="2"/>
  <c r="P11" i="2"/>
  <c r="Q11" i="2"/>
  <c r="R11" i="2"/>
  <c r="G12" i="2"/>
  <c r="H12" i="2"/>
  <c r="I12" i="2"/>
  <c r="J12" i="2"/>
  <c r="K12" i="2"/>
  <c r="L12" i="2"/>
  <c r="M12" i="2"/>
  <c r="N12" i="2"/>
  <c r="O12" i="2"/>
  <c r="P12" i="2"/>
  <c r="Q12" i="2"/>
  <c r="R12" i="2"/>
  <c r="G13" i="2"/>
  <c r="H13" i="2"/>
  <c r="I13" i="2"/>
  <c r="J13" i="2"/>
  <c r="K13" i="2"/>
  <c r="L13" i="2"/>
  <c r="M13" i="2"/>
  <c r="N13" i="2"/>
  <c r="O13" i="2"/>
  <c r="P13" i="2"/>
  <c r="Q13" i="2"/>
  <c r="R13" i="2"/>
  <c r="G14" i="2"/>
  <c r="H14" i="2"/>
  <c r="I14" i="2"/>
  <c r="J14" i="2"/>
  <c r="K14" i="2"/>
  <c r="L14" i="2"/>
  <c r="M14" i="2"/>
  <c r="N14" i="2"/>
  <c r="O14" i="2"/>
  <c r="P14" i="2"/>
  <c r="Q14" i="2"/>
  <c r="R14" i="2"/>
  <c r="H9" i="2"/>
  <c r="I9" i="2"/>
  <c r="J9" i="2"/>
  <c r="K9" i="2"/>
  <c r="L9" i="2"/>
  <c r="M9" i="2"/>
  <c r="N9" i="2"/>
  <c r="O9" i="2"/>
  <c r="P9" i="2"/>
  <c r="Q9" i="2"/>
  <c r="R9" i="2"/>
  <c r="G9" i="2"/>
  <c r="C9" i="2"/>
  <c r="H5" i="2"/>
  <c r="I5" i="2"/>
  <c r="J5" i="2"/>
  <c r="K5" i="2"/>
  <c r="L5" i="2"/>
  <c r="L7" i="2" s="1"/>
  <c r="M5" i="2"/>
  <c r="M7" i="2" s="1"/>
  <c r="N5" i="2"/>
  <c r="N7" i="2" s="1"/>
  <c r="O5" i="2"/>
  <c r="P5" i="2"/>
  <c r="Q5" i="2"/>
  <c r="R5" i="2"/>
  <c r="P6" i="2"/>
  <c r="O6" i="2"/>
  <c r="J7" i="2"/>
  <c r="K7" i="2"/>
  <c r="G6" i="2"/>
  <c r="G7" i="2" s="1"/>
  <c r="H6" i="2"/>
  <c r="I6" i="2"/>
  <c r="J6" i="2"/>
  <c r="K6" i="2"/>
  <c r="L6" i="2"/>
  <c r="M6" i="2"/>
  <c r="N6" i="2"/>
  <c r="Q6" i="2"/>
  <c r="R6" i="2"/>
  <c r="G5" i="2"/>
  <c r="D15" i="2"/>
  <c r="C10" i="2"/>
  <c r="E10" i="2" s="1"/>
  <c r="C11" i="2"/>
  <c r="E11" i="2" s="1"/>
  <c r="C12" i="2"/>
  <c r="E12" i="2" s="1"/>
  <c r="C13" i="2"/>
  <c r="E13" i="2" s="1"/>
  <c r="C14" i="2"/>
  <c r="E14" i="2" s="1"/>
  <c r="D7" i="2"/>
  <c r="C6" i="2"/>
  <c r="E6" i="2" s="1"/>
  <c r="C5" i="2"/>
  <c r="E5" i="2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R7" i="2" l="1"/>
  <c r="Q7" i="2"/>
  <c r="H7" i="2"/>
  <c r="I7" i="2"/>
  <c r="O7" i="2"/>
  <c r="P7" i="2"/>
  <c r="S6" i="2"/>
  <c r="S5" i="2"/>
  <c r="C15" i="2"/>
  <c r="E9" i="2"/>
  <c r="C7" i="2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S7" i="2" l="1"/>
</calcChain>
</file>

<file path=xl/sharedStrings.xml><?xml version="1.0" encoding="utf-8"?>
<sst xmlns="http://schemas.openxmlformats.org/spreadsheetml/2006/main" count="780" uniqueCount="164">
  <si>
    <t>Month</t>
  </si>
  <si>
    <t>Date</t>
  </si>
  <si>
    <t>Description</t>
  </si>
  <si>
    <t>Category</t>
  </si>
  <si>
    <t>Income</t>
  </si>
  <si>
    <t>Debits</t>
  </si>
  <si>
    <t>Balance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</si>
  <si>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</si>
  <si>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</si>
  <si>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</si>
  <si>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</si>
  <si>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</si>
  <si>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</si>
  <si>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</si>
  <si>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</si>
  <si>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</si>
  <si>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</si>
  <si>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</si>
  <si>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</si>
  <si>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01/02/2024</t>
  </si>
  <si>
    <t>01/03/2024</t>
  </si>
  <si>
    <t>01/05/2024</t>
  </si>
  <si>
    <t>01/06/2024</t>
  </si>
  <si>
    <t>01/17/2024</t>
  </si>
  <si>
    <t>01/18/2024</t>
  </si>
  <si>
    <t>01/20/2024</t>
  </si>
  <si>
    <t>01/25/2024</t>
  </si>
  <si>
    <t>01/28/2024</t>
  </si>
  <si>
    <t>02/01/2024</t>
  </si>
  <si>
    <t>02/02/2024</t>
  </si>
  <si>
    <t>02/03/2024</t>
  </si>
  <si>
    <t>02/06/2024</t>
  </si>
  <si>
    <t>02/15/2024</t>
  </si>
  <si>
    <t>02/17/2024</t>
  </si>
  <si>
    <t>02/18/2024</t>
  </si>
  <si>
    <t>02/25/2024</t>
  </si>
  <si>
    <t>03/01/2024</t>
  </si>
  <si>
    <t>03/02/2024</t>
  </si>
  <si>
    <t>03/03/2024</t>
  </si>
  <si>
    <t>03/15/2024</t>
  </si>
  <si>
    <t>03/16/2024</t>
  </si>
  <si>
    <t>03/17/2024</t>
  </si>
  <si>
    <t>03/18/2024</t>
  </si>
  <si>
    <t>03/25/2024</t>
  </si>
  <si>
    <t>03/27/2024</t>
  </si>
  <si>
    <t>04/01/2024</t>
  </si>
  <si>
    <t>04/02/2024</t>
  </si>
  <si>
    <t>04/03/2024</t>
  </si>
  <si>
    <t>04/05/2024</t>
  </si>
  <si>
    <t>04/06/2024</t>
  </si>
  <si>
    <t>04/15/2024</t>
  </si>
  <si>
    <t>04/16/2024</t>
  </si>
  <si>
    <t>04/17/2024</t>
  </si>
  <si>
    <t>04/18/2024</t>
  </si>
  <si>
    <t>04/20/2024</t>
  </si>
  <si>
    <t>04/25/2024</t>
  </si>
  <si>
    <t>05/01/2024</t>
  </si>
  <si>
    <t>05/02/2024</t>
  </si>
  <si>
    <t>05/03/2024</t>
  </si>
  <si>
    <t>05/04/2024</t>
  </si>
  <si>
    <t>05/15/2024</t>
  </si>
  <si>
    <t>05/17/2024</t>
  </si>
  <si>
    <t>05/18/2024</t>
  </si>
  <si>
    <t>05/22/2024</t>
  </si>
  <si>
    <t>05/23/2024</t>
  </si>
  <si>
    <t>05/25/2024</t>
  </si>
  <si>
    <t>06/01/2024</t>
  </si>
  <si>
    <t>06/02/2024</t>
  </si>
  <si>
    <t>06/03/2024</t>
  </si>
  <si>
    <t>06/10/2024</t>
  </si>
  <si>
    <t>06/15/2024</t>
  </si>
  <si>
    <t>06/17/2024</t>
  </si>
  <si>
    <t>06/18/2024</t>
  </si>
  <si>
    <t>06/20/2024</t>
  </si>
  <si>
    <t>06/25/2024</t>
  </si>
  <si>
    <t>07/01/2024</t>
  </si>
  <si>
    <t>07/02/2024</t>
  </si>
  <si>
    <t>07/03/2024</t>
  </si>
  <si>
    <t>07/06/2024</t>
  </si>
  <si>
    <t>07/10/2024</t>
  </si>
  <si>
    <t>07/14/2024</t>
  </si>
  <si>
    <t>07/15/2024</t>
  </si>
  <si>
    <t>07/17/2024</t>
  </si>
  <si>
    <t>07/18/2024</t>
  </si>
  <si>
    <t>07/20/2024</t>
  </si>
  <si>
    <t>07/27/2024</t>
  </si>
  <si>
    <t>08/01/2024</t>
  </si>
  <si>
    <t>08/02/2024</t>
  </si>
  <si>
    <t>08/03/2024</t>
  </si>
  <si>
    <t>08/15/2024</t>
  </si>
  <si>
    <t>08/17/2024</t>
  </si>
  <si>
    <t>08/18/2024</t>
  </si>
  <si>
    <t>08/23/2024</t>
  </si>
  <si>
    <t>08/27/2024</t>
  </si>
  <si>
    <t>09/01/2024</t>
  </si>
  <si>
    <t>09/02/2024</t>
  </si>
  <si>
    <t>09/03/2024</t>
  </si>
  <si>
    <t>09/06/2024</t>
  </si>
  <si>
    <t>09/07/2024</t>
  </si>
  <si>
    <t>09/15/2024</t>
  </si>
  <si>
    <t>09/17/2024</t>
  </si>
  <si>
    <t>09/18/2024</t>
  </si>
  <si>
    <t>09/21/2024</t>
  </si>
  <si>
    <t>09/25/2024</t>
  </si>
  <si>
    <t>10/01/2024</t>
  </si>
  <si>
    <t>10/02/2024</t>
  </si>
  <si>
    <t>10/03/2024</t>
  </si>
  <si>
    <t>10/05/2024</t>
  </si>
  <si>
    <t>10/13/2024</t>
  </si>
  <si>
    <t>10/15/2024</t>
  </si>
  <si>
    <t>10/17/2024</t>
  </si>
  <si>
    <t>10/18/2024</t>
  </si>
  <si>
    <t>10/19/2024</t>
  </si>
  <si>
    <t>10/26/2024</t>
  </si>
  <si>
    <t>11/01/2024</t>
  </si>
  <si>
    <t>11/02/2024</t>
  </si>
  <si>
    <t>11/03/2024</t>
  </si>
  <si>
    <t>11/15/2024</t>
  </si>
  <si>
    <t>11/16/2024</t>
  </si>
  <si>
    <t>11/17/2024</t>
  </si>
  <si>
    <t>11/18/2024</t>
  </si>
  <si>
    <t>11/21/2024</t>
  </si>
  <si>
    <t>11/25/2024</t>
  </si>
  <si>
    <t>12/01/2024</t>
  </si>
  <si>
    <t>12/02/2024</t>
  </si>
  <si>
    <t>12/03/2024</t>
  </si>
  <si>
    <t>12/06/2024</t>
  </si>
  <si>
    <t>12/07/2024</t>
  </si>
  <si>
    <t>12/15/2024</t>
  </si>
  <si>
    <t>12/17/2024</t>
  </si>
  <si>
    <t>12/18/2024</t>
  </si>
  <si>
    <t>12/21/2024</t>
  </si>
  <si>
    <t>12/24/2024</t>
  </si>
  <si>
    <t>12/27/2024</t>
  </si>
  <si>
    <t>Rent</t>
  </si>
  <si>
    <t>Utilities</t>
  </si>
  <si>
    <t>Investments</t>
  </si>
  <si>
    <t>Savings</t>
  </si>
  <si>
    <t>Gas</t>
  </si>
  <si>
    <t>Groceries</t>
  </si>
  <si>
    <t>Phone Bill</t>
  </si>
  <si>
    <t>Car Insurance</t>
  </si>
  <si>
    <t>Car Wash</t>
  </si>
  <si>
    <t>Other</t>
  </si>
  <si>
    <t>Christmas Shopping</t>
  </si>
  <si>
    <t>Dinner</t>
  </si>
  <si>
    <t>Brunch</t>
  </si>
  <si>
    <t>Vet Visit</t>
  </si>
  <si>
    <t xml:space="preserve">B-day Present </t>
  </si>
  <si>
    <t>Beach Day</t>
  </si>
  <si>
    <t>Coffee</t>
  </si>
  <si>
    <t>Car Registration</t>
  </si>
  <si>
    <t>Bowling</t>
  </si>
  <si>
    <t>Movies</t>
  </si>
  <si>
    <t>Starting Balance</t>
  </si>
  <si>
    <t>Total</t>
  </si>
  <si>
    <t>Budgeted</t>
  </si>
  <si>
    <t>Vs. Budget</t>
  </si>
  <si>
    <t>Paycheck #1</t>
  </si>
  <si>
    <t>Paycheck #2</t>
  </si>
  <si>
    <t>Month To Date</t>
  </si>
  <si>
    <t>Debit</t>
  </si>
  <si>
    <t>Year To 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</si>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</sst>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64" fontId="0" fillId="0" borderId="0" xfId="0" applyNumberFormat="1" applyAlignment="1">
      <alignment horizontal="left"/>
    </xf>
    <xf numFmtId="44" fontId="1" fillId="2" borderId="1" xfId="1" applyFont="1" applyFill="1" applyBorder="1" applyAlignment="1">
      <alignment horizontal="center" vertical="top"/>
    </xf>
    <xf numFmtId="44" fontId="0" fillId="0" borderId="0" xfId="1" applyFont="1"/>
    <xf numFmtId="17" fontId="0" fillId="0" borderId="0" xfId="0" applyNumberFormat="1"/>
    <xf numFmtId="16" fontId="0" fillId="0" borderId="0" xfId="0" applyNumberFormat="1"/>
    <xf numFmtId="0" fontId="0" fillId="4" borderId="0" xfId="0" applyFill="1"/>
    <xf numFmtId="44" fontId="0" fillId="0" borderId="0" xfId="0" applyNumberFormat="1"/>
    <xf numFmtId="44" fontId="2" fillId="0" borderId="0" xfId="1" applyFont="1"/>
    <xf numFmtId="0" fontId="1" fillId="0" borderId="2" xfId="0" applyFont="1" applyBorder="1"/>
    <xf numFmtId="44" fontId="0" fillId="0" borderId="2" xfId="0" applyNumberFormat="1" applyBorder="1"/>
    <xf numFmtId="0" fontId="0" fillId="0" borderId="2" xfId="0" applyBorder="1"/>
    <xf numFmtId="44" fontId="0" fillId="0" borderId="2" xfId="1" applyFont="1" applyBorder="1"/>
    <xf numFmtId="0" fontId="0" fillId="3" borderId="0" xfId="0" applyFill="1"/>
    <xf numFmtId="0" fontId="0" fillId="5" borderId="0" xfId="0" applyFill="1" applyAlignment="1">
      <alignment horizontal="center"/>
    </xf>
    <xf numFmtId="44" fontId="1" fillId="5" borderId="0" xfId="1" applyFont="1" applyFill="1"/>
    <xf numFmtId="44" fontId="1" fillId="5" borderId="0" xfId="0" applyNumberFormat="1" applyFont="1" applyFill="1"/>
    <xf numFmtId="44" fontId="1" fillId="5" borderId="3" xfId="1" applyFont="1" applyFill="1" applyBorder="1"/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4">
    <dxf>
      <numFmt numFmtId="164" formatCode="mm/d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C1-4B65-8B89-A30FEB3680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6C1-4B65-8B89-A30FEB3680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C1-4B65-8B89-A30FEB3680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6C1-4B65-8B89-A30FEB36803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6C1-4B65-8B89-A30FEB36803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6C1-4B65-8B89-A30FEB368032}"/>
              </c:ext>
            </c:extLst>
          </c:dPt>
          <c:dLbls>
            <c:dLbl>
              <c:idx val="0"/>
              <c:layout>
                <c:manualLayout>
                  <c:x val="3.7364984202712011E-2"/>
                  <c:y val="-8.935472688555443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C1-4B65-8B89-A30FEB368032}"/>
                </c:ext>
              </c:extLst>
            </c:dLbl>
            <c:dLbl>
              <c:idx val="1"/>
              <c:layout>
                <c:manualLayout>
                  <c:x val="0.14492692434893351"/>
                  <c:y val="-3.58173624523349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C1-4B65-8B89-A30FEB368032}"/>
                </c:ext>
              </c:extLst>
            </c:dLbl>
            <c:dLbl>
              <c:idx val="2"/>
              <c:layout>
                <c:manualLayout>
                  <c:x val="3.5520325374877738E-2"/>
                  <c:y val="1.408161243995443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C1-4B65-8B89-A30FEB368032}"/>
                </c:ext>
              </c:extLst>
            </c:dLbl>
            <c:dLbl>
              <c:idx val="3"/>
              <c:layout>
                <c:manualLayout>
                  <c:x val="-9.2154482700386314E-2"/>
                  <c:y val="1.505769326004060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C1-4B65-8B89-A30FEB368032}"/>
                </c:ext>
              </c:extLst>
            </c:dLbl>
            <c:dLbl>
              <c:idx val="4"/>
              <c:layout>
                <c:manualLayout>
                  <c:x val="-2.980110897665942E-2"/>
                  <c:y val="-9.000990442232456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C1-4B65-8B89-A30FEB368032}"/>
                </c:ext>
              </c:extLst>
            </c:dLbl>
            <c:dLbl>
              <c:idx val="5"/>
              <c:layout>
                <c:manualLayout>
                  <c:x val="-3.7709428412601238E-3"/>
                  <c:y val="-3.386767691774376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C1-4B65-8B89-A30FEB3680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Dashboard!$B$9:$B$14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Groceries</c:v>
                </c:pt>
                <c:pt idx="3">
                  <c:v>Gas</c:v>
                </c:pt>
                <c:pt idx="4">
                  <c:v>Investments</c:v>
                </c:pt>
                <c:pt idx="5">
                  <c:v>Other</c:v>
                </c:pt>
              </c:strCache>
            </c:strRef>
          </c:cat>
          <c:val>
            <c:numRef>
              <c:f>Dashboard!$C$9:$C$14</c:f>
              <c:numCache>
                <c:formatCode>_("$"* #,##0.00_);_("$"* \(#,##0.00\);_("$"* "-"??_);_(@_)</c:formatCode>
                <c:ptCount val="6"/>
                <c:pt idx="0">
                  <c:v>1200</c:v>
                </c:pt>
                <c:pt idx="1">
                  <c:v>185</c:v>
                </c:pt>
                <c:pt idx="2">
                  <c:v>356</c:v>
                </c:pt>
                <c:pt idx="3">
                  <c:v>109</c:v>
                </c:pt>
                <c:pt idx="4">
                  <c:v>1000</c:v>
                </c:pt>
                <c:pt idx="5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1-4B65-8B89-A30FEB36803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</a:p>
        </c:rich>
      </c:tx>
      <c:layout>
        <c:manualLayout>
          <c:xMode val="edge"/>
          <c:yMode val="edge"/>
          <c:x val="0.42252254831782388"/>
          <c:y val="2.8985507246376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74015748031496"/>
          <c:y val="0.17228260869565218"/>
          <c:w val="0.79892650918635166"/>
          <c:h val="0.55779452299645327"/>
        </c:manualLayout>
      </c:layout>
      <c:barChart>
        <c:barDir val="col"/>
        <c:grouping val="clustered"/>
        <c:varyColors val="0"/>
        <c:ser>
          <c:idx val="0"/>
          <c:order val="0"/>
          <c:tx>
            <c:v>Paycheck #1</c:v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E09-4418-B0E8-B1F6506D6FAF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E09-4418-B0E8-B1F6506D6FAF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E09-4418-B0E8-B1F6506D6FA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0E09-4418-B0E8-B1F6506D6FAF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E09-4418-B0E8-B1F6506D6FAF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E09-4418-B0E8-B1F6506D6FA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0E09-4418-B0E8-B1F6506D6FAF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E09-4418-B0E8-B1F6506D6FAF}"/>
              </c:ext>
            </c:extLst>
          </c:dPt>
          <c:cat>
            <c:strRef>
              <c:f>Dashboard!$G$4:$R$4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Dashboard!$G$5:$R$5</c:f>
              <c:numCache>
                <c:formatCode>_("$"* #,##0.00_);_("$"* \(#,##0.00\);_("$"* "-"??_);_(@_)</c:formatCode>
                <c:ptCount val="12"/>
                <c:pt idx="0">
                  <c:v>1864</c:v>
                </c:pt>
                <c:pt idx="1">
                  <c:v>1877</c:v>
                </c:pt>
                <c:pt idx="2">
                  <c:v>1855</c:v>
                </c:pt>
                <c:pt idx="3">
                  <c:v>1886</c:v>
                </c:pt>
                <c:pt idx="4">
                  <c:v>1862</c:v>
                </c:pt>
                <c:pt idx="5">
                  <c:v>1872</c:v>
                </c:pt>
                <c:pt idx="6">
                  <c:v>1897</c:v>
                </c:pt>
                <c:pt idx="7">
                  <c:v>1884</c:v>
                </c:pt>
                <c:pt idx="8">
                  <c:v>1901</c:v>
                </c:pt>
                <c:pt idx="9">
                  <c:v>1864</c:v>
                </c:pt>
                <c:pt idx="10">
                  <c:v>1851</c:v>
                </c:pt>
                <c:pt idx="11">
                  <c:v>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9-4418-B0E8-B1F6506D6FAF}"/>
            </c:ext>
          </c:extLst>
        </c:ser>
        <c:ser>
          <c:idx val="1"/>
          <c:order val="1"/>
          <c:tx>
            <c:v>Paycheck #2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09-4418-B0E8-B1F6506D6FA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0E09-4418-B0E8-B1F6506D6FA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E09-4418-B0E8-B1F6506D6FAF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09-4418-B0E8-B1F6506D6FA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E09-4418-B0E8-B1F6506D6FAF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E09-4418-B0E8-B1F6506D6FAF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0E09-4418-B0E8-B1F6506D6FA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E09-4418-B0E8-B1F6506D6FAF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0E09-4418-B0E8-B1F6506D6FAF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E09-4418-B0E8-B1F6506D6FAF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0E09-4418-B0E8-B1F6506D6FAF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E09-4418-B0E8-B1F6506D6FAF}"/>
              </c:ext>
            </c:extLst>
          </c:dPt>
          <c:cat>
            <c:strRef>
              <c:f>Dashboard!$G$4:$R$4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Dashboard!$G$6:$R$6</c:f>
              <c:numCache>
                <c:formatCode>_("$"* #,##0.00_);_("$"* \(#,##0.00\);_("$"* "-"??_);_(@_)</c:formatCode>
                <c:ptCount val="12"/>
                <c:pt idx="0">
                  <c:v>1910</c:v>
                </c:pt>
                <c:pt idx="1">
                  <c:v>1851</c:v>
                </c:pt>
                <c:pt idx="2">
                  <c:v>1912</c:v>
                </c:pt>
                <c:pt idx="3">
                  <c:v>1894</c:v>
                </c:pt>
                <c:pt idx="4">
                  <c:v>1864</c:v>
                </c:pt>
                <c:pt idx="5">
                  <c:v>1904</c:v>
                </c:pt>
                <c:pt idx="6">
                  <c:v>1892</c:v>
                </c:pt>
                <c:pt idx="7">
                  <c:v>1879</c:v>
                </c:pt>
                <c:pt idx="8">
                  <c:v>1874</c:v>
                </c:pt>
                <c:pt idx="9">
                  <c:v>1868</c:v>
                </c:pt>
                <c:pt idx="10">
                  <c:v>1856</c:v>
                </c:pt>
                <c:pt idx="11">
                  <c:v>1862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9-4418-B0E8-B1F6506D6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8363904"/>
        <c:axId val="1928376864"/>
      </c:barChart>
      <c:catAx>
        <c:axId val="19283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76864"/>
        <c:crosses val="autoZero"/>
        <c:auto val="1"/>
        <c:lblAlgn val="ctr"/>
        <c:lblOffset val="100"/>
        <c:noMultiLvlLbl val="0"/>
      </c:catAx>
      <c:valAx>
        <c:axId val="192837686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6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Expenses</a:t>
            </a:r>
          </a:p>
        </c:rich>
      </c:tx>
      <c:layout>
        <c:manualLayout>
          <c:xMode val="edge"/>
          <c:yMode val="edge"/>
          <c:x val="0.40886017272034542"/>
          <c:y val="5.695538057742783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8017526035052"/>
          <c:y val="0.11876041810563152"/>
          <c:w val="0.82162835492337649"/>
          <c:h val="0.54329833770778657"/>
        </c:manualLayout>
      </c:layout>
      <c:lineChart>
        <c:grouping val="standard"/>
        <c:varyColors val="0"/>
        <c:ser>
          <c:idx val="0"/>
          <c:order val="0"/>
          <c:tx>
            <c:v>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Dashboard!$G$8:$R$8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Dashboard!$G$9:$R$9</c:f>
              <c:numCache>
                <c:formatCode>_("$"* #,##0.00_);_("$"* \(#,##0.00\);_("$"* "-"??_);_(@_)</c:formatCode>
                <c:ptCount val="12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0-442E-8647-2ECAF9B16589}"/>
            </c:ext>
          </c:extLst>
        </c:ser>
        <c:ser>
          <c:idx val="1"/>
          <c:order val="1"/>
          <c:tx>
            <c:v>Utilities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Dashboard!$G$8:$R$8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Dashboard!$G$10:$R$10</c:f>
              <c:numCache>
                <c:formatCode>_("$"* #,##0.00_);_("$"* \(#,##0.00\);_("$"* "-"??_);_(@_)</c:formatCode>
                <c:ptCount val="12"/>
                <c:pt idx="0">
                  <c:v>185</c:v>
                </c:pt>
                <c:pt idx="1">
                  <c:v>185</c:v>
                </c:pt>
                <c:pt idx="2">
                  <c:v>185</c:v>
                </c:pt>
                <c:pt idx="3">
                  <c:v>185</c:v>
                </c:pt>
                <c:pt idx="4">
                  <c:v>185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185</c:v>
                </c:pt>
                <c:pt idx="9">
                  <c:v>185</c:v>
                </c:pt>
                <c:pt idx="10">
                  <c:v>185</c:v>
                </c:pt>
                <c:pt idx="11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0-442E-8647-2ECAF9B16589}"/>
            </c:ext>
          </c:extLst>
        </c:ser>
        <c:ser>
          <c:idx val="2"/>
          <c:order val="2"/>
          <c:tx>
            <c:v>Groceries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Dashboard!$G$8:$R$8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Dashboard!$G$11:$R$11</c:f>
              <c:numCache>
                <c:formatCode>_("$"* #,##0.00_);_("$"* \(#,##0.00\);_("$"* "-"??_);_(@_)</c:formatCode>
                <c:ptCount val="12"/>
                <c:pt idx="0">
                  <c:v>356</c:v>
                </c:pt>
                <c:pt idx="1">
                  <c:v>352</c:v>
                </c:pt>
                <c:pt idx="2">
                  <c:v>360</c:v>
                </c:pt>
                <c:pt idx="3">
                  <c:v>359</c:v>
                </c:pt>
                <c:pt idx="4">
                  <c:v>358</c:v>
                </c:pt>
                <c:pt idx="5">
                  <c:v>350</c:v>
                </c:pt>
                <c:pt idx="6">
                  <c:v>407</c:v>
                </c:pt>
                <c:pt idx="7">
                  <c:v>343</c:v>
                </c:pt>
                <c:pt idx="8">
                  <c:v>350</c:v>
                </c:pt>
                <c:pt idx="9">
                  <c:v>329</c:v>
                </c:pt>
                <c:pt idx="10">
                  <c:v>449</c:v>
                </c:pt>
                <c:pt idx="11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0-442E-8647-2ECAF9B16589}"/>
            </c:ext>
          </c:extLst>
        </c:ser>
        <c:ser>
          <c:idx val="3"/>
          <c:order val="3"/>
          <c:tx>
            <c:v>Gas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Dashboard!$G$8:$R$8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Dashboard!$G$12:$R$12</c:f>
              <c:numCache>
                <c:formatCode>_("$"* #,##0.00_);_("$"* \(#,##0.00\);_("$"* "-"??_);_(@_)</c:formatCode>
                <c:ptCount val="12"/>
                <c:pt idx="0">
                  <c:v>109</c:v>
                </c:pt>
                <c:pt idx="1">
                  <c:v>137</c:v>
                </c:pt>
                <c:pt idx="2">
                  <c:v>151</c:v>
                </c:pt>
                <c:pt idx="3">
                  <c:v>110</c:v>
                </c:pt>
                <c:pt idx="4">
                  <c:v>119</c:v>
                </c:pt>
                <c:pt idx="5">
                  <c:v>148</c:v>
                </c:pt>
                <c:pt idx="6">
                  <c:v>134</c:v>
                </c:pt>
                <c:pt idx="7">
                  <c:v>137</c:v>
                </c:pt>
                <c:pt idx="8">
                  <c:v>130</c:v>
                </c:pt>
                <c:pt idx="9">
                  <c:v>120</c:v>
                </c:pt>
                <c:pt idx="10">
                  <c:v>113</c:v>
                </c:pt>
                <c:pt idx="1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0-442E-8647-2ECAF9B16589}"/>
            </c:ext>
          </c:extLst>
        </c:ser>
        <c:ser>
          <c:idx val="4"/>
          <c:order val="4"/>
          <c:tx>
            <c:v>Investments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Dashboard!$G$8:$R$8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Dashboard!$G$13:$R$13</c:f>
              <c:numCache>
                <c:formatCode>_("$"* #,##0.00_);_("$"* \(#,##0.00\);_("$"* "-"??_);_(@_)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A0-442E-8647-2ECAF9B16589}"/>
            </c:ext>
          </c:extLst>
        </c:ser>
        <c:ser>
          <c:idx val="5"/>
          <c:order val="5"/>
          <c:tx>
            <c:v>Other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Dashboard!$G$8:$R$8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Dashboard!$G$14:$R$14</c:f>
              <c:numCache>
                <c:formatCode>_("$"* #,##0.00_);_("$"* \(#,##0.00\);_("$"* "-"??_);_(@_)</c:formatCode>
                <c:ptCount val="12"/>
                <c:pt idx="0">
                  <c:v>496</c:v>
                </c:pt>
                <c:pt idx="1">
                  <c:v>193</c:v>
                </c:pt>
                <c:pt idx="2">
                  <c:v>470</c:v>
                </c:pt>
                <c:pt idx="3">
                  <c:v>213</c:v>
                </c:pt>
                <c:pt idx="4">
                  <c:v>302</c:v>
                </c:pt>
                <c:pt idx="5">
                  <c:v>274</c:v>
                </c:pt>
                <c:pt idx="6">
                  <c:v>354</c:v>
                </c:pt>
                <c:pt idx="7">
                  <c:v>228</c:v>
                </c:pt>
                <c:pt idx="8">
                  <c:v>191</c:v>
                </c:pt>
                <c:pt idx="9">
                  <c:v>401</c:v>
                </c:pt>
                <c:pt idx="10">
                  <c:v>366</c:v>
                </c:pt>
                <c:pt idx="11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A0-442E-8647-2ECAF9B1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121120"/>
        <c:axId val="2079122080"/>
      </c:lineChart>
      <c:catAx>
        <c:axId val="20791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22080"/>
        <c:crosses val="autoZero"/>
        <c:auto val="1"/>
        <c:lblAlgn val="ctr"/>
        <c:lblOffset val="100"/>
        <c:noMultiLvlLbl val="0"/>
      </c:catAx>
      <c:valAx>
        <c:axId val="207912208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88961919233779974"/>
          <c:w val="0.9"/>
          <c:h val="9.8684901229451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15</xdr:row>
      <xdr:rowOff>106680</xdr:rowOff>
    </xdr:from>
    <xdr:to>
      <xdr:col>4</xdr:col>
      <xdr:colOff>685800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92CA6-D012-6CF1-5C1F-214E72CDB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7620</xdr:rowOff>
    </xdr:from>
    <xdr:to>
      <xdr:col>12</xdr:col>
      <xdr:colOff>358140</xdr:colOff>
      <xdr:row>26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C8F5F5-FC90-2B6E-214F-0166195C5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365760</xdr:colOff>
      <xdr:row>15</xdr:row>
      <xdr:rowOff>7620</xdr:rowOff>
    </xdr:from>
    <xdr:to>
      <xdr:col>19</xdr:col>
      <xdr:colOff>7620</xdr:colOff>
      <xdr:row>26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6B37D4-CA11-9371-C615-4CDC42662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BB5500-5017-44FC-B49F-253BC3639A0F}" name="Table2" displayName="Table2" ref="A1:G191" totalsRowShown="0" headerRowDxfId="3" headerRowBorderDxfId="2" tableBorderDxfId="1">
  <autoFilter ref="A1:G191" xr:uid="{9EBB5500-5017-44FC-B49F-253BC3639A0F}"/>
  <tableColumns count="7">
    <tableColumn id="1" xr3:uid="{31EDA2F0-67CA-4FB3-BE76-17C54F4FCD6E}" name="Month"/>
    <tableColumn id="2" xr3:uid="{4F1AD671-A517-43F3-9F63-6FA6B284523B}" name="Date" dataDxfId="0"/>
    <tableColumn id="3" xr3:uid="{39355BB8-272F-4898-A423-C057F7CE4D2B}" name="Description"/>
    <tableColumn id="4" xr3:uid="{CA155D06-0EAE-4BD7-BE6B-FF9FFA0583E8}" name="Category"/>
    <tableColumn id="5" xr3:uid="{03987338-BF14-495D-A041-D2D771CB16B2}" name="Income" dataCellStyle="Currency"/>
    <tableColumn id="6" xr3:uid="{8CBA126F-F0C9-4A57-B257-ED9ACD41EB58}" name="Debits" dataCellStyle="Currency"/>
    <tableColumn id="7" xr3:uid="{F6E5AAEF-9CF3-43D6-A44E-1B0566C17340}" name="Balance" dataCellStyle="Currency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1"/>
  <sheetViews>
    <sheetView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1" max="1" width="11.21875" bestFit="1" customWidth="1"/>
    <col min="2" max="2" width="10.5546875" style="1" bestFit="1" customWidth="1"/>
    <col min="3" max="3" width="16.88671875" bestFit="1" customWidth="1"/>
    <col min="4" max="4" width="13" bestFit="1" customWidth="1"/>
    <col min="5" max="5" width="11.77734375" style="5" bestFit="1" customWidth="1"/>
    <col min="6" max="6" width="10.6640625" style="5" bestFit="1" customWidth="1"/>
    <col min="7" max="7" width="12" style="5" bestFit="1" customWidth="1"/>
    <col min="9" max="9" width="10.88671875" bestFit="1" customWidth="1"/>
    <col min="10" max="10" width="10.10937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</row>
    <row r="2" spans="1:10" x14ac:dyDescent="0.3">
      <c r="A2" t="s">
        <v>7</v>
      </c>
      <c r="B2" s="3">
        <v>45292</v>
      </c>
      <c r="C2" t="s">
        <v>154</v>
      </c>
      <c r="D2" t="s">
        <v>4</v>
      </c>
      <c r="E2" s="5">
        <v>0</v>
      </c>
      <c r="F2" s="5">
        <v>0</v>
      </c>
      <c r="G2" s="5">
        <v>2250</v>
      </c>
      <c r="J2" s="5"/>
    </row>
    <row r="3" spans="1:10" x14ac:dyDescent="0.3">
      <c r="A3" t="s">
        <v>7</v>
      </c>
      <c r="B3" s="1" t="s">
        <v>19</v>
      </c>
      <c r="C3" t="s">
        <v>134</v>
      </c>
      <c r="D3" t="s">
        <v>134</v>
      </c>
      <c r="E3" s="5">
        <v>0</v>
      </c>
      <c r="F3" s="5">
        <v>1200</v>
      </c>
      <c r="G3" s="5">
        <f>SUM(G2+Table2[[#This Row],[Income]]-Table2[[#This Row],[Debits]])</f>
        <v>1050</v>
      </c>
      <c r="J3" s="5"/>
    </row>
    <row r="4" spans="1:10" x14ac:dyDescent="0.3">
      <c r="A4" t="s">
        <v>7</v>
      </c>
      <c r="B4" s="1" t="s">
        <v>19</v>
      </c>
      <c r="C4" t="s">
        <v>135</v>
      </c>
      <c r="D4" t="s">
        <v>135</v>
      </c>
      <c r="E4" s="5">
        <v>0</v>
      </c>
      <c r="F4" s="5">
        <v>150</v>
      </c>
      <c r="G4" s="5">
        <f>SUM(G3+Table2[[#This Row],[Income]]-Table2[[#This Row],[Debits]])</f>
        <v>900</v>
      </c>
      <c r="J4" s="5"/>
    </row>
    <row r="5" spans="1:10" x14ac:dyDescent="0.3">
      <c r="A5" t="s">
        <v>7</v>
      </c>
      <c r="B5" s="3">
        <v>45294</v>
      </c>
      <c r="C5" t="s">
        <v>158</v>
      </c>
      <c r="D5" t="s">
        <v>4</v>
      </c>
      <c r="E5" s="5">
        <v>1864</v>
      </c>
      <c r="F5" s="5">
        <v>0</v>
      </c>
      <c r="G5" s="5">
        <f>SUM(G4+Table2[[#This Row],[Income]]-Table2[[#This Row],[Debits]])</f>
        <v>2764</v>
      </c>
      <c r="J5" s="5"/>
    </row>
    <row r="6" spans="1:10" x14ac:dyDescent="0.3">
      <c r="A6" t="s">
        <v>7</v>
      </c>
      <c r="B6" s="1" t="s">
        <v>20</v>
      </c>
      <c r="C6" t="s">
        <v>136</v>
      </c>
      <c r="D6" t="s">
        <v>136</v>
      </c>
      <c r="E6" s="5">
        <v>0</v>
      </c>
      <c r="F6" s="5">
        <v>500</v>
      </c>
      <c r="G6" s="5">
        <f>SUM(G5+Table2[[#This Row],[Income]]-Table2[[#This Row],[Debits]])</f>
        <v>2264</v>
      </c>
      <c r="J6" s="5"/>
    </row>
    <row r="7" spans="1:10" x14ac:dyDescent="0.3">
      <c r="A7" t="s">
        <v>7</v>
      </c>
      <c r="B7" s="1" t="s">
        <v>20</v>
      </c>
      <c r="C7" t="s">
        <v>137</v>
      </c>
      <c r="D7" t="s">
        <v>136</v>
      </c>
      <c r="E7" s="5">
        <v>0</v>
      </c>
      <c r="F7" s="5">
        <v>500</v>
      </c>
      <c r="G7" s="5">
        <f>SUM(G6+Table2[[#This Row],[Income]]-Table2[[#This Row],[Debits]])</f>
        <v>1764</v>
      </c>
      <c r="J7" s="5"/>
    </row>
    <row r="8" spans="1:10" x14ac:dyDescent="0.3">
      <c r="A8" t="s">
        <v>7</v>
      </c>
      <c r="B8" s="1" t="s">
        <v>21</v>
      </c>
      <c r="C8" t="s">
        <v>138</v>
      </c>
      <c r="D8" t="s">
        <v>138</v>
      </c>
      <c r="E8" s="5">
        <v>0</v>
      </c>
      <c r="F8" s="5">
        <v>51</v>
      </c>
      <c r="G8" s="5">
        <f>SUM(G7+Table2[[#This Row],[Income]]-Table2[[#This Row],[Debits]])</f>
        <v>1713</v>
      </c>
      <c r="J8" s="5"/>
    </row>
    <row r="9" spans="1:10" x14ac:dyDescent="0.3">
      <c r="A9" t="s">
        <v>7</v>
      </c>
      <c r="B9" s="3">
        <v>45297</v>
      </c>
      <c r="C9" t="s">
        <v>150</v>
      </c>
      <c r="D9" t="s">
        <v>143</v>
      </c>
      <c r="E9" s="5">
        <v>0</v>
      </c>
      <c r="F9" s="5">
        <v>12</v>
      </c>
      <c r="G9" s="5">
        <f>SUM(G8+Table2[[#This Row],[Income]]-Table2[[#This Row],[Debits]])</f>
        <v>1701</v>
      </c>
    </row>
    <row r="10" spans="1:10" x14ac:dyDescent="0.3">
      <c r="A10" t="s">
        <v>7</v>
      </c>
      <c r="B10" s="1" t="s">
        <v>22</v>
      </c>
      <c r="C10" t="s">
        <v>139</v>
      </c>
      <c r="D10" t="s">
        <v>139</v>
      </c>
      <c r="E10" s="5">
        <v>0</v>
      </c>
      <c r="F10" s="5">
        <v>172</v>
      </c>
      <c r="G10" s="5">
        <f>SUM(G9+Table2[[#This Row],[Income]]-Table2[[#This Row],[Debits]])</f>
        <v>1529</v>
      </c>
    </row>
    <row r="11" spans="1:10" x14ac:dyDescent="0.3">
      <c r="A11" t="s">
        <v>7</v>
      </c>
      <c r="B11" s="3">
        <v>45307</v>
      </c>
      <c r="C11" t="s">
        <v>159</v>
      </c>
      <c r="D11" t="s">
        <v>4</v>
      </c>
      <c r="E11" s="5">
        <v>1910</v>
      </c>
      <c r="F11" s="5">
        <v>0</v>
      </c>
      <c r="G11" s="5">
        <f>SUM(G10+Table2[[#This Row],[Income]]-Table2[[#This Row],[Debits]])</f>
        <v>3439</v>
      </c>
    </row>
    <row r="12" spans="1:10" x14ac:dyDescent="0.3">
      <c r="A12" t="s">
        <v>7</v>
      </c>
      <c r="B12" s="1" t="s">
        <v>23</v>
      </c>
      <c r="C12" t="s">
        <v>140</v>
      </c>
      <c r="D12" t="s">
        <v>135</v>
      </c>
      <c r="E12" s="5">
        <v>0</v>
      </c>
      <c r="F12" s="5">
        <v>35</v>
      </c>
      <c r="G12" s="5">
        <f>SUM(G11+Table2[[#This Row],[Income]]-Table2[[#This Row],[Debits]])</f>
        <v>3404</v>
      </c>
    </row>
    <row r="13" spans="1:10" x14ac:dyDescent="0.3">
      <c r="A13" t="s">
        <v>7</v>
      </c>
      <c r="B13" s="1" t="s">
        <v>24</v>
      </c>
      <c r="C13" t="s">
        <v>141</v>
      </c>
      <c r="D13" t="s">
        <v>143</v>
      </c>
      <c r="E13" s="5">
        <v>0</v>
      </c>
      <c r="F13" s="5">
        <v>120</v>
      </c>
      <c r="G13" s="5">
        <f>SUM(G12+Table2[[#This Row],[Income]]-Table2[[#This Row],[Debits]])</f>
        <v>3284</v>
      </c>
    </row>
    <row r="14" spans="1:10" x14ac:dyDescent="0.3">
      <c r="A14" t="s">
        <v>7</v>
      </c>
      <c r="B14" s="1" t="s">
        <v>25</v>
      </c>
      <c r="C14" t="s">
        <v>139</v>
      </c>
      <c r="D14" t="s">
        <v>139</v>
      </c>
      <c r="E14" s="5">
        <v>0</v>
      </c>
      <c r="F14" s="5">
        <v>184</v>
      </c>
      <c r="G14" s="5">
        <f>SUM(G13+Table2[[#This Row],[Income]]-Table2[[#This Row],[Debits]])</f>
        <v>3100</v>
      </c>
    </row>
    <row r="15" spans="1:10" x14ac:dyDescent="0.3">
      <c r="A15" t="s">
        <v>7</v>
      </c>
      <c r="B15" s="3">
        <v>45312</v>
      </c>
      <c r="C15" t="s">
        <v>151</v>
      </c>
      <c r="D15" t="s">
        <v>143</v>
      </c>
      <c r="E15" s="5">
        <v>0</v>
      </c>
      <c r="F15" s="5">
        <v>250</v>
      </c>
      <c r="G15" s="5">
        <f>SUM(G14+Table2[[#This Row],[Income]]-Table2[[#This Row],[Debits]])</f>
        <v>2850</v>
      </c>
    </row>
    <row r="16" spans="1:10" x14ac:dyDescent="0.3">
      <c r="A16" t="s">
        <v>7</v>
      </c>
      <c r="B16" s="1" t="s">
        <v>26</v>
      </c>
      <c r="C16" t="s">
        <v>138</v>
      </c>
      <c r="D16" t="s">
        <v>138</v>
      </c>
      <c r="E16" s="5">
        <v>0</v>
      </c>
      <c r="F16" s="5">
        <v>58</v>
      </c>
      <c r="G16" s="5">
        <f>SUM(G15+Table2[[#This Row],[Income]]-Table2[[#This Row],[Debits]])</f>
        <v>2792</v>
      </c>
    </row>
    <row r="17" spans="1:7" x14ac:dyDescent="0.3">
      <c r="A17" t="s">
        <v>7</v>
      </c>
      <c r="B17" s="1" t="s">
        <v>27</v>
      </c>
      <c r="C17" t="s">
        <v>142</v>
      </c>
      <c r="D17" t="s">
        <v>143</v>
      </c>
      <c r="E17" s="5">
        <v>0</v>
      </c>
      <c r="F17" s="5">
        <v>9</v>
      </c>
      <c r="G17" s="5">
        <f>SUM(G16+Table2[[#This Row],[Income]]-Table2[[#This Row],[Debits]])</f>
        <v>2783</v>
      </c>
    </row>
    <row r="18" spans="1:7" x14ac:dyDescent="0.3">
      <c r="A18" t="s">
        <v>7</v>
      </c>
      <c r="B18" s="3">
        <v>45320</v>
      </c>
      <c r="C18" t="s">
        <v>148</v>
      </c>
      <c r="D18" t="s">
        <v>143</v>
      </c>
      <c r="E18" s="5">
        <v>0</v>
      </c>
      <c r="F18" s="5">
        <v>105</v>
      </c>
      <c r="G18" s="5">
        <f>SUM(G17+Table2[[#This Row],[Income]]-Table2[[#This Row],[Debits]])</f>
        <v>2678</v>
      </c>
    </row>
    <row r="19" spans="1:7" x14ac:dyDescent="0.3">
      <c r="A19" t="s">
        <v>8</v>
      </c>
      <c r="B19" s="1" t="s">
        <v>28</v>
      </c>
      <c r="C19" t="s">
        <v>158</v>
      </c>
      <c r="D19" t="s">
        <v>4</v>
      </c>
      <c r="E19" s="5">
        <v>1877</v>
      </c>
      <c r="F19" s="5">
        <v>0</v>
      </c>
      <c r="G19" s="5">
        <f>SUM(G18+Table2[[#This Row],[Income]]-Table2[[#This Row],[Debits]])</f>
        <v>4555</v>
      </c>
    </row>
    <row r="20" spans="1:7" x14ac:dyDescent="0.3">
      <c r="A20" t="s">
        <v>8</v>
      </c>
      <c r="B20" s="1" t="s">
        <v>29</v>
      </c>
      <c r="C20" t="s">
        <v>134</v>
      </c>
      <c r="D20" t="s">
        <v>134</v>
      </c>
      <c r="E20" s="5">
        <v>0</v>
      </c>
      <c r="F20" s="5">
        <v>1200</v>
      </c>
      <c r="G20" s="5">
        <f>SUM(G19+Table2[[#This Row],[Income]]-Table2[[#This Row],[Debits]])</f>
        <v>3355</v>
      </c>
    </row>
    <row r="21" spans="1:7" x14ac:dyDescent="0.3">
      <c r="A21" t="s">
        <v>8</v>
      </c>
      <c r="B21" s="1" t="s">
        <v>29</v>
      </c>
      <c r="C21" t="s">
        <v>135</v>
      </c>
      <c r="D21" t="s">
        <v>135</v>
      </c>
      <c r="E21" s="5">
        <v>0</v>
      </c>
      <c r="F21" s="5">
        <v>150</v>
      </c>
      <c r="G21" s="5">
        <f>SUM(G20+Table2[[#This Row],[Income]]-Table2[[#This Row],[Debits]])</f>
        <v>3205</v>
      </c>
    </row>
    <row r="22" spans="1:7" x14ac:dyDescent="0.3">
      <c r="A22" t="s">
        <v>8</v>
      </c>
      <c r="B22" s="1" t="s">
        <v>30</v>
      </c>
      <c r="C22" t="s">
        <v>139</v>
      </c>
      <c r="D22" t="s">
        <v>139</v>
      </c>
      <c r="E22" s="5">
        <v>0</v>
      </c>
      <c r="F22" s="5">
        <v>175</v>
      </c>
      <c r="G22" s="5">
        <f>SUM(G21+Table2[[#This Row],[Income]]-Table2[[#This Row],[Debits]])</f>
        <v>3030</v>
      </c>
    </row>
    <row r="23" spans="1:7" x14ac:dyDescent="0.3">
      <c r="A23" t="s">
        <v>8</v>
      </c>
      <c r="B23" s="1" t="s">
        <v>30</v>
      </c>
      <c r="C23" t="s">
        <v>136</v>
      </c>
      <c r="D23" t="s">
        <v>136</v>
      </c>
      <c r="E23" s="5">
        <v>0</v>
      </c>
      <c r="F23" s="5">
        <v>500</v>
      </c>
      <c r="G23" s="5">
        <f>SUM(G22+Table2[[#This Row],[Income]]-Table2[[#This Row],[Debits]])</f>
        <v>2530</v>
      </c>
    </row>
    <row r="24" spans="1:7" x14ac:dyDescent="0.3">
      <c r="A24" t="s">
        <v>8</v>
      </c>
      <c r="B24" s="1" t="s">
        <v>30</v>
      </c>
      <c r="C24" t="s">
        <v>137</v>
      </c>
      <c r="D24" t="s">
        <v>136</v>
      </c>
      <c r="E24" s="5">
        <v>0</v>
      </c>
      <c r="F24" s="5">
        <v>500</v>
      </c>
      <c r="G24" s="5">
        <f>SUM(G23+Table2[[#This Row],[Income]]-Table2[[#This Row],[Debits]])</f>
        <v>2030</v>
      </c>
    </row>
    <row r="25" spans="1:7" x14ac:dyDescent="0.3">
      <c r="A25" t="s">
        <v>8</v>
      </c>
      <c r="B25" s="1" t="s">
        <v>31</v>
      </c>
      <c r="C25" t="s">
        <v>138</v>
      </c>
      <c r="D25" t="s">
        <v>138</v>
      </c>
      <c r="E25" s="5">
        <v>0</v>
      </c>
      <c r="F25" s="5">
        <v>61</v>
      </c>
      <c r="G25" s="5">
        <f>SUM(G24+Table2[[#This Row],[Income]]-Table2[[#This Row],[Debits]])</f>
        <v>1969</v>
      </c>
    </row>
    <row r="26" spans="1:7" x14ac:dyDescent="0.3">
      <c r="A26" t="s">
        <v>8</v>
      </c>
      <c r="B26" s="1" t="s">
        <v>32</v>
      </c>
      <c r="C26" t="s">
        <v>159</v>
      </c>
      <c r="D26" t="s">
        <v>4</v>
      </c>
      <c r="E26" s="5">
        <v>1851</v>
      </c>
      <c r="F26" s="5">
        <v>0</v>
      </c>
      <c r="G26" s="5">
        <f>SUM(G25+Table2[[#This Row],[Income]]-Table2[[#This Row],[Debits]])</f>
        <v>3820</v>
      </c>
    </row>
    <row r="27" spans="1:7" x14ac:dyDescent="0.3">
      <c r="A27" t="s">
        <v>8</v>
      </c>
      <c r="B27" s="1" t="s">
        <v>33</v>
      </c>
      <c r="C27" t="s">
        <v>139</v>
      </c>
      <c r="D27" t="s">
        <v>139</v>
      </c>
      <c r="E27" s="5">
        <v>0</v>
      </c>
      <c r="F27" s="5">
        <v>177</v>
      </c>
      <c r="G27" s="5">
        <f>SUM(G26+Table2[[#This Row],[Income]]-Table2[[#This Row],[Debits]])</f>
        <v>3643</v>
      </c>
    </row>
    <row r="28" spans="1:7" x14ac:dyDescent="0.3">
      <c r="A28" t="s">
        <v>8</v>
      </c>
      <c r="B28" s="1" t="s">
        <v>33</v>
      </c>
      <c r="C28" t="s">
        <v>140</v>
      </c>
      <c r="D28" t="s">
        <v>135</v>
      </c>
      <c r="E28" s="5">
        <v>0</v>
      </c>
      <c r="F28" s="5">
        <v>35</v>
      </c>
      <c r="G28" s="5">
        <f>SUM(G27+Table2[[#This Row],[Income]]-Table2[[#This Row],[Debits]])</f>
        <v>3608</v>
      </c>
    </row>
    <row r="29" spans="1:7" x14ac:dyDescent="0.3">
      <c r="A29" t="s">
        <v>8</v>
      </c>
      <c r="B29" s="3">
        <v>45340</v>
      </c>
      <c r="C29" t="s">
        <v>146</v>
      </c>
      <c r="D29" t="s">
        <v>143</v>
      </c>
      <c r="E29" s="5">
        <v>0</v>
      </c>
      <c r="F29" s="5">
        <v>64</v>
      </c>
      <c r="G29" s="5">
        <f>SUM(G28+Table2[[#This Row],[Income]]-Table2[[#This Row],[Debits]])</f>
        <v>3544</v>
      </c>
    </row>
    <row r="30" spans="1:7" x14ac:dyDescent="0.3">
      <c r="A30" t="s">
        <v>8</v>
      </c>
      <c r="B30" s="1" t="s">
        <v>34</v>
      </c>
      <c r="C30" t="s">
        <v>141</v>
      </c>
      <c r="D30" t="s">
        <v>143</v>
      </c>
      <c r="E30" s="5">
        <v>0</v>
      </c>
      <c r="F30" s="5">
        <v>120</v>
      </c>
      <c r="G30" s="5">
        <f>SUM(G29+Table2[[#This Row],[Income]]-Table2[[#This Row],[Debits]])</f>
        <v>3424</v>
      </c>
    </row>
    <row r="31" spans="1:7" x14ac:dyDescent="0.3">
      <c r="A31" t="s">
        <v>8</v>
      </c>
      <c r="B31" s="1" t="s">
        <v>34</v>
      </c>
      <c r="C31" t="s">
        <v>138</v>
      </c>
      <c r="D31" t="s">
        <v>138</v>
      </c>
      <c r="E31" s="5">
        <v>0</v>
      </c>
      <c r="F31" s="5">
        <v>76</v>
      </c>
      <c r="G31" s="5">
        <f>SUM(G30+Table2[[#This Row],[Income]]-Table2[[#This Row],[Debits]])</f>
        <v>3348</v>
      </c>
    </row>
    <row r="32" spans="1:7" x14ac:dyDescent="0.3">
      <c r="A32" t="s">
        <v>8</v>
      </c>
      <c r="B32" s="1" t="s">
        <v>35</v>
      </c>
      <c r="C32" t="s">
        <v>142</v>
      </c>
      <c r="D32" t="s">
        <v>143</v>
      </c>
      <c r="E32" s="5">
        <v>0</v>
      </c>
      <c r="F32" s="5">
        <v>9</v>
      </c>
      <c r="G32" s="5">
        <f>SUM(G31+Table2[[#This Row],[Income]]-Table2[[#This Row],[Debits]])</f>
        <v>3339</v>
      </c>
    </row>
    <row r="33" spans="1:7" x14ac:dyDescent="0.3">
      <c r="A33" t="s">
        <v>9</v>
      </c>
      <c r="B33" s="1" t="s">
        <v>36</v>
      </c>
      <c r="C33" t="s">
        <v>158</v>
      </c>
      <c r="D33" t="s">
        <v>4</v>
      </c>
      <c r="E33" s="5">
        <v>1855</v>
      </c>
      <c r="F33" s="5">
        <v>0</v>
      </c>
      <c r="G33" s="5">
        <f>SUM(G32+Table2[[#This Row],[Income]]-Table2[[#This Row],[Debits]])</f>
        <v>5194</v>
      </c>
    </row>
    <row r="34" spans="1:7" x14ac:dyDescent="0.3">
      <c r="A34" t="s">
        <v>9</v>
      </c>
      <c r="B34" s="1" t="s">
        <v>37</v>
      </c>
      <c r="C34" t="s">
        <v>139</v>
      </c>
      <c r="D34" t="s">
        <v>139</v>
      </c>
      <c r="E34" s="5">
        <v>0</v>
      </c>
      <c r="F34" s="5">
        <v>192</v>
      </c>
      <c r="G34" s="5">
        <f>SUM(G33+Table2[[#This Row],[Income]]-Table2[[#This Row],[Debits]])</f>
        <v>5002</v>
      </c>
    </row>
    <row r="35" spans="1:7" x14ac:dyDescent="0.3">
      <c r="A35" t="s">
        <v>9</v>
      </c>
      <c r="B35" s="1" t="s">
        <v>37</v>
      </c>
      <c r="C35" t="s">
        <v>134</v>
      </c>
      <c r="D35" t="s">
        <v>134</v>
      </c>
      <c r="E35" s="5">
        <v>0</v>
      </c>
      <c r="F35" s="5">
        <v>1200</v>
      </c>
      <c r="G35" s="5">
        <f>SUM(G34+Table2[[#This Row],[Income]]-Table2[[#This Row],[Debits]])</f>
        <v>3802</v>
      </c>
    </row>
    <row r="36" spans="1:7" x14ac:dyDescent="0.3">
      <c r="A36" t="s">
        <v>9</v>
      </c>
      <c r="B36" s="1" t="s">
        <v>37</v>
      </c>
      <c r="C36" t="s">
        <v>135</v>
      </c>
      <c r="D36" t="s">
        <v>135</v>
      </c>
      <c r="E36" s="5">
        <v>0</v>
      </c>
      <c r="F36" s="5">
        <v>150</v>
      </c>
      <c r="G36" s="5">
        <f>SUM(G35+Table2[[#This Row],[Income]]-Table2[[#This Row],[Debits]])</f>
        <v>3652</v>
      </c>
    </row>
    <row r="37" spans="1:7" x14ac:dyDescent="0.3">
      <c r="A37" t="s">
        <v>9</v>
      </c>
      <c r="B37" s="3">
        <v>45353</v>
      </c>
      <c r="C37" t="s">
        <v>145</v>
      </c>
      <c r="D37" t="s">
        <v>143</v>
      </c>
      <c r="E37" s="5">
        <v>0</v>
      </c>
      <c r="F37" s="5">
        <v>71</v>
      </c>
      <c r="G37" s="5">
        <f>SUM(G36+Table2[[#This Row],[Income]]-Table2[[#This Row],[Debits]])</f>
        <v>3581</v>
      </c>
    </row>
    <row r="38" spans="1:7" x14ac:dyDescent="0.3">
      <c r="A38" t="s">
        <v>9</v>
      </c>
      <c r="B38" s="1" t="s">
        <v>38</v>
      </c>
      <c r="C38" t="s">
        <v>136</v>
      </c>
      <c r="D38" t="s">
        <v>136</v>
      </c>
      <c r="E38" s="5">
        <v>0</v>
      </c>
      <c r="F38" s="5">
        <v>500</v>
      </c>
      <c r="G38" s="5">
        <f>SUM(G37+Table2[[#This Row],[Income]]-Table2[[#This Row],[Debits]])</f>
        <v>3081</v>
      </c>
    </row>
    <row r="39" spans="1:7" x14ac:dyDescent="0.3">
      <c r="A39" t="s">
        <v>9</v>
      </c>
      <c r="B39" s="1" t="s">
        <v>38</v>
      </c>
      <c r="C39" t="s">
        <v>137</v>
      </c>
      <c r="D39" t="s">
        <v>136</v>
      </c>
      <c r="E39" s="5">
        <v>0</v>
      </c>
      <c r="F39" s="5">
        <v>500</v>
      </c>
      <c r="G39" s="5">
        <f>SUM(G38+Table2[[#This Row],[Income]]-Table2[[#This Row],[Debits]])</f>
        <v>2581</v>
      </c>
    </row>
    <row r="40" spans="1:7" x14ac:dyDescent="0.3">
      <c r="A40" t="s">
        <v>9</v>
      </c>
      <c r="B40" s="3">
        <v>45354</v>
      </c>
      <c r="C40" t="s">
        <v>148</v>
      </c>
      <c r="D40" t="s">
        <v>143</v>
      </c>
      <c r="E40" s="5">
        <v>0</v>
      </c>
      <c r="F40" s="5">
        <v>89</v>
      </c>
      <c r="G40" s="5">
        <f>SUM(G39+Table2[[#This Row],[Income]]-Table2[[#This Row],[Debits]])</f>
        <v>2492</v>
      </c>
    </row>
    <row r="41" spans="1:7" x14ac:dyDescent="0.3">
      <c r="A41" t="s">
        <v>9</v>
      </c>
      <c r="B41" s="3">
        <v>45356</v>
      </c>
      <c r="C41" t="s">
        <v>152</v>
      </c>
      <c r="D41" t="s">
        <v>143</v>
      </c>
      <c r="E41" s="5">
        <v>0</v>
      </c>
      <c r="F41" s="5">
        <v>176</v>
      </c>
      <c r="G41" s="5">
        <f>SUM(G40+Table2[[#This Row],[Income]]-Table2[[#This Row],[Debits]])</f>
        <v>2316</v>
      </c>
    </row>
    <row r="42" spans="1:7" x14ac:dyDescent="0.3">
      <c r="A42" t="s">
        <v>9</v>
      </c>
      <c r="B42" s="3">
        <v>45360</v>
      </c>
      <c r="C42" t="s">
        <v>150</v>
      </c>
      <c r="D42" t="s">
        <v>143</v>
      </c>
      <c r="E42" s="5">
        <v>0</v>
      </c>
      <c r="F42" s="5">
        <v>5</v>
      </c>
      <c r="G42" s="5">
        <f>SUM(G41+Table2[[#This Row],[Income]]-Table2[[#This Row],[Debits]])</f>
        <v>2311</v>
      </c>
    </row>
    <row r="43" spans="1:7" x14ac:dyDescent="0.3">
      <c r="A43" t="s">
        <v>9</v>
      </c>
      <c r="B43" s="1" t="s">
        <v>39</v>
      </c>
      <c r="C43" t="s">
        <v>138</v>
      </c>
      <c r="D43" t="s">
        <v>138</v>
      </c>
      <c r="E43" s="5">
        <v>0</v>
      </c>
      <c r="F43" s="5">
        <v>76</v>
      </c>
      <c r="G43" s="5">
        <f>SUM(G42+Table2[[#This Row],[Income]]-Table2[[#This Row],[Debits]])</f>
        <v>2235</v>
      </c>
    </row>
    <row r="44" spans="1:7" x14ac:dyDescent="0.3">
      <c r="A44" t="s">
        <v>9</v>
      </c>
      <c r="B44" s="1" t="s">
        <v>39</v>
      </c>
      <c r="C44" t="s">
        <v>159</v>
      </c>
      <c r="D44" t="s">
        <v>4</v>
      </c>
      <c r="E44" s="5">
        <v>1912</v>
      </c>
      <c r="F44" s="5">
        <v>0</v>
      </c>
      <c r="G44" s="5">
        <f>SUM(G43+Table2[[#This Row],[Income]]-Table2[[#This Row],[Debits]])</f>
        <v>4147</v>
      </c>
    </row>
    <row r="45" spans="1:7" x14ac:dyDescent="0.3">
      <c r="A45" t="s">
        <v>9</v>
      </c>
      <c r="B45" s="1" t="s">
        <v>40</v>
      </c>
      <c r="C45" t="s">
        <v>139</v>
      </c>
      <c r="D45" t="s">
        <v>139</v>
      </c>
      <c r="E45" s="5">
        <v>0</v>
      </c>
      <c r="F45" s="5">
        <v>168</v>
      </c>
      <c r="G45" s="5">
        <f>SUM(G44+Table2[[#This Row],[Income]]-Table2[[#This Row],[Debits]])</f>
        <v>3979</v>
      </c>
    </row>
    <row r="46" spans="1:7" x14ac:dyDescent="0.3">
      <c r="A46" t="s">
        <v>9</v>
      </c>
      <c r="B46" s="1" t="s">
        <v>41</v>
      </c>
      <c r="C46" t="s">
        <v>140</v>
      </c>
      <c r="D46" t="s">
        <v>135</v>
      </c>
      <c r="E46" s="5">
        <v>0</v>
      </c>
      <c r="F46" s="5">
        <v>35</v>
      </c>
      <c r="G46" s="5">
        <f>SUM(G45+Table2[[#This Row],[Income]]-Table2[[#This Row],[Debits]])</f>
        <v>3944</v>
      </c>
    </row>
    <row r="47" spans="1:7" x14ac:dyDescent="0.3">
      <c r="A47" t="s">
        <v>9</v>
      </c>
      <c r="B47" s="1" t="s">
        <v>42</v>
      </c>
      <c r="C47" t="s">
        <v>141</v>
      </c>
      <c r="D47" t="s">
        <v>143</v>
      </c>
      <c r="E47" s="5">
        <v>0</v>
      </c>
      <c r="F47" s="5">
        <v>120</v>
      </c>
      <c r="G47" s="5">
        <f>SUM(G46+Table2[[#This Row],[Income]]-Table2[[#This Row],[Debits]])</f>
        <v>3824</v>
      </c>
    </row>
    <row r="48" spans="1:7" x14ac:dyDescent="0.3">
      <c r="A48" t="s">
        <v>9</v>
      </c>
      <c r="B48" s="1" t="s">
        <v>43</v>
      </c>
      <c r="C48" t="s">
        <v>138</v>
      </c>
      <c r="D48" t="s">
        <v>138</v>
      </c>
      <c r="E48" s="5">
        <v>0</v>
      </c>
      <c r="F48" s="5">
        <v>75</v>
      </c>
      <c r="G48" s="5">
        <f>SUM(G47+Table2[[#This Row],[Income]]-Table2[[#This Row],[Debits]])</f>
        <v>3749</v>
      </c>
    </row>
    <row r="49" spans="1:7" x14ac:dyDescent="0.3">
      <c r="A49" t="s">
        <v>9</v>
      </c>
      <c r="B49" s="1" t="s">
        <v>44</v>
      </c>
      <c r="C49" t="s">
        <v>142</v>
      </c>
      <c r="D49" t="s">
        <v>143</v>
      </c>
      <c r="E49" s="5">
        <v>0</v>
      </c>
      <c r="F49" s="5">
        <v>9</v>
      </c>
      <c r="G49" s="5">
        <f>SUM(G48+Table2[[#This Row],[Income]]-Table2[[#This Row],[Debits]])</f>
        <v>3740</v>
      </c>
    </row>
    <row r="50" spans="1:7" x14ac:dyDescent="0.3">
      <c r="A50" t="s">
        <v>10</v>
      </c>
      <c r="B50" s="1" t="s">
        <v>45</v>
      </c>
      <c r="C50" t="s">
        <v>158</v>
      </c>
      <c r="D50" t="s">
        <v>4</v>
      </c>
      <c r="E50" s="5">
        <v>1886</v>
      </c>
      <c r="F50" s="5">
        <v>0</v>
      </c>
      <c r="G50" s="5">
        <f>SUM(G49+Table2[[#This Row],[Income]]-Table2[[#This Row],[Debits]])</f>
        <v>5626</v>
      </c>
    </row>
    <row r="51" spans="1:7" x14ac:dyDescent="0.3">
      <c r="A51" t="s">
        <v>10</v>
      </c>
      <c r="B51" s="1" t="s">
        <v>46</v>
      </c>
      <c r="C51" t="s">
        <v>134</v>
      </c>
      <c r="D51" t="s">
        <v>134</v>
      </c>
      <c r="E51" s="5">
        <v>0</v>
      </c>
      <c r="F51" s="5">
        <v>1200</v>
      </c>
      <c r="G51" s="5">
        <f>SUM(G50+Table2[[#This Row],[Income]]-Table2[[#This Row],[Debits]])</f>
        <v>4426</v>
      </c>
    </row>
    <row r="52" spans="1:7" x14ac:dyDescent="0.3">
      <c r="A52" t="s">
        <v>10</v>
      </c>
      <c r="B52" s="1" t="s">
        <v>46</v>
      </c>
      <c r="C52" t="s">
        <v>135</v>
      </c>
      <c r="D52" t="s">
        <v>135</v>
      </c>
      <c r="E52" s="5">
        <v>0</v>
      </c>
      <c r="F52" s="5">
        <v>150</v>
      </c>
      <c r="G52" s="5">
        <f>SUM(G51+Table2[[#This Row],[Income]]-Table2[[#This Row],[Debits]])</f>
        <v>4276</v>
      </c>
    </row>
    <row r="53" spans="1:7" x14ac:dyDescent="0.3">
      <c r="A53" t="s">
        <v>10</v>
      </c>
      <c r="B53" s="1" t="s">
        <v>47</v>
      </c>
      <c r="C53" t="s">
        <v>136</v>
      </c>
      <c r="D53" t="s">
        <v>136</v>
      </c>
      <c r="E53" s="5">
        <v>0</v>
      </c>
      <c r="F53" s="5">
        <v>500</v>
      </c>
      <c r="G53" s="5">
        <f>SUM(G52+Table2[[#This Row],[Income]]-Table2[[#This Row],[Debits]])</f>
        <v>3776</v>
      </c>
    </row>
    <row r="54" spans="1:7" x14ac:dyDescent="0.3">
      <c r="A54" t="s">
        <v>10</v>
      </c>
      <c r="B54" s="1" t="s">
        <v>47</v>
      </c>
      <c r="C54" t="s">
        <v>137</v>
      </c>
      <c r="D54" t="s">
        <v>136</v>
      </c>
      <c r="E54" s="5">
        <v>0</v>
      </c>
      <c r="F54" s="5">
        <v>500</v>
      </c>
      <c r="G54" s="5">
        <f>SUM(G53+Table2[[#This Row],[Income]]-Table2[[#This Row],[Debits]])</f>
        <v>3276</v>
      </c>
    </row>
    <row r="55" spans="1:7" x14ac:dyDescent="0.3">
      <c r="A55" t="s">
        <v>10</v>
      </c>
      <c r="B55" s="1" t="s">
        <v>48</v>
      </c>
      <c r="C55" t="s">
        <v>138</v>
      </c>
      <c r="D55" t="s">
        <v>138</v>
      </c>
      <c r="E55" s="5">
        <v>0</v>
      </c>
      <c r="F55" s="5">
        <v>70</v>
      </c>
      <c r="G55" s="5">
        <f>SUM(G54+Table2[[#This Row],[Income]]-Table2[[#This Row],[Debits]])</f>
        <v>3206</v>
      </c>
    </row>
    <row r="56" spans="1:7" x14ac:dyDescent="0.3">
      <c r="A56" t="s">
        <v>10</v>
      </c>
      <c r="B56" s="1" t="s">
        <v>49</v>
      </c>
      <c r="C56" t="s">
        <v>139</v>
      </c>
      <c r="D56" t="s">
        <v>139</v>
      </c>
      <c r="E56" s="5">
        <v>0</v>
      </c>
      <c r="F56" s="5">
        <v>171</v>
      </c>
      <c r="G56" s="5">
        <f>SUM(G55+Table2[[#This Row],[Income]]-Table2[[#This Row],[Debits]])</f>
        <v>3035</v>
      </c>
    </row>
    <row r="57" spans="1:7" x14ac:dyDescent="0.3">
      <c r="A57" t="s">
        <v>10</v>
      </c>
      <c r="B57" s="3">
        <v>45389</v>
      </c>
      <c r="C57" t="s">
        <v>146</v>
      </c>
      <c r="D57" t="s">
        <v>143</v>
      </c>
      <c r="E57" s="5">
        <v>0</v>
      </c>
      <c r="F57" s="5">
        <v>68</v>
      </c>
      <c r="G57" s="5">
        <f>SUM(G56+Table2[[#This Row],[Income]]-Table2[[#This Row],[Debits]])</f>
        <v>2967</v>
      </c>
    </row>
    <row r="58" spans="1:7" x14ac:dyDescent="0.3">
      <c r="A58" t="s">
        <v>10</v>
      </c>
      <c r="B58" s="1" t="s">
        <v>50</v>
      </c>
      <c r="C58" t="s">
        <v>159</v>
      </c>
      <c r="D58" t="s">
        <v>4</v>
      </c>
      <c r="E58" s="5">
        <v>1894</v>
      </c>
      <c r="F58" s="5">
        <v>0</v>
      </c>
      <c r="G58" s="5">
        <f>SUM(G57+Table2[[#This Row],[Income]]-Table2[[#This Row],[Debits]])</f>
        <v>4861</v>
      </c>
    </row>
    <row r="59" spans="1:7" x14ac:dyDescent="0.3">
      <c r="A59" t="s">
        <v>10</v>
      </c>
      <c r="B59" s="1" t="s">
        <v>51</v>
      </c>
      <c r="C59" t="s">
        <v>138</v>
      </c>
      <c r="D59" t="s">
        <v>138</v>
      </c>
      <c r="E59" s="5">
        <v>0</v>
      </c>
      <c r="F59" s="5">
        <v>40</v>
      </c>
      <c r="G59" s="5">
        <f>SUM(G58+Table2[[#This Row],[Income]]-Table2[[#This Row],[Debits]])</f>
        <v>4821</v>
      </c>
    </row>
    <row r="60" spans="1:7" x14ac:dyDescent="0.3">
      <c r="A60" t="s">
        <v>10</v>
      </c>
      <c r="B60" s="1" t="s">
        <v>52</v>
      </c>
      <c r="C60" t="s">
        <v>140</v>
      </c>
      <c r="D60" t="s">
        <v>135</v>
      </c>
      <c r="E60" s="5">
        <v>0</v>
      </c>
      <c r="F60" s="5">
        <v>35</v>
      </c>
      <c r="G60" s="5">
        <f>SUM(G59+Table2[[#This Row],[Income]]-Table2[[#This Row],[Debits]])</f>
        <v>4786</v>
      </c>
    </row>
    <row r="61" spans="1:7" x14ac:dyDescent="0.3">
      <c r="A61" t="s">
        <v>10</v>
      </c>
      <c r="B61" s="3">
        <v>45400</v>
      </c>
      <c r="C61" t="s">
        <v>150</v>
      </c>
      <c r="D61" t="s">
        <v>143</v>
      </c>
      <c r="E61" s="5">
        <v>0</v>
      </c>
      <c r="F61" s="5">
        <v>16</v>
      </c>
      <c r="G61" s="5">
        <f>SUM(G60+Table2[[#This Row],[Income]]-Table2[[#This Row],[Debits]])</f>
        <v>4770</v>
      </c>
    </row>
    <row r="62" spans="1:7" x14ac:dyDescent="0.3">
      <c r="A62" t="s">
        <v>10</v>
      </c>
      <c r="B62" s="1" t="s">
        <v>53</v>
      </c>
      <c r="C62" t="s">
        <v>141</v>
      </c>
      <c r="D62" t="s">
        <v>143</v>
      </c>
      <c r="E62" s="5">
        <v>0</v>
      </c>
      <c r="F62" s="5">
        <v>120</v>
      </c>
      <c r="G62" s="5">
        <f>SUM(G61+Table2[[#This Row],[Income]]-Table2[[#This Row],[Debits]])</f>
        <v>4650</v>
      </c>
    </row>
    <row r="63" spans="1:7" x14ac:dyDescent="0.3">
      <c r="A63" t="s">
        <v>10</v>
      </c>
      <c r="B63" s="1" t="s">
        <v>54</v>
      </c>
      <c r="C63" t="s">
        <v>139</v>
      </c>
      <c r="D63" t="s">
        <v>139</v>
      </c>
      <c r="E63" s="5">
        <v>0</v>
      </c>
      <c r="F63" s="5">
        <v>188</v>
      </c>
      <c r="G63" s="5">
        <f>SUM(G62+Table2[[#This Row],[Income]]-Table2[[#This Row],[Debits]])</f>
        <v>4462</v>
      </c>
    </row>
    <row r="64" spans="1:7" x14ac:dyDescent="0.3">
      <c r="A64" t="s">
        <v>10</v>
      </c>
      <c r="B64" s="1" t="s">
        <v>55</v>
      </c>
      <c r="C64" t="s">
        <v>142</v>
      </c>
      <c r="D64" t="s">
        <v>143</v>
      </c>
      <c r="E64" s="5">
        <v>0</v>
      </c>
      <c r="F64" s="5">
        <v>9</v>
      </c>
      <c r="G64" s="5">
        <f>SUM(G63+Table2[[#This Row],[Income]]-Table2[[#This Row],[Debits]])</f>
        <v>4453</v>
      </c>
    </row>
    <row r="65" spans="1:7" x14ac:dyDescent="0.3">
      <c r="A65" t="s">
        <v>11</v>
      </c>
      <c r="B65" s="1" t="s">
        <v>56</v>
      </c>
      <c r="C65" t="s">
        <v>158</v>
      </c>
      <c r="D65" t="s">
        <v>4</v>
      </c>
      <c r="E65" s="5">
        <v>1862</v>
      </c>
      <c r="F65" s="5">
        <v>0</v>
      </c>
      <c r="G65" s="5">
        <f>SUM(G64+Table2[[#This Row],[Income]]-Table2[[#This Row],[Debits]])</f>
        <v>6315</v>
      </c>
    </row>
    <row r="66" spans="1:7" x14ac:dyDescent="0.3">
      <c r="A66" t="s">
        <v>11</v>
      </c>
      <c r="B66" s="1" t="s">
        <v>57</v>
      </c>
      <c r="C66" t="s">
        <v>134</v>
      </c>
      <c r="D66" t="s">
        <v>134</v>
      </c>
      <c r="E66" s="5">
        <v>0</v>
      </c>
      <c r="F66" s="5">
        <v>1200</v>
      </c>
      <c r="G66" s="5">
        <f>SUM(G65+Table2[[#This Row],[Income]]-Table2[[#This Row],[Debits]])</f>
        <v>5115</v>
      </c>
    </row>
    <row r="67" spans="1:7" x14ac:dyDescent="0.3">
      <c r="A67" t="s">
        <v>11</v>
      </c>
      <c r="B67" s="1" t="s">
        <v>57</v>
      </c>
      <c r="C67" t="s">
        <v>135</v>
      </c>
      <c r="D67" t="s">
        <v>135</v>
      </c>
      <c r="E67" s="5">
        <v>0</v>
      </c>
      <c r="F67" s="5">
        <v>150</v>
      </c>
      <c r="G67" s="5">
        <f>SUM(G66+Table2[[#This Row],[Income]]-Table2[[#This Row],[Debits]])</f>
        <v>4965</v>
      </c>
    </row>
    <row r="68" spans="1:7" x14ac:dyDescent="0.3">
      <c r="A68" t="s">
        <v>11</v>
      </c>
      <c r="B68" s="1" t="s">
        <v>58</v>
      </c>
      <c r="C68" t="s">
        <v>136</v>
      </c>
      <c r="D68" t="s">
        <v>136</v>
      </c>
      <c r="E68" s="5">
        <v>0</v>
      </c>
      <c r="F68" s="5">
        <v>500</v>
      </c>
      <c r="G68" s="5">
        <f>SUM(G67+Table2[[#This Row],[Income]]-Table2[[#This Row],[Debits]])</f>
        <v>4465</v>
      </c>
    </row>
    <row r="69" spans="1:7" x14ac:dyDescent="0.3">
      <c r="A69" t="s">
        <v>11</v>
      </c>
      <c r="B69" s="1" t="s">
        <v>58</v>
      </c>
      <c r="C69" t="s">
        <v>137</v>
      </c>
      <c r="D69" t="s">
        <v>136</v>
      </c>
      <c r="E69" s="5">
        <v>0</v>
      </c>
      <c r="F69" s="5">
        <v>500</v>
      </c>
      <c r="G69" s="5">
        <f>SUM(G68+Table2[[#This Row],[Income]]-Table2[[#This Row],[Debits]])</f>
        <v>3965</v>
      </c>
    </row>
    <row r="70" spans="1:7" x14ac:dyDescent="0.3">
      <c r="A70" t="s">
        <v>11</v>
      </c>
      <c r="B70" s="1" t="s">
        <v>59</v>
      </c>
      <c r="C70" t="s">
        <v>139</v>
      </c>
      <c r="D70" t="s">
        <v>139</v>
      </c>
      <c r="E70" s="5">
        <v>0</v>
      </c>
      <c r="F70" s="5">
        <v>169</v>
      </c>
      <c r="G70" s="5">
        <f>SUM(G69+Table2[[#This Row],[Income]]-Table2[[#This Row],[Debits]])</f>
        <v>3796</v>
      </c>
    </row>
    <row r="71" spans="1:7" x14ac:dyDescent="0.3">
      <c r="A71" t="s">
        <v>11</v>
      </c>
      <c r="B71" s="3">
        <v>45416</v>
      </c>
      <c r="C71" t="s">
        <v>145</v>
      </c>
      <c r="D71" t="s">
        <v>143</v>
      </c>
      <c r="E71" s="5">
        <v>0</v>
      </c>
      <c r="F71" s="5">
        <v>46</v>
      </c>
      <c r="G71" s="5">
        <f>SUM(G70+Table2[[#This Row],[Income]]-Table2[[#This Row],[Debits]])</f>
        <v>3750</v>
      </c>
    </row>
    <row r="72" spans="1:7" x14ac:dyDescent="0.3">
      <c r="A72" t="s">
        <v>11</v>
      </c>
      <c r="B72" s="3">
        <v>45421</v>
      </c>
      <c r="C72" t="s">
        <v>148</v>
      </c>
      <c r="D72" t="s">
        <v>143</v>
      </c>
      <c r="E72" s="5">
        <v>0</v>
      </c>
      <c r="F72" s="5">
        <v>122</v>
      </c>
      <c r="G72" s="5">
        <f>SUM(G71+Table2[[#This Row],[Income]]-Table2[[#This Row],[Debits]])</f>
        <v>3628</v>
      </c>
    </row>
    <row r="73" spans="1:7" x14ac:dyDescent="0.3">
      <c r="A73" t="s">
        <v>11</v>
      </c>
      <c r="B73" s="1" t="s">
        <v>60</v>
      </c>
      <c r="C73" t="s">
        <v>159</v>
      </c>
      <c r="D73" t="s">
        <v>4</v>
      </c>
      <c r="E73" s="5">
        <v>1864</v>
      </c>
      <c r="F73" s="5">
        <v>0</v>
      </c>
      <c r="G73" s="5">
        <f>SUM(G72+Table2[[#This Row],[Income]]-Table2[[#This Row],[Debits]])</f>
        <v>5492</v>
      </c>
    </row>
    <row r="74" spans="1:7" x14ac:dyDescent="0.3">
      <c r="A74" t="s">
        <v>11</v>
      </c>
      <c r="B74" s="1" t="s">
        <v>61</v>
      </c>
      <c r="C74" t="s">
        <v>140</v>
      </c>
      <c r="D74" t="s">
        <v>135</v>
      </c>
      <c r="E74" s="5">
        <v>0</v>
      </c>
      <c r="F74" s="5">
        <v>35</v>
      </c>
      <c r="G74" s="5">
        <f>SUM(G73+Table2[[#This Row],[Income]]-Table2[[#This Row],[Debits]])</f>
        <v>5457</v>
      </c>
    </row>
    <row r="75" spans="1:7" x14ac:dyDescent="0.3">
      <c r="A75" t="s">
        <v>11</v>
      </c>
      <c r="B75" s="1" t="s">
        <v>62</v>
      </c>
      <c r="C75" t="s">
        <v>141</v>
      </c>
      <c r="D75" t="s">
        <v>143</v>
      </c>
      <c r="E75" s="5">
        <v>0</v>
      </c>
      <c r="F75" s="5">
        <v>120</v>
      </c>
      <c r="G75" s="5">
        <f>SUM(G74+Table2[[#This Row],[Income]]-Table2[[#This Row],[Debits]])</f>
        <v>5337</v>
      </c>
    </row>
    <row r="76" spans="1:7" x14ac:dyDescent="0.3">
      <c r="A76" t="s">
        <v>11</v>
      </c>
      <c r="B76" s="1" t="s">
        <v>62</v>
      </c>
      <c r="C76" t="s">
        <v>139</v>
      </c>
      <c r="D76" t="s">
        <v>139</v>
      </c>
      <c r="E76" s="5">
        <v>0</v>
      </c>
      <c r="F76" s="5">
        <v>189</v>
      </c>
      <c r="G76" s="5">
        <f>SUM(G75+Table2[[#This Row],[Income]]-Table2[[#This Row],[Debits]])</f>
        <v>5148</v>
      </c>
    </row>
    <row r="77" spans="1:7" x14ac:dyDescent="0.3">
      <c r="A77" t="s">
        <v>11</v>
      </c>
      <c r="B77" s="3">
        <v>45431</v>
      </c>
      <c r="C77" t="s">
        <v>150</v>
      </c>
      <c r="D77" t="s">
        <v>143</v>
      </c>
      <c r="E77" s="5">
        <v>0</v>
      </c>
      <c r="F77" s="5">
        <v>5</v>
      </c>
      <c r="G77" s="5">
        <f>SUM(G76+Table2[[#This Row],[Income]]-Table2[[#This Row],[Debits]])</f>
        <v>5143</v>
      </c>
    </row>
    <row r="78" spans="1:7" x14ac:dyDescent="0.3">
      <c r="A78" t="s">
        <v>11</v>
      </c>
      <c r="B78" s="1" t="s">
        <v>63</v>
      </c>
      <c r="C78" t="s">
        <v>138</v>
      </c>
      <c r="D78" t="s">
        <v>138</v>
      </c>
      <c r="E78" s="5">
        <v>0</v>
      </c>
      <c r="F78" s="5">
        <v>43</v>
      </c>
      <c r="G78" s="5">
        <f>SUM(G77+Table2[[#This Row],[Income]]-Table2[[#This Row],[Debits]])</f>
        <v>5100</v>
      </c>
    </row>
    <row r="79" spans="1:7" x14ac:dyDescent="0.3">
      <c r="A79" t="s">
        <v>11</v>
      </c>
      <c r="B79" s="1" t="s">
        <v>64</v>
      </c>
      <c r="C79" t="s">
        <v>138</v>
      </c>
      <c r="D79" t="s">
        <v>138</v>
      </c>
      <c r="E79" s="5">
        <v>0</v>
      </c>
      <c r="F79" s="5">
        <v>76</v>
      </c>
      <c r="G79" s="5">
        <f>SUM(G78+Table2[[#This Row],[Income]]-Table2[[#This Row],[Debits]])</f>
        <v>5024</v>
      </c>
    </row>
    <row r="80" spans="1:7" x14ac:dyDescent="0.3">
      <c r="A80" t="s">
        <v>11</v>
      </c>
      <c r="B80" s="1" t="s">
        <v>65</v>
      </c>
      <c r="C80" t="s">
        <v>142</v>
      </c>
      <c r="D80" t="s">
        <v>143</v>
      </c>
      <c r="E80" s="5">
        <v>0</v>
      </c>
      <c r="F80" s="5">
        <v>9</v>
      </c>
      <c r="G80" s="5">
        <f>SUM(G79+Table2[[#This Row],[Income]]-Table2[[#This Row],[Debits]])</f>
        <v>5015</v>
      </c>
    </row>
    <row r="81" spans="1:7" x14ac:dyDescent="0.3">
      <c r="A81" t="s">
        <v>12</v>
      </c>
      <c r="B81" s="1" t="s">
        <v>66</v>
      </c>
      <c r="C81" t="s">
        <v>139</v>
      </c>
      <c r="D81" t="s">
        <v>139</v>
      </c>
      <c r="E81" s="5">
        <v>0</v>
      </c>
      <c r="F81" s="5">
        <v>175</v>
      </c>
      <c r="G81" s="5">
        <f>SUM(G80+Table2[[#This Row],[Income]]-Table2[[#This Row],[Debits]])</f>
        <v>4840</v>
      </c>
    </row>
    <row r="82" spans="1:7" x14ac:dyDescent="0.3">
      <c r="A82" t="s">
        <v>12</v>
      </c>
      <c r="B82" s="1" t="s">
        <v>66</v>
      </c>
      <c r="C82" t="s">
        <v>158</v>
      </c>
      <c r="D82" t="s">
        <v>4</v>
      </c>
      <c r="E82" s="5">
        <v>1872</v>
      </c>
      <c r="F82" s="5">
        <v>0</v>
      </c>
      <c r="G82" s="5">
        <f>SUM(G81+Table2[[#This Row],[Income]]-Table2[[#This Row],[Debits]])</f>
        <v>6712</v>
      </c>
    </row>
    <row r="83" spans="1:7" x14ac:dyDescent="0.3">
      <c r="A83" t="s">
        <v>12</v>
      </c>
      <c r="B83" s="3">
        <v>45445</v>
      </c>
      <c r="C83" t="s">
        <v>149</v>
      </c>
      <c r="D83" t="s">
        <v>143</v>
      </c>
      <c r="E83" s="5">
        <v>0</v>
      </c>
      <c r="F83" s="5">
        <v>109</v>
      </c>
      <c r="G83" s="5">
        <f>SUM(G82+Table2[[#This Row],[Income]]-Table2[[#This Row],[Debits]])</f>
        <v>6603</v>
      </c>
    </row>
    <row r="84" spans="1:7" x14ac:dyDescent="0.3">
      <c r="A84" t="s">
        <v>12</v>
      </c>
      <c r="B84" s="1" t="s">
        <v>67</v>
      </c>
      <c r="C84" t="s">
        <v>134</v>
      </c>
      <c r="D84" t="s">
        <v>134</v>
      </c>
      <c r="E84" s="5">
        <v>0</v>
      </c>
      <c r="F84" s="5">
        <v>1200</v>
      </c>
      <c r="G84" s="5">
        <f>SUM(G83+Table2[[#This Row],[Income]]-Table2[[#This Row],[Debits]])</f>
        <v>5403</v>
      </c>
    </row>
    <row r="85" spans="1:7" x14ac:dyDescent="0.3">
      <c r="A85" t="s">
        <v>12</v>
      </c>
      <c r="B85" s="1" t="s">
        <v>67</v>
      </c>
      <c r="C85" t="s">
        <v>135</v>
      </c>
      <c r="D85" t="s">
        <v>135</v>
      </c>
      <c r="E85" s="5">
        <v>0</v>
      </c>
      <c r="F85" s="5">
        <v>150</v>
      </c>
      <c r="G85" s="5">
        <f>SUM(G84+Table2[[#This Row],[Income]]-Table2[[#This Row],[Debits]])</f>
        <v>5253</v>
      </c>
    </row>
    <row r="86" spans="1:7" x14ac:dyDescent="0.3">
      <c r="A86" t="s">
        <v>12</v>
      </c>
      <c r="B86" s="1" t="s">
        <v>68</v>
      </c>
      <c r="C86" t="s">
        <v>136</v>
      </c>
      <c r="D86" t="s">
        <v>136</v>
      </c>
      <c r="E86" s="5">
        <v>0</v>
      </c>
      <c r="F86" s="5">
        <v>500</v>
      </c>
      <c r="G86" s="5">
        <f>SUM(G85+Table2[[#This Row],[Income]]-Table2[[#This Row],[Debits]])</f>
        <v>4753</v>
      </c>
    </row>
    <row r="87" spans="1:7" x14ac:dyDescent="0.3">
      <c r="A87" t="s">
        <v>12</v>
      </c>
      <c r="B87" s="1" t="s">
        <v>68</v>
      </c>
      <c r="C87" t="s">
        <v>137</v>
      </c>
      <c r="D87" t="s">
        <v>136</v>
      </c>
      <c r="E87" s="5">
        <v>0</v>
      </c>
      <c r="F87" s="5">
        <v>500</v>
      </c>
      <c r="G87" s="5">
        <f>SUM(G86+Table2[[#This Row],[Income]]-Table2[[#This Row],[Debits]])</f>
        <v>4253</v>
      </c>
    </row>
    <row r="88" spans="1:7" x14ac:dyDescent="0.3">
      <c r="A88" t="s">
        <v>12</v>
      </c>
      <c r="B88" s="1" t="s">
        <v>69</v>
      </c>
      <c r="C88" t="s">
        <v>138</v>
      </c>
      <c r="D88" t="s">
        <v>138</v>
      </c>
      <c r="E88" s="5">
        <v>0</v>
      </c>
      <c r="F88" s="5">
        <v>74</v>
      </c>
      <c r="G88" s="5">
        <f>SUM(G87+Table2[[#This Row],[Income]]-Table2[[#This Row],[Debits]])</f>
        <v>4179</v>
      </c>
    </row>
    <row r="89" spans="1:7" x14ac:dyDescent="0.3">
      <c r="A89" t="s">
        <v>12</v>
      </c>
      <c r="B89" s="1" t="s">
        <v>70</v>
      </c>
      <c r="C89" t="s">
        <v>139</v>
      </c>
      <c r="D89" t="s">
        <v>139</v>
      </c>
      <c r="E89" s="5">
        <v>0</v>
      </c>
      <c r="F89" s="5">
        <v>175</v>
      </c>
      <c r="G89" s="5">
        <f>SUM(G88+Table2[[#This Row],[Income]]-Table2[[#This Row],[Debits]])</f>
        <v>4004</v>
      </c>
    </row>
    <row r="90" spans="1:7" x14ac:dyDescent="0.3">
      <c r="A90" t="s">
        <v>12</v>
      </c>
      <c r="B90" s="1" t="s">
        <v>70</v>
      </c>
      <c r="C90" t="s">
        <v>159</v>
      </c>
      <c r="D90" t="s">
        <v>4</v>
      </c>
      <c r="E90" s="5">
        <v>1904</v>
      </c>
      <c r="F90" s="5">
        <v>0</v>
      </c>
      <c r="G90" s="5">
        <f>SUM(G89+Table2[[#This Row],[Income]]-Table2[[#This Row],[Debits]])</f>
        <v>5908</v>
      </c>
    </row>
    <row r="91" spans="1:7" x14ac:dyDescent="0.3">
      <c r="A91" t="s">
        <v>12</v>
      </c>
      <c r="B91" s="1" t="s">
        <v>71</v>
      </c>
      <c r="C91" t="s">
        <v>140</v>
      </c>
      <c r="D91" t="s">
        <v>135</v>
      </c>
      <c r="E91" s="5">
        <v>0</v>
      </c>
      <c r="F91" s="5">
        <v>35</v>
      </c>
      <c r="G91" s="5">
        <f>SUM(G90+Table2[[#This Row],[Income]]-Table2[[#This Row],[Debits]])</f>
        <v>5873</v>
      </c>
    </row>
    <row r="92" spans="1:7" x14ac:dyDescent="0.3">
      <c r="A92" t="s">
        <v>12</v>
      </c>
      <c r="B92" s="1" t="s">
        <v>72</v>
      </c>
      <c r="C92" t="s">
        <v>141</v>
      </c>
      <c r="D92" t="s">
        <v>143</v>
      </c>
      <c r="E92" s="5">
        <v>0</v>
      </c>
      <c r="F92" s="5">
        <v>120</v>
      </c>
      <c r="G92" s="5">
        <f>SUM(G91+Table2[[#This Row],[Income]]-Table2[[#This Row],[Debits]])</f>
        <v>5753</v>
      </c>
    </row>
    <row r="93" spans="1:7" x14ac:dyDescent="0.3">
      <c r="A93" t="s">
        <v>12</v>
      </c>
      <c r="B93" s="3">
        <v>45462</v>
      </c>
      <c r="C93" t="s">
        <v>153</v>
      </c>
      <c r="D93" t="s">
        <v>143</v>
      </c>
      <c r="E93" s="5">
        <v>0</v>
      </c>
      <c r="F93" s="5">
        <v>36</v>
      </c>
      <c r="G93" s="5">
        <f>SUM(G92+Table2[[#This Row],[Income]]-Table2[[#This Row],[Debits]])</f>
        <v>5717</v>
      </c>
    </row>
    <row r="94" spans="1:7" x14ac:dyDescent="0.3">
      <c r="A94" t="s">
        <v>12</v>
      </c>
      <c r="B94" s="1" t="s">
        <v>73</v>
      </c>
      <c r="C94" t="s">
        <v>138</v>
      </c>
      <c r="D94" t="s">
        <v>138</v>
      </c>
      <c r="E94" s="5">
        <v>0</v>
      </c>
      <c r="F94" s="5">
        <v>74</v>
      </c>
      <c r="G94" s="5">
        <f>SUM(G93+Table2[[#This Row],[Income]]-Table2[[#This Row],[Debits]])</f>
        <v>5643</v>
      </c>
    </row>
    <row r="95" spans="1:7" x14ac:dyDescent="0.3">
      <c r="A95" t="s">
        <v>12</v>
      </c>
      <c r="B95" s="1" t="s">
        <v>74</v>
      </c>
      <c r="C95" t="s">
        <v>142</v>
      </c>
      <c r="D95" t="s">
        <v>143</v>
      </c>
      <c r="E95" s="5">
        <v>0</v>
      </c>
      <c r="F95" s="5">
        <v>9</v>
      </c>
      <c r="G95" s="5">
        <f>SUM(G94+Table2[[#This Row],[Income]]-Table2[[#This Row],[Debits]])</f>
        <v>5634</v>
      </c>
    </row>
    <row r="96" spans="1:7" x14ac:dyDescent="0.3">
      <c r="A96" t="s">
        <v>13</v>
      </c>
      <c r="B96" s="1" t="s">
        <v>75</v>
      </c>
      <c r="C96" t="s">
        <v>158</v>
      </c>
      <c r="D96" t="s">
        <v>4</v>
      </c>
      <c r="E96" s="5">
        <v>1897</v>
      </c>
      <c r="F96" s="5">
        <v>0</v>
      </c>
      <c r="G96" s="5">
        <f>SUM(G95+Table2[[#This Row],[Income]]-Table2[[#This Row],[Debits]])</f>
        <v>7531</v>
      </c>
    </row>
    <row r="97" spans="1:7" x14ac:dyDescent="0.3">
      <c r="A97" t="s">
        <v>13</v>
      </c>
      <c r="B97" s="3">
        <v>45474</v>
      </c>
      <c r="C97" t="s">
        <v>150</v>
      </c>
      <c r="D97" t="s">
        <v>143</v>
      </c>
      <c r="E97" s="5">
        <v>0</v>
      </c>
      <c r="F97" s="5">
        <v>5</v>
      </c>
      <c r="G97" s="5">
        <f>SUM(G96+Table2[[#This Row],[Income]]-Table2[[#This Row],[Debits]])</f>
        <v>7526</v>
      </c>
    </row>
    <row r="98" spans="1:7" x14ac:dyDescent="0.3">
      <c r="A98" t="s">
        <v>13</v>
      </c>
      <c r="B98" s="1" t="s">
        <v>76</v>
      </c>
      <c r="C98" t="s">
        <v>134</v>
      </c>
      <c r="D98" t="s">
        <v>134</v>
      </c>
      <c r="E98" s="5">
        <v>0</v>
      </c>
      <c r="F98" s="5">
        <v>1200</v>
      </c>
      <c r="G98" s="5">
        <f>SUM(G97+Table2[[#This Row],[Income]]-Table2[[#This Row],[Debits]])</f>
        <v>6326</v>
      </c>
    </row>
    <row r="99" spans="1:7" x14ac:dyDescent="0.3">
      <c r="A99" t="s">
        <v>13</v>
      </c>
      <c r="B99" s="1" t="s">
        <v>76</v>
      </c>
      <c r="C99" t="s">
        <v>135</v>
      </c>
      <c r="D99" t="s">
        <v>135</v>
      </c>
      <c r="E99" s="5">
        <v>0</v>
      </c>
      <c r="F99" s="5">
        <v>150</v>
      </c>
      <c r="G99" s="5">
        <f>SUM(G98+Table2[[#This Row],[Income]]-Table2[[#This Row],[Debits]])</f>
        <v>6176</v>
      </c>
    </row>
    <row r="100" spans="1:7" x14ac:dyDescent="0.3">
      <c r="A100" t="s">
        <v>13</v>
      </c>
      <c r="B100" s="1" t="s">
        <v>77</v>
      </c>
      <c r="C100" t="s">
        <v>136</v>
      </c>
      <c r="D100" t="s">
        <v>136</v>
      </c>
      <c r="E100" s="5">
        <v>0</v>
      </c>
      <c r="F100" s="5">
        <v>500</v>
      </c>
      <c r="G100" s="5">
        <f>SUM(G99+Table2[[#This Row],[Income]]-Table2[[#This Row],[Debits]])</f>
        <v>5676</v>
      </c>
    </row>
    <row r="101" spans="1:7" x14ac:dyDescent="0.3">
      <c r="A101" t="s">
        <v>13</v>
      </c>
      <c r="B101" s="1" t="s">
        <v>77</v>
      </c>
      <c r="C101" t="s">
        <v>137</v>
      </c>
      <c r="D101" t="s">
        <v>136</v>
      </c>
      <c r="E101" s="5">
        <v>0</v>
      </c>
      <c r="F101" s="5">
        <v>500</v>
      </c>
      <c r="G101" s="5">
        <f>SUM(G100+Table2[[#This Row],[Income]]-Table2[[#This Row],[Debits]])</f>
        <v>5176</v>
      </c>
    </row>
    <row r="102" spans="1:7" x14ac:dyDescent="0.3">
      <c r="A102" t="s">
        <v>13</v>
      </c>
      <c r="B102" s="3">
        <v>45477</v>
      </c>
      <c r="C102" t="s">
        <v>139</v>
      </c>
      <c r="D102" t="s">
        <v>139</v>
      </c>
      <c r="E102" s="5">
        <v>0</v>
      </c>
      <c r="F102" s="5">
        <v>73</v>
      </c>
      <c r="G102" s="5">
        <f>SUM(G101+Table2[[#This Row],[Income]]-Table2[[#This Row],[Debits]])</f>
        <v>5103</v>
      </c>
    </row>
    <row r="103" spans="1:7" x14ac:dyDescent="0.3">
      <c r="A103" t="s">
        <v>13</v>
      </c>
      <c r="B103" s="1" t="s">
        <v>78</v>
      </c>
      <c r="C103" t="s">
        <v>139</v>
      </c>
      <c r="D103" t="s">
        <v>139</v>
      </c>
      <c r="E103" s="5">
        <v>0</v>
      </c>
      <c r="F103" s="5">
        <v>164</v>
      </c>
      <c r="G103" s="5">
        <f>SUM(G102+Table2[[#This Row],[Income]]-Table2[[#This Row],[Debits]])</f>
        <v>4939</v>
      </c>
    </row>
    <row r="104" spans="1:7" x14ac:dyDescent="0.3">
      <c r="A104" t="s">
        <v>13</v>
      </c>
      <c r="B104" s="1" t="s">
        <v>79</v>
      </c>
      <c r="C104" t="s">
        <v>138</v>
      </c>
      <c r="D104" t="s">
        <v>138</v>
      </c>
      <c r="E104" s="5">
        <v>0</v>
      </c>
      <c r="F104" s="5">
        <v>62</v>
      </c>
      <c r="G104" s="5">
        <f>SUM(G103+Table2[[#This Row],[Income]]-Table2[[#This Row],[Debits]])</f>
        <v>4877</v>
      </c>
    </row>
    <row r="105" spans="1:7" x14ac:dyDescent="0.3">
      <c r="A105" t="s">
        <v>13</v>
      </c>
      <c r="B105" s="3">
        <v>45487</v>
      </c>
      <c r="C105" t="s">
        <v>149</v>
      </c>
      <c r="D105" t="s">
        <v>143</v>
      </c>
      <c r="E105" s="5">
        <v>0</v>
      </c>
      <c r="F105" s="5">
        <v>146</v>
      </c>
      <c r="G105" s="5">
        <f>SUM(G104+Table2[[#This Row],[Income]]-Table2[[#This Row],[Debits]])</f>
        <v>4731</v>
      </c>
    </row>
    <row r="106" spans="1:7" x14ac:dyDescent="0.3">
      <c r="A106" t="s">
        <v>13</v>
      </c>
      <c r="B106" s="1" t="s">
        <v>80</v>
      </c>
      <c r="C106" t="s">
        <v>138</v>
      </c>
      <c r="D106" t="s">
        <v>138</v>
      </c>
      <c r="E106" s="5">
        <v>0</v>
      </c>
      <c r="F106" s="5">
        <v>72</v>
      </c>
      <c r="G106" s="5">
        <f>SUM(G105+Table2[[#This Row],[Income]]-Table2[[#This Row],[Debits]])</f>
        <v>4659</v>
      </c>
    </row>
    <row r="107" spans="1:7" x14ac:dyDescent="0.3">
      <c r="A107" t="s">
        <v>13</v>
      </c>
      <c r="B107" s="1" t="s">
        <v>81</v>
      </c>
      <c r="C107" t="s">
        <v>159</v>
      </c>
      <c r="D107" t="s">
        <v>4</v>
      </c>
      <c r="E107" s="5">
        <v>1892</v>
      </c>
      <c r="F107" s="5">
        <v>0</v>
      </c>
      <c r="G107" s="5">
        <f>SUM(G106+Table2[[#This Row],[Income]]-Table2[[#This Row],[Debits]])</f>
        <v>6551</v>
      </c>
    </row>
    <row r="108" spans="1:7" x14ac:dyDescent="0.3">
      <c r="A108" t="s">
        <v>13</v>
      </c>
      <c r="B108" s="1" t="s">
        <v>82</v>
      </c>
      <c r="C108" t="s">
        <v>140</v>
      </c>
      <c r="D108" t="s">
        <v>135</v>
      </c>
      <c r="E108" s="5">
        <v>0</v>
      </c>
      <c r="F108" s="5">
        <v>35</v>
      </c>
      <c r="G108" s="5">
        <f>SUM(G107+Table2[[#This Row],[Income]]-Table2[[#This Row],[Debits]])</f>
        <v>6516</v>
      </c>
    </row>
    <row r="109" spans="1:7" x14ac:dyDescent="0.3">
      <c r="A109" t="s">
        <v>13</v>
      </c>
      <c r="B109" s="1" t="s">
        <v>83</v>
      </c>
      <c r="C109" t="s">
        <v>141</v>
      </c>
      <c r="D109" t="s">
        <v>143</v>
      </c>
      <c r="E109" s="5">
        <v>0</v>
      </c>
      <c r="F109" s="5">
        <v>120</v>
      </c>
      <c r="G109" s="5">
        <f>SUM(G108+Table2[[#This Row],[Income]]-Table2[[#This Row],[Debits]])</f>
        <v>6396</v>
      </c>
    </row>
    <row r="110" spans="1:7" x14ac:dyDescent="0.3">
      <c r="A110" t="s">
        <v>13</v>
      </c>
      <c r="B110" s="1" t="s">
        <v>84</v>
      </c>
      <c r="C110" t="s">
        <v>139</v>
      </c>
      <c r="D110" t="s">
        <v>139</v>
      </c>
      <c r="E110" s="5">
        <v>0</v>
      </c>
      <c r="F110" s="5">
        <v>170</v>
      </c>
      <c r="G110" s="5">
        <f>SUM(G109+Table2[[#This Row],[Income]]-Table2[[#This Row],[Debits]])</f>
        <v>6226</v>
      </c>
    </row>
    <row r="111" spans="1:7" x14ac:dyDescent="0.3">
      <c r="A111" t="s">
        <v>13</v>
      </c>
      <c r="B111" s="3">
        <v>45496</v>
      </c>
      <c r="C111" t="s">
        <v>148</v>
      </c>
      <c r="D111" t="s">
        <v>143</v>
      </c>
      <c r="E111" s="5">
        <v>0</v>
      </c>
      <c r="F111" s="5">
        <v>74</v>
      </c>
      <c r="G111" s="5">
        <f>SUM(G110+Table2[[#This Row],[Income]]-Table2[[#This Row],[Debits]])</f>
        <v>6152</v>
      </c>
    </row>
    <row r="112" spans="1:7" x14ac:dyDescent="0.3">
      <c r="A112" t="s">
        <v>13</v>
      </c>
      <c r="B112" s="1" t="s">
        <v>85</v>
      </c>
      <c r="C112" t="s">
        <v>142</v>
      </c>
      <c r="D112" t="s">
        <v>143</v>
      </c>
      <c r="E112" s="5">
        <v>0</v>
      </c>
      <c r="F112" s="5">
        <v>9</v>
      </c>
      <c r="G112" s="5">
        <f>SUM(G111+Table2[[#This Row],[Income]]-Table2[[#This Row],[Debits]])</f>
        <v>6143</v>
      </c>
    </row>
    <row r="113" spans="1:7" x14ac:dyDescent="0.3">
      <c r="A113" t="s">
        <v>14</v>
      </c>
      <c r="B113" s="1" t="s">
        <v>86</v>
      </c>
      <c r="C113" t="s">
        <v>158</v>
      </c>
      <c r="D113" t="s">
        <v>4</v>
      </c>
      <c r="E113" s="5">
        <v>1884</v>
      </c>
      <c r="F113" s="5">
        <v>0</v>
      </c>
      <c r="G113" s="5">
        <f>SUM(G112+Table2[[#This Row],[Income]]-Table2[[#This Row],[Debits]])</f>
        <v>8027</v>
      </c>
    </row>
    <row r="114" spans="1:7" x14ac:dyDescent="0.3">
      <c r="A114" t="s">
        <v>14</v>
      </c>
      <c r="B114" s="1" t="s">
        <v>87</v>
      </c>
      <c r="C114" t="s">
        <v>134</v>
      </c>
      <c r="D114" t="s">
        <v>134</v>
      </c>
      <c r="E114" s="5">
        <v>0</v>
      </c>
      <c r="F114" s="5">
        <v>1200</v>
      </c>
      <c r="G114" s="5">
        <f>SUM(G113+Table2[[#This Row],[Income]]-Table2[[#This Row],[Debits]])</f>
        <v>6827</v>
      </c>
    </row>
    <row r="115" spans="1:7" x14ac:dyDescent="0.3">
      <c r="A115" t="s">
        <v>14</v>
      </c>
      <c r="B115" s="1" t="s">
        <v>87</v>
      </c>
      <c r="C115" t="s">
        <v>135</v>
      </c>
      <c r="D115" t="s">
        <v>135</v>
      </c>
      <c r="E115" s="5">
        <v>0</v>
      </c>
      <c r="F115" s="5">
        <v>150</v>
      </c>
      <c r="G115" s="5">
        <f>SUM(G114+Table2[[#This Row],[Income]]-Table2[[#This Row],[Debits]])</f>
        <v>6677</v>
      </c>
    </row>
    <row r="116" spans="1:7" x14ac:dyDescent="0.3">
      <c r="A116" t="s">
        <v>14</v>
      </c>
      <c r="B116" s="1" t="s">
        <v>88</v>
      </c>
      <c r="C116" t="s">
        <v>139</v>
      </c>
      <c r="D116" t="s">
        <v>139</v>
      </c>
      <c r="E116" s="5">
        <v>0</v>
      </c>
      <c r="F116" s="5">
        <v>175</v>
      </c>
      <c r="G116" s="5">
        <f>SUM(G115+Table2[[#This Row],[Income]]-Table2[[#This Row],[Debits]])</f>
        <v>6502</v>
      </c>
    </row>
    <row r="117" spans="1:7" x14ac:dyDescent="0.3">
      <c r="A117" t="s">
        <v>14</v>
      </c>
      <c r="B117" s="1" t="s">
        <v>88</v>
      </c>
      <c r="C117" t="s">
        <v>136</v>
      </c>
      <c r="D117" t="s">
        <v>136</v>
      </c>
      <c r="E117" s="5">
        <v>0</v>
      </c>
      <c r="F117" s="5">
        <v>500</v>
      </c>
      <c r="G117" s="5">
        <f>SUM(G116+Table2[[#This Row],[Income]]-Table2[[#This Row],[Debits]])</f>
        <v>6002</v>
      </c>
    </row>
    <row r="118" spans="1:7" x14ac:dyDescent="0.3">
      <c r="A118" t="s">
        <v>14</v>
      </c>
      <c r="B118" s="1" t="s">
        <v>88</v>
      </c>
      <c r="C118" t="s">
        <v>137</v>
      </c>
      <c r="D118" t="s">
        <v>136</v>
      </c>
      <c r="E118" s="5">
        <v>0</v>
      </c>
      <c r="F118" s="5">
        <v>500</v>
      </c>
      <c r="G118" s="5">
        <f>SUM(G117+Table2[[#This Row],[Income]]-Table2[[#This Row],[Debits]])</f>
        <v>5502</v>
      </c>
    </row>
    <row r="119" spans="1:7" x14ac:dyDescent="0.3">
      <c r="A119" t="s">
        <v>14</v>
      </c>
      <c r="B119" s="3">
        <v>45508</v>
      </c>
      <c r="C119" t="s">
        <v>148</v>
      </c>
      <c r="D119" t="s">
        <v>143</v>
      </c>
      <c r="E119" s="5">
        <v>0</v>
      </c>
      <c r="F119" s="5">
        <v>87</v>
      </c>
      <c r="G119" s="5">
        <f>SUM(G118+Table2[[#This Row],[Income]]-Table2[[#This Row],[Debits]])</f>
        <v>5415</v>
      </c>
    </row>
    <row r="120" spans="1:7" x14ac:dyDescent="0.3">
      <c r="A120" t="s">
        <v>14</v>
      </c>
      <c r="B120" s="1" t="s">
        <v>89</v>
      </c>
      <c r="C120" t="s">
        <v>159</v>
      </c>
      <c r="D120" t="s">
        <v>4</v>
      </c>
      <c r="E120" s="5">
        <v>1879</v>
      </c>
      <c r="F120" s="5">
        <v>0</v>
      </c>
      <c r="G120" s="5">
        <f>SUM(G119+Table2[[#This Row],[Income]]-Table2[[#This Row],[Debits]])</f>
        <v>7294</v>
      </c>
    </row>
    <row r="121" spans="1:7" x14ac:dyDescent="0.3">
      <c r="A121" t="s">
        <v>14</v>
      </c>
      <c r="B121" s="3">
        <v>45520</v>
      </c>
      <c r="C121" t="s">
        <v>150</v>
      </c>
      <c r="D121" t="s">
        <v>143</v>
      </c>
      <c r="E121" s="5">
        <v>0</v>
      </c>
      <c r="F121" s="5">
        <v>12</v>
      </c>
      <c r="G121" s="5">
        <f>SUM(G120+Table2[[#This Row],[Income]]-Table2[[#This Row],[Debits]])</f>
        <v>7282</v>
      </c>
    </row>
    <row r="122" spans="1:7" x14ac:dyDescent="0.3">
      <c r="A122" t="s">
        <v>14</v>
      </c>
      <c r="B122" s="1" t="s">
        <v>90</v>
      </c>
      <c r="C122" t="s">
        <v>139</v>
      </c>
      <c r="D122" t="s">
        <v>139</v>
      </c>
      <c r="E122" s="5">
        <v>0</v>
      </c>
      <c r="F122" s="5">
        <v>168</v>
      </c>
      <c r="G122" s="5">
        <f>SUM(G121+Table2[[#This Row],[Income]]-Table2[[#This Row],[Debits]])</f>
        <v>7114</v>
      </c>
    </row>
    <row r="123" spans="1:7" x14ac:dyDescent="0.3">
      <c r="A123" t="s">
        <v>14</v>
      </c>
      <c r="B123" s="1" t="s">
        <v>90</v>
      </c>
      <c r="C123" t="s">
        <v>140</v>
      </c>
      <c r="D123" t="s">
        <v>135</v>
      </c>
      <c r="E123" s="5">
        <v>0</v>
      </c>
      <c r="F123" s="5">
        <v>35</v>
      </c>
      <c r="G123" s="5">
        <f>SUM(G122+Table2[[#This Row],[Income]]-Table2[[#This Row],[Debits]])</f>
        <v>7079</v>
      </c>
    </row>
    <row r="124" spans="1:7" x14ac:dyDescent="0.3">
      <c r="A124" t="s">
        <v>14</v>
      </c>
      <c r="B124" s="1" t="s">
        <v>91</v>
      </c>
      <c r="C124" t="s">
        <v>141</v>
      </c>
      <c r="D124" t="s">
        <v>143</v>
      </c>
      <c r="E124" s="5">
        <v>0</v>
      </c>
      <c r="F124" s="5">
        <v>120</v>
      </c>
      <c r="G124" s="5">
        <f>SUM(G123+Table2[[#This Row],[Income]]-Table2[[#This Row],[Debits]])</f>
        <v>6959</v>
      </c>
    </row>
    <row r="125" spans="1:7" x14ac:dyDescent="0.3">
      <c r="A125" t="s">
        <v>14</v>
      </c>
      <c r="B125" s="1" t="s">
        <v>92</v>
      </c>
      <c r="C125" t="s">
        <v>138</v>
      </c>
      <c r="D125" t="s">
        <v>138</v>
      </c>
      <c r="E125" s="5">
        <v>0</v>
      </c>
      <c r="F125" s="5">
        <v>59</v>
      </c>
      <c r="G125" s="5">
        <f>SUM(G124+Table2[[#This Row],[Income]]-Table2[[#This Row],[Debits]])</f>
        <v>6900</v>
      </c>
    </row>
    <row r="126" spans="1:7" x14ac:dyDescent="0.3">
      <c r="A126" t="s">
        <v>14</v>
      </c>
      <c r="B126" s="1" t="s">
        <v>92</v>
      </c>
      <c r="C126" t="s">
        <v>138</v>
      </c>
      <c r="D126" t="s">
        <v>138</v>
      </c>
      <c r="E126" s="5">
        <v>0</v>
      </c>
      <c r="F126" s="5">
        <v>78</v>
      </c>
      <c r="G126" s="5">
        <f>SUM(G125+Table2[[#This Row],[Income]]-Table2[[#This Row],[Debits]])</f>
        <v>6822</v>
      </c>
    </row>
    <row r="127" spans="1:7" x14ac:dyDescent="0.3">
      <c r="A127" t="s">
        <v>14</v>
      </c>
      <c r="B127" s="1" t="s">
        <v>93</v>
      </c>
      <c r="C127" t="s">
        <v>142</v>
      </c>
      <c r="D127" t="s">
        <v>143</v>
      </c>
      <c r="E127" s="5">
        <v>0</v>
      </c>
      <c r="F127" s="5">
        <v>9</v>
      </c>
      <c r="G127" s="5">
        <f>SUM(G126+Table2[[#This Row],[Income]]-Table2[[#This Row],[Debits]])</f>
        <v>6813</v>
      </c>
    </row>
    <row r="128" spans="1:7" x14ac:dyDescent="0.3">
      <c r="A128" t="s">
        <v>15</v>
      </c>
      <c r="B128" s="1" t="s">
        <v>94</v>
      </c>
      <c r="C128" t="s">
        <v>158</v>
      </c>
      <c r="D128" t="s">
        <v>4</v>
      </c>
      <c r="E128" s="5">
        <v>1901</v>
      </c>
      <c r="F128" s="5">
        <v>0</v>
      </c>
      <c r="G128" s="5">
        <f>SUM(G127+Table2[[#This Row],[Income]]-Table2[[#This Row],[Debits]])</f>
        <v>8714</v>
      </c>
    </row>
    <row r="129" spans="1:7" x14ac:dyDescent="0.3">
      <c r="A129" t="s">
        <v>15</v>
      </c>
      <c r="B129" s="1" t="s">
        <v>95</v>
      </c>
      <c r="C129" t="s">
        <v>134</v>
      </c>
      <c r="D129" t="s">
        <v>134</v>
      </c>
      <c r="E129" s="5">
        <v>0</v>
      </c>
      <c r="F129" s="5">
        <v>1200</v>
      </c>
      <c r="G129" s="5">
        <f>SUM(G128+Table2[[#This Row],[Income]]-Table2[[#This Row],[Debits]])</f>
        <v>7514</v>
      </c>
    </row>
    <row r="130" spans="1:7" x14ac:dyDescent="0.3">
      <c r="A130" t="s">
        <v>15</v>
      </c>
      <c r="B130" s="1" t="s">
        <v>95</v>
      </c>
      <c r="C130" t="s">
        <v>135</v>
      </c>
      <c r="D130" t="s">
        <v>135</v>
      </c>
      <c r="E130" s="5">
        <v>0</v>
      </c>
      <c r="F130" s="5">
        <v>150</v>
      </c>
      <c r="G130" s="5">
        <f>SUM(G129+Table2[[#This Row],[Income]]-Table2[[#This Row],[Debits]])</f>
        <v>7364</v>
      </c>
    </row>
    <row r="131" spans="1:7" x14ac:dyDescent="0.3">
      <c r="A131" t="s">
        <v>15</v>
      </c>
      <c r="B131" s="1" t="s">
        <v>96</v>
      </c>
      <c r="C131" t="s">
        <v>136</v>
      </c>
      <c r="D131" t="s">
        <v>136</v>
      </c>
      <c r="E131" s="5">
        <v>0</v>
      </c>
      <c r="F131" s="5">
        <v>500</v>
      </c>
      <c r="G131" s="5">
        <f>SUM(G130+Table2[[#This Row],[Income]]-Table2[[#This Row],[Debits]])</f>
        <v>6864</v>
      </c>
    </row>
    <row r="132" spans="1:7" x14ac:dyDescent="0.3">
      <c r="A132" t="s">
        <v>15</v>
      </c>
      <c r="B132" s="1" t="s">
        <v>96</v>
      </c>
      <c r="C132" t="s">
        <v>137</v>
      </c>
      <c r="D132" t="s">
        <v>136</v>
      </c>
      <c r="E132" s="5">
        <v>0</v>
      </c>
      <c r="F132" s="5">
        <v>500</v>
      </c>
      <c r="G132" s="5">
        <f>SUM(G131+Table2[[#This Row],[Income]]-Table2[[#This Row],[Debits]])</f>
        <v>6364</v>
      </c>
    </row>
    <row r="133" spans="1:7" x14ac:dyDescent="0.3">
      <c r="A133" t="s">
        <v>15</v>
      </c>
      <c r="B133" s="1" t="s">
        <v>97</v>
      </c>
      <c r="C133" t="s">
        <v>138</v>
      </c>
      <c r="D133" t="s">
        <v>138</v>
      </c>
      <c r="E133" s="5">
        <v>0</v>
      </c>
      <c r="F133" s="5">
        <v>61</v>
      </c>
      <c r="G133" s="5">
        <f>SUM(G132+Table2[[#This Row],[Income]]-Table2[[#This Row],[Debits]])</f>
        <v>6303</v>
      </c>
    </row>
    <row r="134" spans="1:7" x14ac:dyDescent="0.3">
      <c r="A134" t="s">
        <v>15</v>
      </c>
      <c r="B134" s="1" t="s">
        <v>98</v>
      </c>
      <c r="C134" t="s">
        <v>139</v>
      </c>
      <c r="D134" t="s">
        <v>139</v>
      </c>
      <c r="E134" s="5">
        <v>0</v>
      </c>
      <c r="F134" s="5">
        <v>175</v>
      </c>
      <c r="G134" s="5">
        <f>SUM(G133+Table2[[#This Row],[Income]]-Table2[[#This Row],[Debits]])</f>
        <v>6128</v>
      </c>
    </row>
    <row r="135" spans="1:7" x14ac:dyDescent="0.3">
      <c r="A135" t="s">
        <v>15</v>
      </c>
      <c r="B135" s="3">
        <v>45543</v>
      </c>
      <c r="C135" t="s">
        <v>150</v>
      </c>
      <c r="D135" t="s">
        <v>143</v>
      </c>
      <c r="E135" s="5">
        <v>0</v>
      </c>
      <c r="F135" s="5">
        <v>24</v>
      </c>
      <c r="G135" s="5">
        <f>SUM(G134+Table2[[#This Row],[Income]]-Table2[[#This Row],[Debits]])</f>
        <v>6104</v>
      </c>
    </row>
    <row r="136" spans="1:7" x14ac:dyDescent="0.3">
      <c r="A136" t="s">
        <v>15</v>
      </c>
      <c r="B136" s="3">
        <v>45543</v>
      </c>
      <c r="C136" t="s">
        <v>146</v>
      </c>
      <c r="D136" t="s">
        <v>143</v>
      </c>
      <c r="E136" s="5">
        <v>0</v>
      </c>
      <c r="F136" s="5">
        <v>38</v>
      </c>
      <c r="G136" s="5">
        <f>SUM(G135+Table2[[#This Row],[Income]]-Table2[[#This Row],[Debits]])</f>
        <v>6066</v>
      </c>
    </row>
    <row r="137" spans="1:7" x14ac:dyDescent="0.3">
      <c r="A137" t="s">
        <v>15</v>
      </c>
      <c r="B137" s="1" t="s">
        <v>99</v>
      </c>
      <c r="C137" t="s">
        <v>159</v>
      </c>
      <c r="D137" t="s">
        <v>4</v>
      </c>
      <c r="E137" s="5">
        <v>1874</v>
      </c>
      <c r="F137" s="5">
        <v>0</v>
      </c>
      <c r="G137" s="5">
        <f>SUM(G136+Table2[[#This Row],[Income]]-Table2[[#This Row],[Debits]])</f>
        <v>7940</v>
      </c>
    </row>
    <row r="138" spans="1:7" x14ac:dyDescent="0.3">
      <c r="A138" t="s">
        <v>15</v>
      </c>
      <c r="B138" s="1" t="s">
        <v>100</v>
      </c>
      <c r="C138" t="s">
        <v>140</v>
      </c>
      <c r="D138" t="s">
        <v>135</v>
      </c>
      <c r="E138" s="5">
        <v>0</v>
      </c>
      <c r="F138" s="5">
        <v>35</v>
      </c>
      <c r="G138" s="5">
        <f>SUM(G137+Table2[[#This Row],[Income]]-Table2[[#This Row],[Debits]])</f>
        <v>7905</v>
      </c>
    </row>
    <row r="139" spans="1:7" x14ac:dyDescent="0.3">
      <c r="A139" t="s">
        <v>15</v>
      </c>
      <c r="B139" s="1" t="s">
        <v>101</v>
      </c>
      <c r="C139" t="s">
        <v>141</v>
      </c>
      <c r="D139" t="s">
        <v>143</v>
      </c>
      <c r="E139" s="5">
        <v>0</v>
      </c>
      <c r="F139" s="5">
        <v>120</v>
      </c>
      <c r="G139" s="5">
        <f>SUM(G138+Table2[[#This Row],[Income]]-Table2[[#This Row],[Debits]])</f>
        <v>7785</v>
      </c>
    </row>
    <row r="140" spans="1:7" x14ac:dyDescent="0.3">
      <c r="A140" t="s">
        <v>15</v>
      </c>
      <c r="B140" s="1" t="s">
        <v>101</v>
      </c>
      <c r="C140" t="s">
        <v>138</v>
      </c>
      <c r="D140" t="s">
        <v>138</v>
      </c>
      <c r="E140" s="5">
        <v>0</v>
      </c>
      <c r="F140" s="5">
        <v>69</v>
      </c>
      <c r="G140" s="5">
        <f>SUM(G139+Table2[[#This Row],[Income]]-Table2[[#This Row],[Debits]])</f>
        <v>7716</v>
      </c>
    </row>
    <row r="141" spans="1:7" x14ac:dyDescent="0.3">
      <c r="A141" t="s">
        <v>15</v>
      </c>
      <c r="B141" s="1" t="s">
        <v>102</v>
      </c>
      <c r="C141" t="s">
        <v>139</v>
      </c>
      <c r="D141" t="s">
        <v>139</v>
      </c>
      <c r="E141" s="5">
        <v>0</v>
      </c>
      <c r="F141" s="5">
        <v>175</v>
      </c>
      <c r="G141" s="5">
        <f>SUM(G140+Table2[[#This Row],[Income]]-Table2[[#This Row],[Debits]])</f>
        <v>7541</v>
      </c>
    </row>
    <row r="142" spans="1:7" x14ac:dyDescent="0.3">
      <c r="A142" t="s">
        <v>15</v>
      </c>
      <c r="B142" s="1" t="s">
        <v>103</v>
      </c>
      <c r="C142" t="s">
        <v>142</v>
      </c>
      <c r="D142" t="s">
        <v>143</v>
      </c>
      <c r="E142" s="5">
        <v>0</v>
      </c>
      <c r="F142" s="5">
        <v>9</v>
      </c>
      <c r="G142" s="5">
        <f>SUM(G141+Table2[[#This Row],[Income]]-Table2[[#This Row],[Debits]])</f>
        <v>7532</v>
      </c>
    </row>
    <row r="143" spans="1:7" x14ac:dyDescent="0.3">
      <c r="A143" s="6" t="s">
        <v>16</v>
      </c>
      <c r="B143" s="1" t="s">
        <v>104</v>
      </c>
      <c r="C143" t="s">
        <v>158</v>
      </c>
      <c r="D143" t="s">
        <v>4</v>
      </c>
      <c r="E143" s="5">
        <v>1864</v>
      </c>
      <c r="F143" s="5">
        <v>0</v>
      </c>
      <c r="G143" s="5">
        <f>SUM(G142+Table2[[#This Row],[Income]]-Table2[[#This Row],[Debits]])</f>
        <v>9396</v>
      </c>
    </row>
    <row r="144" spans="1:7" x14ac:dyDescent="0.3">
      <c r="A144" s="6" t="s">
        <v>16</v>
      </c>
      <c r="B144" s="1" t="s">
        <v>105</v>
      </c>
      <c r="C144" t="s">
        <v>134</v>
      </c>
      <c r="D144" t="s">
        <v>134</v>
      </c>
      <c r="E144" s="5">
        <v>0</v>
      </c>
      <c r="F144" s="5">
        <v>1200</v>
      </c>
      <c r="G144" s="5">
        <f>SUM(G143+Table2[[#This Row],[Income]]-Table2[[#This Row],[Debits]])</f>
        <v>8196</v>
      </c>
    </row>
    <row r="145" spans="1:7" x14ac:dyDescent="0.3">
      <c r="A145" s="6" t="s">
        <v>16</v>
      </c>
      <c r="B145" s="1" t="s">
        <v>105</v>
      </c>
      <c r="C145" t="s">
        <v>135</v>
      </c>
      <c r="D145" t="s">
        <v>135</v>
      </c>
      <c r="E145" s="5">
        <v>0</v>
      </c>
      <c r="F145" s="5">
        <v>150</v>
      </c>
      <c r="G145" s="5">
        <f>SUM(G144+Table2[[#This Row],[Income]]-Table2[[#This Row],[Debits]])</f>
        <v>8046</v>
      </c>
    </row>
    <row r="146" spans="1:7" x14ac:dyDescent="0.3">
      <c r="A146" s="6" t="s">
        <v>16</v>
      </c>
      <c r="B146" s="1" t="s">
        <v>106</v>
      </c>
      <c r="C146" t="s">
        <v>136</v>
      </c>
      <c r="D146" t="s">
        <v>136</v>
      </c>
      <c r="E146" s="5">
        <v>0</v>
      </c>
      <c r="F146" s="5">
        <v>500</v>
      </c>
      <c r="G146" s="5">
        <f>SUM(G145+Table2[[#This Row],[Income]]-Table2[[#This Row],[Debits]])</f>
        <v>7546</v>
      </c>
    </row>
    <row r="147" spans="1:7" x14ac:dyDescent="0.3">
      <c r="A147" s="6" t="s">
        <v>16</v>
      </c>
      <c r="B147" s="1" t="s">
        <v>106</v>
      </c>
      <c r="C147" t="s">
        <v>137</v>
      </c>
      <c r="D147" t="s">
        <v>136</v>
      </c>
      <c r="E147" s="5">
        <v>0</v>
      </c>
      <c r="F147" s="5">
        <v>500</v>
      </c>
      <c r="G147" s="5">
        <f>SUM(G146+Table2[[#This Row],[Income]]-Table2[[#This Row],[Debits]])</f>
        <v>7046</v>
      </c>
    </row>
    <row r="148" spans="1:7" x14ac:dyDescent="0.3">
      <c r="A148" s="6" t="s">
        <v>16</v>
      </c>
      <c r="B148" s="3">
        <v>45569</v>
      </c>
      <c r="C148" t="s">
        <v>147</v>
      </c>
      <c r="D148" t="s">
        <v>143</v>
      </c>
      <c r="E148" s="5">
        <v>0</v>
      </c>
      <c r="F148" s="5">
        <v>241</v>
      </c>
      <c r="G148" s="5">
        <f>SUM(G147+Table2[[#This Row],[Income]]-Table2[[#This Row],[Debits]])</f>
        <v>6805</v>
      </c>
    </row>
    <row r="149" spans="1:7" x14ac:dyDescent="0.3">
      <c r="A149" s="6" t="s">
        <v>16</v>
      </c>
      <c r="B149" s="3">
        <v>45570</v>
      </c>
      <c r="C149" t="s">
        <v>150</v>
      </c>
      <c r="D149" t="s">
        <v>143</v>
      </c>
      <c r="E149" s="5">
        <v>0</v>
      </c>
      <c r="F149" s="5">
        <v>6</v>
      </c>
      <c r="G149" s="5">
        <f>SUM(G148+Table2[[#This Row],[Income]]-Table2[[#This Row],[Debits]])</f>
        <v>6799</v>
      </c>
    </row>
    <row r="150" spans="1:7" x14ac:dyDescent="0.3">
      <c r="A150" s="6" t="s">
        <v>16</v>
      </c>
      <c r="B150" s="1" t="s">
        <v>107</v>
      </c>
      <c r="C150" t="s">
        <v>138</v>
      </c>
      <c r="D150" t="s">
        <v>138</v>
      </c>
      <c r="E150" s="5">
        <v>0</v>
      </c>
      <c r="F150" s="5">
        <v>78</v>
      </c>
      <c r="G150" s="5">
        <f>SUM(G149+Table2[[#This Row],[Income]]-Table2[[#This Row],[Debits]])</f>
        <v>6721</v>
      </c>
    </row>
    <row r="151" spans="1:7" x14ac:dyDescent="0.3">
      <c r="A151" s="6" t="s">
        <v>16</v>
      </c>
      <c r="B151" s="1" t="s">
        <v>107</v>
      </c>
      <c r="C151" t="s">
        <v>139</v>
      </c>
      <c r="D151" t="s">
        <v>139</v>
      </c>
      <c r="E151" s="5">
        <v>0</v>
      </c>
      <c r="F151" s="5">
        <v>164</v>
      </c>
      <c r="G151" s="5">
        <f>SUM(G150+Table2[[#This Row],[Income]]-Table2[[#This Row],[Debits]])</f>
        <v>6557</v>
      </c>
    </row>
    <row r="152" spans="1:7" x14ac:dyDescent="0.3">
      <c r="A152" s="6" t="s">
        <v>16</v>
      </c>
      <c r="B152" s="1" t="s">
        <v>108</v>
      </c>
      <c r="C152" t="s">
        <v>138</v>
      </c>
      <c r="D152" t="s">
        <v>138</v>
      </c>
      <c r="E152" s="5">
        <v>0</v>
      </c>
      <c r="F152" s="5">
        <v>42</v>
      </c>
      <c r="G152" s="5">
        <f>SUM(G151+Table2[[#This Row],[Income]]-Table2[[#This Row],[Debits]])</f>
        <v>6515</v>
      </c>
    </row>
    <row r="153" spans="1:7" x14ac:dyDescent="0.3">
      <c r="A153" s="6" t="s">
        <v>16</v>
      </c>
      <c r="B153" s="1" t="s">
        <v>109</v>
      </c>
      <c r="C153" t="s">
        <v>159</v>
      </c>
      <c r="D153" t="s">
        <v>4</v>
      </c>
      <c r="E153" s="5">
        <v>1868</v>
      </c>
      <c r="F153" s="5">
        <v>0</v>
      </c>
      <c r="G153" s="5">
        <f>SUM(G152+Table2[[#This Row],[Income]]-Table2[[#This Row],[Debits]])</f>
        <v>8383</v>
      </c>
    </row>
    <row r="154" spans="1:7" x14ac:dyDescent="0.3">
      <c r="A154" s="6" t="s">
        <v>16</v>
      </c>
      <c r="B154" s="1" t="s">
        <v>110</v>
      </c>
      <c r="C154" t="s">
        <v>140</v>
      </c>
      <c r="D154" t="s">
        <v>135</v>
      </c>
      <c r="E154" s="5">
        <v>0</v>
      </c>
      <c r="F154" s="5">
        <v>35</v>
      </c>
      <c r="G154" s="5">
        <f>SUM(G153+Table2[[#This Row],[Income]]-Table2[[#This Row],[Debits]])</f>
        <v>8348</v>
      </c>
    </row>
    <row r="155" spans="1:7" x14ac:dyDescent="0.3">
      <c r="A155" s="6" t="s">
        <v>16</v>
      </c>
      <c r="B155" s="1" t="s">
        <v>111</v>
      </c>
      <c r="C155" t="s">
        <v>141</v>
      </c>
      <c r="D155" t="s">
        <v>143</v>
      </c>
      <c r="E155" s="5">
        <v>0</v>
      </c>
      <c r="F155" s="5">
        <v>120</v>
      </c>
      <c r="G155" s="5">
        <f>SUM(G154+Table2[[#This Row],[Income]]-Table2[[#This Row],[Debits]])</f>
        <v>8228</v>
      </c>
    </row>
    <row r="156" spans="1:7" x14ac:dyDescent="0.3">
      <c r="A156" s="6" t="s">
        <v>16</v>
      </c>
      <c r="B156" s="1" t="s">
        <v>112</v>
      </c>
      <c r="C156" t="s">
        <v>139</v>
      </c>
      <c r="D156" t="s">
        <v>139</v>
      </c>
      <c r="E156" s="5">
        <v>0</v>
      </c>
      <c r="F156" s="5">
        <v>165</v>
      </c>
      <c r="G156" s="5">
        <f>SUM(G155+Table2[[#This Row],[Income]]-Table2[[#This Row],[Debits]])</f>
        <v>8063</v>
      </c>
    </row>
    <row r="157" spans="1:7" x14ac:dyDescent="0.3">
      <c r="A157" s="6" t="s">
        <v>16</v>
      </c>
      <c r="B157" s="1" t="s">
        <v>113</v>
      </c>
      <c r="C157" t="s">
        <v>142</v>
      </c>
      <c r="D157" t="s">
        <v>143</v>
      </c>
      <c r="E157" s="5">
        <v>0</v>
      </c>
      <c r="F157" s="5">
        <v>9</v>
      </c>
      <c r="G157" s="5">
        <f>SUM(G156+Table2[[#This Row],[Income]]-Table2[[#This Row],[Debits]])</f>
        <v>8054</v>
      </c>
    </row>
    <row r="158" spans="1:7" x14ac:dyDescent="0.3">
      <c r="A158" s="6" t="s">
        <v>16</v>
      </c>
      <c r="B158" s="3">
        <v>45596</v>
      </c>
      <c r="C158" t="s">
        <v>150</v>
      </c>
      <c r="D158" t="s">
        <v>143</v>
      </c>
      <c r="E158" s="5">
        <v>0</v>
      </c>
      <c r="F158" s="5">
        <v>25</v>
      </c>
      <c r="G158" s="5">
        <f>SUM(G157+Table2[[#This Row],[Income]]-Table2[[#This Row],[Debits]])</f>
        <v>8029</v>
      </c>
    </row>
    <row r="159" spans="1:7" x14ac:dyDescent="0.3">
      <c r="A159" t="s">
        <v>17</v>
      </c>
      <c r="B159" s="1" t="s">
        <v>114</v>
      </c>
      <c r="C159" t="s">
        <v>158</v>
      </c>
      <c r="D159" t="s">
        <v>4</v>
      </c>
      <c r="E159" s="5">
        <v>1851</v>
      </c>
      <c r="F159" s="5">
        <v>0</v>
      </c>
      <c r="G159" s="5">
        <f>SUM(G158+Table2[[#This Row],[Income]]-Table2[[#This Row],[Debits]])</f>
        <v>9880</v>
      </c>
    </row>
    <row r="160" spans="1:7" x14ac:dyDescent="0.3">
      <c r="A160" t="s">
        <v>17</v>
      </c>
      <c r="B160" s="1" t="s">
        <v>115</v>
      </c>
      <c r="C160" t="s">
        <v>139</v>
      </c>
      <c r="D160" t="s">
        <v>139</v>
      </c>
      <c r="E160" s="5">
        <v>0</v>
      </c>
      <c r="F160" s="5">
        <v>177</v>
      </c>
      <c r="G160" s="5">
        <f>SUM(G159+Table2[[#This Row],[Income]]-Table2[[#This Row],[Debits]])</f>
        <v>9703</v>
      </c>
    </row>
    <row r="161" spans="1:7" x14ac:dyDescent="0.3">
      <c r="A161" t="s">
        <v>17</v>
      </c>
      <c r="B161" s="1" t="s">
        <v>115</v>
      </c>
      <c r="C161" t="s">
        <v>134</v>
      </c>
      <c r="D161" t="s">
        <v>134</v>
      </c>
      <c r="E161" s="5">
        <v>0</v>
      </c>
      <c r="F161" s="5">
        <v>1200</v>
      </c>
      <c r="G161" s="5">
        <f>SUM(G160+Table2[[#This Row],[Income]]-Table2[[#This Row],[Debits]])</f>
        <v>8503</v>
      </c>
    </row>
    <row r="162" spans="1:7" x14ac:dyDescent="0.3">
      <c r="A162" t="s">
        <v>17</v>
      </c>
      <c r="B162" s="1" t="s">
        <v>115</v>
      </c>
      <c r="C162" t="s">
        <v>135</v>
      </c>
      <c r="D162" t="s">
        <v>135</v>
      </c>
      <c r="E162" s="5">
        <v>0</v>
      </c>
      <c r="F162" s="5">
        <v>150</v>
      </c>
      <c r="G162" s="5">
        <f>SUM(G161+Table2[[#This Row],[Income]]-Table2[[#This Row],[Debits]])</f>
        <v>8353</v>
      </c>
    </row>
    <row r="163" spans="1:7" x14ac:dyDescent="0.3">
      <c r="A163" t="s">
        <v>17</v>
      </c>
      <c r="B163" s="1">
        <v>45598</v>
      </c>
      <c r="C163" t="s">
        <v>152</v>
      </c>
      <c r="D163" t="s">
        <v>143</v>
      </c>
      <c r="E163" s="5">
        <v>0</v>
      </c>
      <c r="F163" s="5">
        <v>75</v>
      </c>
      <c r="G163" s="5">
        <f>SUM(G162+Table2[[#This Row],[Income]]-Table2[[#This Row],[Debits]])</f>
        <v>8278</v>
      </c>
    </row>
    <row r="164" spans="1:7" x14ac:dyDescent="0.3">
      <c r="A164" t="s">
        <v>17</v>
      </c>
      <c r="B164" s="1" t="s">
        <v>116</v>
      </c>
      <c r="C164" t="s">
        <v>136</v>
      </c>
      <c r="D164" t="s">
        <v>136</v>
      </c>
      <c r="E164" s="5">
        <v>0</v>
      </c>
      <c r="F164" s="5">
        <v>500</v>
      </c>
      <c r="G164" s="5">
        <f>SUM(G163+Table2[[#This Row],[Income]]-Table2[[#This Row],[Debits]])</f>
        <v>7778</v>
      </c>
    </row>
    <row r="165" spans="1:7" x14ac:dyDescent="0.3">
      <c r="A165" t="s">
        <v>17</v>
      </c>
      <c r="B165" s="1" t="s">
        <v>116</v>
      </c>
      <c r="C165" t="s">
        <v>137</v>
      </c>
      <c r="D165" t="s">
        <v>136</v>
      </c>
      <c r="E165" s="5">
        <v>0</v>
      </c>
      <c r="F165" s="5">
        <v>500</v>
      </c>
      <c r="G165" s="5">
        <f>SUM(G164+Table2[[#This Row],[Income]]-Table2[[#This Row],[Debits]])</f>
        <v>7278</v>
      </c>
    </row>
    <row r="166" spans="1:7" x14ac:dyDescent="0.3">
      <c r="A166" t="s">
        <v>17</v>
      </c>
      <c r="B166" s="3">
        <v>45604</v>
      </c>
      <c r="C166" t="s">
        <v>150</v>
      </c>
      <c r="D166" t="s">
        <v>143</v>
      </c>
      <c r="E166" s="5">
        <v>0</v>
      </c>
      <c r="F166" s="5">
        <v>5</v>
      </c>
      <c r="G166" s="5">
        <f>SUM(G165+Table2[[#This Row],[Income]]-Table2[[#This Row],[Debits]])</f>
        <v>7273</v>
      </c>
    </row>
    <row r="167" spans="1:7" x14ac:dyDescent="0.3">
      <c r="A167" t="s">
        <v>17</v>
      </c>
      <c r="B167" s="3">
        <v>45605</v>
      </c>
      <c r="C167" t="s">
        <v>145</v>
      </c>
      <c r="D167" t="s">
        <v>143</v>
      </c>
      <c r="E167" s="5">
        <v>0</v>
      </c>
      <c r="F167" s="5">
        <v>89</v>
      </c>
      <c r="G167" s="5">
        <f>SUM(G166+Table2[[#This Row],[Income]]-Table2[[#This Row],[Debits]])</f>
        <v>7184</v>
      </c>
    </row>
    <row r="168" spans="1:7" x14ac:dyDescent="0.3">
      <c r="A168" t="s">
        <v>17</v>
      </c>
      <c r="B168" s="3">
        <v>45606</v>
      </c>
      <c r="C168" t="s">
        <v>146</v>
      </c>
      <c r="D168" t="s">
        <v>143</v>
      </c>
      <c r="E168" s="5">
        <v>0</v>
      </c>
      <c r="F168" s="5">
        <v>68</v>
      </c>
      <c r="G168" s="5">
        <f>SUM(G167+Table2[[#This Row],[Income]]-Table2[[#This Row],[Debits]])</f>
        <v>7116</v>
      </c>
    </row>
    <row r="169" spans="1:7" x14ac:dyDescent="0.3">
      <c r="A169" t="s">
        <v>17</v>
      </c>
      <c r="B169" s="1" t="s">
        <v>117</v>
      </c>
      <c r="C169" t="s">
        <v>159</v>
      </c>
      <c r="D169" t="s">
        <v>4</v>
      </c>
      <c r="E169" s="5">
        <v>1856</v>
      </c>
      <c r="F169" s="5">
        <v>0</v>
      </c>
      <c r="G169" s="5">
        <f>SUM(G168+Table2[[#This Row],[Income]]-Table2[[#This Row],[Debits]])</f>
        <v>8972</v>
      </c>
    </row>
    <row r="170" spans="1:7" x14ac:dyDescent="0.3">
      <c r="A170" t="s">
        <v>17</v>
      </c>
      <c r="B170" s="1" t="s">
        <v>118</v>
      </c>
      <c r="C170" t="s">
        <v>139</v>
      </c>
      <c r="D170" t="s">
        <v>139</v>
      </c>
      <c r="E170" s="5">
        <v>0</v>
      </c>
      <c r="F170" s="5">
        <v>189</v>
      </c>
      <c r="G170" s="5">
        <f>SUM(G169+Table2[[#This Row],[Income]]-Table2[[#This Row],[Debits]])</f>
        <v>8783</v>
      </c>
    </row>
    <row r="171" spans="1:7" x14ac:dyDescent="0.3">
      <c r="A171" t="s">
        <v>17</v>
      </c>
      <c r="B171" s="1" t="s">
        <v>119</v>
      </c>
      <c r="C171" t="s">
        <v>140</v>
      </c>
      <c r="D171" t="s">
        <v>135</v>
      </c>
      <c r="E171" s="5">
        <v>0</v>
      </c>
      <c r="F171" s="5">
        <v>35</v>
      </c>
      <c r="G171" s="5">
        <f>SUM(G170+Table2[[#This Row],[Income]]-Table2[[#This Row],[Debits]])</f>
        <v>8748</v>
      </c>
    </row>
    <row r="172" spans="1:7" x14ac:dyDescent="0.3">
      <c r="A172" t="s">
        <v>17</v>
      </c>
      <c r="B172" s="1" t="s">
        <v>120</v>
      </c>
      <c r="C172" t="s">
        <v>141</v>
      </c>
      <c r="D172" t="s">
        <v>143</v>
      </c>
      <c r="E172" s="5">
        <v>0</v>
      </c>
      <c r="F172" s="5">
        <v>120</v>
      </c>
      <c r="G172" s="5">
        <f>SUM(G171+Table2[[#This Row],[Income]]-Table2[[#This Row],[Debits]])</f>
        <v>8628</v>
      </c>
    </row>
    <row r="173" spans="1:7" x14ac:dyDescent="0.3">
      <c r="A173" t="s">
        <v>17</v>
      </c>
      <c r="B173" s="1" t="s">
        <v>121</v>
      </c>
      <c r="C173" t="s">
        <v>138</v>
      </c>
      <c r="D173" t="s">
        <v>138</v>
      </c>
      <c r="E173" s="5">
        <v>0</v>
      </c>
      <c r="F173" s="5">
        <v>69</v>
      </c>
      <c r="G173" s="5">
        <f>SUM(G172+Table2[[#This Row],[Income]]-Table2[[#This Row],[Debits]])</f>
        <v>8559</v>
      </c>
    </row>
    <row r="174" spans="1:7" x14ac:dyDescent="0.3">
      <c r="A174" t="s">
        <v>17</v>
      </c>
      <c r="B174" s="1" t="s">
        <v>122</v>
      </c>
      <c r="C174" t="s">
        <v>142</v>
      </c>
      <c r="D174" t="s">
        <v>143</v>
      </c>
      <c r="E174" s="5">
        <v>0</v>
      </c>
      <c r="F174" s="5">
        <v>9</v>
      </c>
      <c r="G174" s="5">
        <f>SUM(G173+Table2[[#This Row],[Income]]-Table2[[#This Row],[Debits]])</f>
        <v>8550</v>
      </c>
    </row>
    <row r="175" spans="1:7" x14ac:dyDescent="0.3">
      <c r="A175" t="s">
        <v>17</v>
      </c>
      <c r="B175" s="1" t="s">
        <v>122</v>
      </c>
      <c r="C175" t="s">
        <v>138</v>
      </c>
      <c r="D175" t="s">
        <v>138</v>
      </c>
      <c r="E175" s="5">
        <v>0</v>
      </c>
      <c r="F175" s="5">
        <v>44</v>
      </c>
      <c r="G175" s="5">
        <f>SUM(G174+Table2[[#This Row],[Income]]-Table2[[#This Row],[Debits]])</f>
        <v>8506</v>
      </c>
    </row>
    <row r="176" spans="1:7" x14ac:dyDescent="0.3">
      <c r="A176" t="s">
        <v>17</v>
      </c>
      <c r="B176" s="3">
        <v>45624</v>
      </c>
      <c r="C176" t="s">
        <v>139</v>
      </c>
      <c r="D176" t="s">
        <v>139</v>
      </c>
      <c r="E176" s="5">
        <v>0</v>
      </c>
      <c r="F176" s="5">
        <v>83</v>
      </c>
      <c r="G176" s="5">
        <f>SUM(G175+Table2[[#This Row],[Income]]-Table2[[#This Row],[Debits]])</f>
        <v>8423</v>
      </c>
    </row>
    <row r="177" spans="1:7" x14ac:dyDescent="0.3">
      <c r="A177" s="7" t="s">
        <v>18</v>
      </c>
      <c r="B177" s="1" t="s">
        <v>123</v>
      </c>
      <c r="C177" t="s">
        <v>158</v>
      </c>
      <c r="D177" t="s">
        <v>4</v>
      </c>
      <c r="E177" s="5">
        <v>1851</v>
      </c>
      <c r="F177" s="5">
        <v>0</v>
      </c>
      <c r="G177" s="5">
        <f>SUM(G176+Table2[[#This Row],[Income]]-Table2[[#This Row],[Debits]])</f>
        <v>10274</v>
      </c>
    </row>
    <row r="178" spans="1:7" x14ac:dyDescent="0.3">
      <c r="A178" s="7" t="s">
        <v>18</v>
      </c>
      <c r="B178" s="1" t="s">
        <v>124</v>
      </c>
      <c r="C178" t="s">
        <v>134</v>
      </c>
      <c r="D178" t="s">
        <v>134</v>
      </c>
      <c r="E178" s="5">
        <v>0</v>
      </c>
      <c r="F178" s="5">
        <v>1200</v>
      </c>
      <c r="G178" s="5">
        <f>SUM(G177+Table2[[#This Row],[Income]]-Table2[[#This Row],[Debits]])</f>
        <v>9074</v>
      </c>
    </row>
    <row r="179" spans="1:7" x14ac:dyDescent="0.3">
      <c r="A179" s="7" t="s">
        <v>18</v>
      </c>
      <c r="B179" s="1" t="s">
        <v>124</v>
      </c>
      <c r="C179" t="s">
        <v>135</v>
      </c>
      <c r="D179" t="s">
        <v>135</v>
      </c>
      <c r="E179" s="5">
        <v>0</v>
      </c>
      <c r="F179" s="5">
        <v>150</v>
      </c>
      <c r="G179" s="5">
        <f>SUM(G178+Table2[[#This Row],[Income]]-Table2[[#This Row],[Debits]])</f>
        <v>8924</v>
      </c>
    </row>
    <row r="180" spans="1:7" x14ac:dyDescent="0.3">
      <c r="A180" s="7" t="s">
        <v>18</v>
      </c>
      <c r="B180" s="1" t="s">
        <v>125</v>
      </c>
      <c r="C180" t="s">
        <v>136</v>
      </c>
      <c r="D180" t="s">
        <v>136</v>
      </c>
      <c r="E180" s="5">
        <v>0</v>
      </c>
      <c r="F180" s="5">
        <v>500</v>
      </c>
      <c r="G180" s="5">
        <f>SUM(G179+Table2[[#This Row],[Income]]-Table2[[#This Row],[Debits]])</f>
        <v>8424</v>
      </c>
    </row>
    <row r="181" spans="1:7" x14ac:dyDescent="0.3">
      <c r="A181" s="7" t="s">
        <v>18</v>
      </c>
      <c r="B181" s="1" t="s">
        <v>125</v>
      </c>
      <c r="C181" t="s">
        <v>137</v>
      </c>
      <c r="D181" t="s">
        <v>136</v>
      </c>
      <c r="E181" s="5">
        <v>0</v>
      </c>
      <c r="F181" s="5">
        <v>500</v>
      </c>
      <c r="G181" s="5">
        <f>SUM(G180+Table2[[#This Row],[Income]]-Table2[[#This Row],[Debits]])</f>
        <v>7924</v>
      </c>
    </row>
    <row r="182" spans="1:7" x14ac:dyDescent="0.3">
      <c r="A182" s="7" t="s">
        <v>18</v>
      </c>
      <c r="B182" s="1" t="s">
        <v>126</v>
      </c>
      <c r="C182" t="s">
        <v>138</v>
      </c>
      <c r="D182" t="s">
        <v>138</v>
      </c>
      <c r="E182" s="5">
        <v>0</v>
      </c>
      <c r="F182" s="5">
        <v>45</v>
      </c>
      <c r="G182" s="5">
        <f>SUM(G181+Table2[[#This Row],[Income]]-Table2[[#This Row],[Debits]])</f>
        <v>7879</v>
      </c>
    </row>
    <row r="183" spans="1:7" x14ac:dyDescent="0.3">
      <c r="A183" s="7" t="s">
        <v>18</v>
      </c>
      <c r="B183" s="1" t="s">
        <v>127</v>
      </c>
      <c r="C183" t="s">
        <v>139</v>
      </c>
      <c r="D183" t="s">
        <v>139</v>
      </c>
      <c r="E183" s="5">
        <v>0</v>
      </c>
      <c r="F183" s="5">
        <v>185</v>
      </c>
      <c r="G183" s="5">
        <f>SUM(G182+Table2[[#This Row],[Income]]-Table2[[#This Row],[Debits]])</f>
        <v>7694</v>
      </c>
    </row>
    <row r="184" spans="1:7" x14ac:dyDescent="0.3">
      <c r="A184" s="7" t="s">
        <v>18</v>
      </c>
      <c r="B184" s="3">
        <v>45633</v>
      </c>
      <c r="C184" t="s">
        <v>144</v>
      </c>
      <c r="D184" t="s">
        <v>143</v>
      </c>
      <c r="E184" s="5">
        <v>0</v>
      </c>
      <c r="F184" s="5">
        <v>364</v>
      </c>
      <c r="G184" s="5">
        <f>SUM(G183+Table2[[#This Row],[Income]]-Table2[[#This Row],[Debits]])</f>
        <v>7330</v>
      </c>
    </row>
    <row r="185" spans="1:7" x14ac:dyDescent="0.3">
      <c r="A185" s="7" t="s">
        <v>18</v>
      </c>
      <c r="B185" s="3">
        <v>45634</v>
      </c>
      <c r="C185" t="s">
        <v>150</v>
      </c>
      <c r="D185" t="s">
        <v>143</v>
      </c>
      <c r="E185" s="5">
        <v>0</v>
      </c>
      <c r="F185" s="5">
        <v>6</v>
      </c>
      <c r="G185" s="5">
        <f>SUM(G184+Table2[[#This Row],[Income]]-Table2[[#This Row],[Debits]])</f>
        <v>7324</v>
      </c>
    </row>
    <row r="186" spans="1:7" x14ac:dyDescent="0.3">
      <c r="A186" s="7" t="s">
        <v>18</v>
      </c>
      <c r="B186" s="1" t="s">
        <v>128</v>
      </c>
      <c r="C186" t="s">
        <v>159</v>
      </c>
      <c r="D186" t="s">
        <v>4</v>
      </c>
      <c r="E186" s="5">
        <v>1862</v>
      </c>
      <c r="F186" s="5">
        <v>0</v>
      </c>
      <c r="G186" s="5">
        <f>SUM(G185+Table2[[#This Row],[Income]]-Table2[[#This Row],[Debits]])</f>
        <v>9186</v>
      </c>
    </row>
    <row r="187" spans="1:7" x14ac:dyDescent="0.3">
      <c r="A187" s="7" t="s">
        <v>18</v>
      </c>
      <c r="B187" s="1" t="s">
        <v>129</v>
      </c>
      <c r="C187" t="s">
        <v>140</v>
      </c>
      <c r="D187" t="s">
        <v>135</v>
      </c>
      <c r="E187" s="5">
        <v>0</v>
      </c>
      <c r="F187" s="5">
        <v>35</v>
      </c>
      <c r="G187" s="5">
        <f>SUM(G186+Table2[[#This Row],[Income]]-Table2[[#This Row],[Debits]])</f>
        <v>9151</v>
      </c>
    </row>
    <row r="188" spans="1:7" x14ac:dyDescent="0.3">
      <c r="A188" s="7" t="s">
        <v>18</v>
      </c>
      <c r="B188" s="1" t="s">
        <v>130</v>
      </c>
      <c r="C188" t="s">
        <v>141</v>
      </c>
      <c r="D188" t="s">
        <v>143</v>
      </c>
      <c r="E188" s="5">
        <v>0</v>
      </c>
      <c r="F188" s="5">
        <v>120</v>
      </c>
      <c r="G188" s="5">
        <f>SUM(G187+Table2[[#This Row],[Income]]-Table2[[#This Row],[Debits]])</f>
        <v>9031</v>
      </c>
    </row>
    <row r="189" spans="1:7" x14ac:dyDescent="0.3">
      <c r="A189" s="7" t="s">
        <v>18</v>
      </c>
      <c r="B189" s="1" t="s">
        <v>131</v>
      </c>
      <c r="C189" t="s">
        <v>139</v>
      </c>
      <c r="D189" t="s">
        <v>139</v>
      </c>
      <c r="E189" s="5">
        <v>0</v>
      </c>
      <c r="F189" s="5">
        <v>190</v>
      </c>
      <c r="G189" s="5">
        <f>SUM(G188+Table2[[#This Row],[Income]]-Table2[[#This Row],[Debits]])</f>
        <v>8841</v>
      </c>
    </row>
    <row r="190" spans="1:7" x14ac:dyDescent="0.3">
      <c r="A190" s="7" t="s">
        <v>18</v>
      </c>
      <c r="B190" s="1" t="s">
        <v>132</v>
      </c>
      <c r="C190" t="s">
        <v>138</v>
      </c>
      <c r="D190" t="s">
        <v>138</v>
      </c>
      <c r="E190" s="5">
        <v>0</v>
      </c>
      <c r="F190" s="5">
        <v>62</v>
      </c>
      <c r="G190" s="5">
        <f>SUM(G189+Table2[[#This Row],[Income]]-Table2[[#This Row],[Debits]])</f>
        <v>8779</v>
      </c>
    </row>
    <row r="191" spans="1:7" x14ac:dyDescent="0.3">
      <c r="A191" s="7" t="s">
        <v>18</v>
      </c>
      <c r="B191" s="1" t="s">
        <v>133</v>
      </c>
      <c r="C191" t="s">
        <v>142</v>
      </c>
      <c r="D191" t="s">
        <v>143</v>
      </c>
      <c r="E191" s="5">
        <v>0</v>
      </c>
      <c r="F191" s="5">
        <v>9</v>
      </c>
      <c r="G191" s="5">
        <f>SUM(G190+Table2[[#This Row],[Income]]-Table2[[#This Row],[Debits]])</f>
        <v>8770</v>
      </c>
    </row>
  </sheetData>
  <phoneticPr fontId="3" type="noConversion"/>
  <dataValidations count="1">
    <dataValidation type="list" allowBlank="1" showInputMessage="1" showErrorMessage="1" prompt="Select a category" sqref="D2:D191" xr:uid="{00000000-0002-0000-0000-000000000000}">
      <formula1>"Income,Rent,Utilities,Groceries,Gas,Investments,Other"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A5061-ED29-4518-BB4B-AC343A1710BF}">
  <dimension ref="B2:T27"/>
  <sheetViews>
    <sheetView showGridLines="0" tabSelected="1" workbookViewId="0">
      <selection activeCell="T25" sqref="T25"/>
    </sheetView>
  </sheetViews>
  <sheetFormatPr defaultRowHeight="14.4" x14ac:dyDescent="0.3"/>
  <cols>
    <col min="2" max="2" width="11" bestFit="1" customWidth="1"/>
    <col min="3" max="5" width="10.109375" bestFit="1" customWidth="1"/>
    <col min="6" max="6" width="5.109375" customWidth="1"/>
    <col min="7" max="18" width="10.44140625" bestFit="1" customWidth="1"/>
    <col min="19" max="19" width="11.44140625" bestFit="1" customWidth="1"/>
  </cols>
  <sheetData>
    <row r="2" spans="2:19" ht="15.6" x14ac:dyDescent="0.3">
      <c r="B2" s="20" t="s">
        <v>160</v>
      </c>
      <c r="C2" s="21"/>
      <c r="D2" s="21"/>
      <c r="E2" s="21"/>
      <c r="F2" s="15"/>
      <c r="G2" s="23" t="s">
        <v>162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2:19" x14ac:dyDescent="0.3">
      <c r="B3" t="s">
        <v>0</v>
      </c>
      <c r="C3" s="22" t="s">
        <v>7</v>
      </c>
      <c r="D3" s="22"/>
      <c r="E3" s="22"/>
      <c r="F3" s="15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pans="2:19" x14ac:dyDescent="0.3">
      <c r="B4" s="8" t="s">
        <v>4</v>
      </c>
      <c r="C4" s="8" t="s">
        <v>155</v>
      </c>
      <c r="D4" s="8" t="s">
        <v>156</v>
      </c>
      <c r="E4" s="8" t="s">
        <v>157</v>
      </c>
      <c r="F4" s="15"/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155</v>
      </c>
    </row>
    <row r="5" spans="2:19" x14ac:dyDescent="0.3">
      <c r="B5" t="s">
        <v>158</v>
      </c>
      <c r="C5" s="5">
        <f>SUMIFS(Expenses!E:E, Expenses!A:A, Dashboard!$C$3, Expenses!C:C, Dashboard!B5)</f>
        <v>1864</v>
      </c>
      <c r="D5" s="5">
        <v>1800</v>
      </c>
      <c r="E5" s="9">
        <f>C5</f>
        <v>1864</v>
      </c>
      <c r="F5" s="15"/>
      <c r="G5" s="5">
        <f>SUMIFS(Expenses!$E:$E, Expenses!$A:$A, Dashboard!G$4,Expenses!$C:$C, Dashboard!$B5)</f>
        <v>1864</v>
      </c>
      <c r="H5" s="5">
        <f>SUMIFS(Expenses!$E:$E, Expenses!$A:$A, Dashboard!H$4,Expenses!$C:$C, Dashboard!$B5)</f>
        <v>1877</v>
      </c>
      <c r="I5" s="5">
        <f>SUMIFS(Expenses!$E:$E, Expenses!$A:$A, Dashboard!I$4,Expenses!$C:$C, Dashboard!$B5)</f>
        <v>1855</v>
      </c>
      <c r="J5" s="5">
        <f>SUMIFS(Expenses!$E:$E, Expenses!$A:$A, Dashboard!J$4,Expenses!$C:$C, Dashboard!$B5)</f>
        <v>1886</v>
      </c>
      <c r="K5" s="5">
        <f>SUMIFS(Expenses!$E:$E, Expenses!$A:$A, Dashboard!K$4,Expenses!$C:$C, Dashboard!$B5)</f>
        <v>1862</v>
      </c>
      <c r="L5" s="5">
        <f>SUMIFS(Expenses!$E:$E, Expenses!$A:$A, Dashboard!L$4,Expenses!$C:$C, Dashboard!$B5)</f>
        <v>1872</v>
      </c>
      <c r="M5" s="5">
        <f>SUMIFS(Expenses!$E:$E, Expenses!$A:$A, Dashboard!M$4,Expenses!$C:$C, Dashboard!$B5)</f>
        <v>1897</v>
      </c>
      <c r="N5" s="5">
        <f>SUMIFS(Expenses!$E:$E, Expenses!$A:$A, Dashboard!N$4,Expenses!$C:$C, Dashboard!$B5)</f>
        <v>1884</v>
      </c>
      <c r="O5" s="5">
        <f>SUMIFS(Expenses!$E:$E, Expenses!$A:$A, Dashboard!O$4,Expenses!$C:$C, Dashboard!$B5)</f>
        <v>1901</v>
      </c>
      <c r="P5" s="5">
        <f>SUMIFS(Expenses!$E:$E, Expenses!$A:$A, Dashboard!P$4,Expenses!$C:$C, Dashboard!$B5)</f>
        <v>1864</v>
      </c>
      <c r="Q5" s="5">
        <f>SUMIFS(Expenses!$E:$E, Expenses!$A:$A, Dashboard!Q$4,Expenses!$C:$C, Dashboard!$B5)</f>
        <v>1851</v>
      </c>
      <c r="R5" s="5">
        <f>SUMIFS(Expenses!$E:$E, Expenses!$A:$A, Dashboard!R$4,Expenses!$C:$C, Dashboard!$B5)</f>
        <v>1851</v>
      </c>
      <c r="S5" s="17">
        <f>SUM(G5:R5)</f>
        <v>22464</v>
      </c>
    </row>
    <row r="6" spans="2:19" x14ac:dyDescent="0.3">
      <c r="B6" t="s">
        <v>159</v>
      </c>
      <c r="C6" s="5">
        <f>SUMIFS(Expenses!E:E, Expenses!A:A, Dashboard!$C$3, Expenses!C:C, Dashboard!B6)</f>
        <v>1910</v>
      </c>
      <c r="D6" s="5">
        <v>1800</v>
      </c>
      <c r="E6" s="9">
        <f t="shared" ref="E6" si="0">C6</f>
        <v>1910</v>
      </c>
      <c r="F6" s="15"/>
      <c r="G6" s="5">
        <f>SUMIFS(Expenses!$E:$E, Expenses!$A:$A, Dashboard!G$4,Expenses!$C:$C, Dashboard!$B6)</f>
        <v>1910</v>
      </c>
      <c r="H6" s="5">
        <f>SUMIFS(Expenses!$E:$E, Expenses!$A:$A, Dashboard!H$4,Expenses!$C:$C, Dashboard!$B6)</f>
        <v>1851</v>
      </c>
      <c r="I6" s="5">
        <f>SUMIFS(Expenses!$E:$E, Expenses!$A:$A, Dashboard!I$4,Expenses!$C:$C, Dashboard!$B6)</f>
        <v>1912</v>
      </c>
      <c r="J6" s="5">
        <f>SUMIFS(Expenses!$E:$E, Expenses!$A:$A, Dashboard!J$4,Expenses!$C:$C, Dashboard!$B6)</f>
        <v>1894</v>
      </c>
      <c r="K6" s="5">
        <f>SUMIFS(Expenses!$E:$E, Expenses!$A:$A, Dashboard!K$4,Expenses!$C:$C, Dashboard!$B6)</f>
        <v>1864</v>
      </c>
      <c r="L6" s="5">
        <f>SUMIFS(Expenses!$E:$E, Expenses!$A:$A, Dashboard!L$4,Expenses!$C:$C, Dashboard!$B6)</f>
        <v>1904</v>
      </c>
      <c r="M6" s="5">
        <f>SUMIFS(Expenses!$E:$E, Expenses!$A:$A, Dashboard!M$4,Expenses!$C:$C, Dashboard!$B6)</f>
        <v>1892</v>
      </c>
      <c r="N6" s="5">
        <f>SUMIFS(Expenses!$E:$E, Expenses!$A:$A, Dashboard!N$4,Expenses!$C:$C, Dashboard!$B6)</f>
        <v>1879</v>
      </c>
      <c r="O6" s="5">
        <f>SUMIFS(Expenses!$E:$E, Expenses!$A:$A, Dashboard!O$4,Expenses!$C:$C, Dashboard!$B6)</f>
        <v>1874</v>
      </c>
      <c r="P6" s="5">
        <f>SUMIFS(Expenses!$E:$E, Expenses!$A:$A, Dashboard!P$4,Expenses!$C:$C, Dashboard!$B6)</f>
        <v>1868</v>
      </c>
      <c r="Q6" s="5">
        <f>SUMIFS(Expenses!$E:$E, Expenses!$A:$A, Dashboard!Q$4,Expenses!$C:$C, Dashboard!$B6)</f>
        <v>1856</v>
      </c>
      <c r="R6" s="5">
        <f>SUMIFS(Expenses!$E:$E, Expenses!$A:$A, Dashboard!R$4,Expenses!$C:$C, Dashboard!$B6)</f>
        <v>1862</v>
      </c>
      <c r="S6" s="17">
        <f>SUM(G6:R6)</f>
        <v>22566</v>
      </c>
    </row>
    <row r="7" spans="2:19" ht="15" thickBot="1" x14ac:dyDescent="0.35">
      <c r="B7" s="11" t="s">
        <v>155</v>
      </c>
      <c r="C7" s="14">
        <f>SUM(C5:C6)</f>
        <v>3774</v>
      </c>
      <c r="D7" s="14">
        <f>SUM(D5:D6)</f>
        <v>3600</v>
      </c>
      <c r="E7" s="12"/>
      <c r="F7" s="15"/>
      <c r="G7" s="19">
        <f>SUM(G5:G6)</f>
        <v>3774</v>
      </c>
      <c r="H7" s="19">
        <f t="shared" ref="H7:R7" si="1">SUM(H5:H6)</f>
        <v>3728</v>
      </c>
      <c r="I7" s="19">
        <f t="shared" si="1"/>
        <v>3767</v>
      </c>
      <c r="J7" s="19">
        <f t="shared" si="1"/>
        <v>3780</v>
      </c>
      <c r="K7" s="19">
        <f t="shared" si="1"/>
        <v>3726</v>
      </c>
      <c r="L7" s="19">
        <f t="shared" si="1"/>
        <v>3776</v>
      </c>
      <c r="M7" s="19">
        <f t="shared" si="1"/>
        <v>3789</v>
      </c>
      <c r="N7" s="19">
        <f t="shared" si="1"/>
        <v>3763</v>
      </c>
      <c r="O7" s="19">
        <f t="shared" si="1"/>
        <v>3775</v>
      </c>
      <c r="P7" s="19">
        <f t="shared" si="1"/>
        <v>3732</v>
      </c>
      <c r="Q7" s="19">
        <f t="shared" si="1"/>
        <v>3707</v>
      </c>
      <c r="R7" s="19">
        <f t="shared" si="1"/>
        <v>3713</v>
      </c>
      <c r="S7" s="19">
        <f>SUM(G7:R7)</f>
        <v>45030</v>
      </c>
    </row>
    <row r="8" spans="2:19" x14ac:dyDescent="0.3">
      <c r="B8" s="8" t="s">
        <v>161</v>
      </c>
      <c r="C8" s="8" t="s">
        <v>155</v>
      </c>
      <c r="D8" s="8" t="s">
        <v>156</v>
      </c>
      <c r="E8" s="8" t="s">
        <v>157</v>
      </c>
      <c r="F8" s="15"/>
      <c r="G8" s="16" t="s">
        <v>7</v>
      </c>
      <c r="H8" s="16" t="s">
        <v>8</v>
      </c>
      <c r="I8" s="16" t="s">
        <v>9</v>
      </c>
      <c r="J8" s="16" t="s">
        <v>10</v>
      </c>
      <c r="K8" s="16" t="s">
        <v>11</v>
      </c>
      <c r="L8" s="16" t="s">
        <v>12</v>
      </c>
      <c r="M8" s="16" t="s">
        <v>13</v>
      </c>
      <c r="N8" s="16" t="s">
        <v>14</v>
      </c>
      <c r="O8" s="16" t="s">
        <v>15</v>
      </c>
      <c r="P8" s="16" t="s">
        <v>16</v>
      </c>
      <c r="Q8" s="16" t="s">
        <v>17</v>
      </c>
      <c r="R8" s="16" t="s">
        <v>18</v>
      </c>
      <c r="S8" s="16" t="s">
        <v>155</v>
      </c>
    </row>
    <row r="9" spans="2:19" x14ac:dyDescent="0.3">
      <c r="B9" t="s">
        <v>134</v>
      </c>
      <c r="C9" s="5">
        <f>SUMIFS(Expenses!$F:$F,Expenses!$A:$A,Dashboard!C$3,Expenses!$D:$D,Dashboard!$B9)</f>
        <v>1200</v>
      </c>
      <c r="D9" s="5">
        <v>1200</v>
      </c>
      <c r="E9" s="9">
        <f>C9</f>
        <v>1200</v>
      </c>
      <c r="F9" s="15"/>
      <c r="G9" s="5">
        <f>SUMIFS(Expenses!$F:$F,Expenses!$A:$A,Dashboard!G$4,Expenses!$D:$D,Dashboard!$B9)</f>
        <v>1200</v>
      </c>
      <c r="H9" s="5">
        <f>SUMIFS(Expenses!$F:$F,Expenses!$A:$A,Dashboard!H$4,Expenses!$D:$D,Dashboard!$B9)</f>
        <v>1200</v>
      </c>
      <c r="I9" s="5">
        <f>SUMIFS(Expenses!$F:$F,Expenses!$A:$A,Dashboard!I$4,Expenses!$D:$D,Dashboard!$B9)</f>
        <v>1200</v>
      </c>
      <c r="J9" s="5">
        <f>SUMIFS(Expenses!$F:$F,Expenses!$A:$A,Dashboard!J$4,Expenses!$D:$D,Dashboard!$B9)</f>
        <v>1200</v>
      </c>
      <c r="K9" s="5">
        <f>SUMIFS(Expenses!$F:$F,Expenses!$A:$A,Dashboard!K$4,Expenses!$D:$D,Dashboard!$B9)</f>
        <v>1200</v>
      </c>
      <c r="L9" s="5">
        <f>SUMIFS(Expenses!$F:$F,Expenses!$A:$A,Dashboard!L$4,Expenses!$D:$D,Dashboard!$B9)</f>
        <v>1200</v>
      </c>
      <c r="M9" s="5">
        <f>SUMIFS(Expenses!$F:$F,Expenses!$A:$A,Dashboard!M$4,Expenses!$D:$D,Dashboard!$B9)</f>
        <v>1200</v>
      </c>
      <c r="N9" s="5">
        <f>SUMIFS(Expenses!$F:$F,Expenses!$A:$A,Dashboard!N$4,Expenses!$D:$D,Dashboard!$B9)</f>
        <v>1200</v>
      </c>
      <c r="O9" s="5">
        <f>SUMIFS(Expenses!$F:$F,Expenses!$A:$A,Dashboard!O$4,Expenses!$D:$D,Dashboard!$B9)</f>
        <v>1200</v>
      </c>
      <c r="P9" s="5">
        <f>SUMIFS(Expenses!$F:$F,Expenses!$A:$A,Dashboard!P$4,Expenses!$D:$D,Dashboard!$B9)</f>
        <v>1200</v>
      </c>
      <c r="Q9" s="5">
        <f>SUMIFS(Expenses!$F:$F,Expenses!$A:$A,Dashboard!Q$4,Expenses!$D:$D,Dashboard!$B9)</f>
        <v>1200</v>
      </c>
      <c r="R9" s="5">
        <f>SUMIFS(Expenses!$F:$F,Expenses!$A:$A,Dashboard!R$4,Expenses!$D:$D,Dashboard!$B9)</f>
        <v>1200</v>
      </c>
      <c r="S9" s="18">
        <f>SUM(G9:R9)</f>
        <v>14400</v>
      </c>
    </row>
    <row r="10" spans="2:19" x14ac:dyDescent="0.3">
      <c r="B10" t="s">
        <v>135</v>
      </c>
      <c r="C10" s="5">
        <f>SUMIFS(Expenses!F:F,Expenses!A:A,Dashboard!$C$3,Expenses!D:D,Dashboard!B10)</f>
        <v>185</v>
      </c>
      <c r="D10" s="5">
        <v>185</v>
      </c>
      <c r="E10" s="9">
        <f t="shared" ref="E10:E14" si="2">C10</f>
        <v>185</v>
      </c>
      <c r="F10" s="15"/>
      <c r="G10" s="5">
        <f>SUMIFS(Expenses!$F:$F,Expenses!$A:$A,Dashboard!G$4,Expenses!$D:$D,Dashboard!$B10)</f>
        <v>185</v>
      </c>
      <c r="H10" s="5">
        <f>SUMIFS(Expenses!$F:$F,Expenses!$A:$A,Dashboard!H$4,Expenses!$D:$D,Dashboard!$B10)</f>
        <v>185</v>
      </c>
      <c r="I10" s="5">
        <f>SUMIFS(Expenses!$F:$F,Expenses!$A:$A,Dashboard!I$4,Expenses!$D:$D,Dashboard!$B10)</f>
        <v>185</v>
      </c>
      <c r="J10" s="5">
        <f>SUMIFS(Expenses!$F:$F,Expenses!$A:$A,Dashboard!J$4,Expenses!$D:$D,Dashboard!$B10)</f>
        <v>185</v>
      </c>
      <c r="K10" s="5">
        <f>SUMIFS(Expenses!$F:$F,Expenses!$A:$A,Dashboard!K$4,Expenses!$D:$D,Dashboard!$B10)</f>
        <v>185</v>
      </c>
      <c r="L10" s="5">
        <f>SUMIFS(Expenses!$F:$F,Expenses!$A:$A,Dashboard!L$4,Expenses!$D:$D,Dashboard!$B10)</f>
        <v>185</v>
      </c>
      <c r="M10" s="5">
        <f>SUMIFS(Expenses!$F:$F,Expenses!$A:$A,Dashboard!M$4,Expenses!$D:$D,Dashboard!$B10)</f>
        <v>185</v>
      </c>
      <c r="N10" s="5">
        <f>SUMIFS(Expenses!$F:$F,Expenses!$A:$A,Dashboard!N$4,Expenses!$D:$D,Dashboard!$B10)</f>
        <v>185</v>
      </c>
      <c r="O10" s="5">
        <f>SUMIFS(Expenses!$F:$F,Expenses!$A:$A,Dashboard!O$4,Expenses!$D:$D,Dashboard!$B10)</f>
        <v>185</v>
      </c>
      <c r="P10" s="5">
        <f>SUMIFS(Expenses!$F:$F,Expenses!$A:$A,Dashboard!P$4,Expenses!$D:$D,Dashboard!$B10)</f>
        <v>185</v>
      </c>
      <c r="Q10" s="5">
        <f>SUMIFS(Expenses!$F:$F,Expenses!$A:$A,Dashboard!Q$4,Expenses!$D:$D,Dashboard!$B10)</f>
        <v>185</v>
      </c>
      <c r="R10" s="5">
        <f>SUMIFS(Expenses!$F:$F,Expenses!$A:$A,Dashboard!R$4,Expenses!$D:$D,Dashboard!$B10)</f>
        <v>185</v>
      </c>
      <c r="S10" s="18">
        <f t="shared" ref="S10:S14" si="3">SUM(G10:R10)</f>
        <v>2220</v>
      </c>
    </row>
    <row r="11" spans="2:19" x14ac:dyDescent="0.3">
      <c r="B11" t="s">
        <v>139</v>
      </c>
      <c r="C11" s="5">
        <f>SUMIFS(Expenses!F:F,Expenses!A:A,Dashboard!$C$3,Expenses!D:D,Dashboard!B11)</f>
        <v>356</v>
      </c>
      <c r="D11" s="5">
        <v>375</v>
      </c>
      <c r="E11" s="9">
        <f t="shared" si="2"/>
        <v>356</v>
      </c>
      <c r="F11" s="15"/>
      <c r="G11" s="5">
        <f>SUMIFS(Expenses!$F:$F,Expenses!$A:$A,Dashboard!G$4,Expenses!$D:$D,Dashboard!$B11)</f>
        <v>356</v>
      </c>
      <c r="H11" s="5">
        <f>SUMIFS(Expenses!$F:$F,Expenses!$A:$A,Dashboard!H$4,Expenses!$D:$D,Dashboard!$B11)</f>
        <v>352</v>
      </c>
      <c r="I11" s="5">
        <f>SUMIFS(Expenses!$F:$F,Expenses!$A:$A,Dashboard!I$4,Expenses!$D:$D,Dashboard!$B11)</f>
        <v>360</v>
      </c>
      <c r="J11" s="5">
        <f>SUMIFS(Expenses!$F:$F,Expenses!$A:$A,Dashboard!J$4,Expenses!$D:$D,Dashboard!$B11)</f>
        <v>359</v>
      </c>
      <c r="K11" s="5">
        <f>SUMIFS(Expenses!$F:$F,Expenses!$A:$A,Dashboard!K$4,Expenses!$D:$D,Dashboard!$B11)</f>
        <v>358</v>
      </c>
      <c r="L11" s="5">
        <f>SUMIFS(Expenses!$F:$F,Expenses!$A:$A,Dashboard!L$4,Expenses!$D:$D,Dashboard!$B11)</f>
        <v>350</v>
      </c>
      <c r="M11" s="5">
        <f>SUMIFS(Expenses!$F:$F,Expenses!$A:$A,Dashboard!M$4,Expenses!$D:$D,Dashboard!$B11)</f>
        <v>407</v>
      </c>
      <c r="N11" s="5">
        <f>SUMIFS(Expenses!$F:$F,Expenses!$A:$A,Dashboard!N$4,Expenses!$D:$D,Dashboard!$B11)</f>
        <v>343</v>
      </c>
      <c r="O11" s="5">
        <f>SUMIFS(Expenses!$F:$F,Expenses!$A:$A,Dashboard!O$4,Expenses!$D:$D,Dashboard!$B11)</f>
        <v>350</v>
      </c>
      <c r="P11" s="5">
        <f>SUMIFS(Expenses!$F:$F,Expenses!$A:$A,Dashboard!P$4,Expenses!$D:$D,Dashboard!$B11)</f>
        <v>329</v>
      </c>
      <c r="Q11" s="5">
        <f>SUMIFS(Expenses!$F:$F,Expenses!$A:$A,Dashboard!Q$4,Expenses!$D:$D,Dashboard!$B11)</f>
        <v>449</v>
      </c>
      <c r="R11" s="5">
        <f>SUMIFS(Expenses!$F:$F,Expenses!$A:$A,Dashboard!R$4,Expenses!$D:$D,Dashboard!$B11)</f>
        <v>375</v>
      </c>
      <c r="S11" s="18">
        <f t="shared" si="3"/>
        <v>4388</v>
      </c>
    </row>
    <row r="12" spans="2:19" x14ac:dyDescent="0.3">
      <c r="B12" t="s">
        <v>138</v>
      </c>
      <c r="C12" s="5">
        <f>SUMIFS(Expenses!F:F,Expenses!A:A,Dashboard!$C$3,Expenses!D:D,Dashboard!B12)</f>
        <v>109</v>
      </c>
      <c r="D12" s="5">
        <v>150</v>
      </c>
      <c r="E12" s="9">
        <f t="shared" si="2"/>
        <v>109</v>
      </c>
      <c r="F12" s="15"/>
      <c r="G12" s="5">
        <f>SUMIFS(Expenses!$F:$F,Expenses!$A:$A,Dashboard!G$4,Expenses!$D:$D,Dashboard!$B12)</f>
        <v>109</v>
      </c>
      <c r="H12" s="5">
        <f>SUMIFS(Expenses!$F:$F,Expenses!$A:$A,Dashboard!H$4,Expenses!$D:$D,Dashboard!$B12)</f>
        <v>137</v>
      </c>
      <c r="I12" s="5">
        <f>SUMIFS(Expenses!$F:$F,Expenses!$A:$A,Dashboard!I$4,Expenses!$D:$D,Dashboard!$B12)</f>
        <v>151</v>
      </c>
      <c r="J12" s="5">
        <f>SUMIFS(Expenses!$F:$F,Expenses!$A:$A,Dashboard!J$4,Expenses!$D:$D,Dashboard!$B12)</f>
        <v>110</v>
      </c>
      <c r="K12" s="5">
        <f>SUMIFS(Expenses!$F:$F,Expenses!$A:$A,Dashboard!K$4,Expenses!$D:$D,Dashboard!$B12)</f>
        <v>119</v>
      </c>
      <c r="L12" s="5">
        <f>SUMIFS(Expenses!$F:$F,Expenses!$A:$A,Dashboard!L$4,Expenses!$D:$D,Dashboard!$B12)</f>
        <v>148</v>
      </c>
      <c r="M12" s="5">
        <f>SUMIFS(Expenses!$F:$F,Expenses!$A:$A,Dashboard!M$4,Expenses!$D:$D,Dashboard!$B12)</f>
        <v>134</v>
      </c>
      <c r="N12" s="5">
        <f>SUMIFS(Expenses!$F:$F,Expenses!$A:$A,Dashboard!N$4,Expenses!$D:$D,Dashboard!$B12)</f>
        <v>137</v>
      </c>
      <c r="O12" s="5">
        <f>SUMIFS(Expenses!$F:$F,Expenses!$A:$A,Dashboard!O$4,Expenses!$D:$D,Dashboard!$B12)</f>
        <v>130</v>
      </c>
      <c r="P12" s="5">
        <f>SUMIFS(Expenses!$F:$F,Expenses!$A:$A,Dashboard!P$4,Expenses!$D:$D,Dashboard!$B12)</f>
        <v>120</v>
      </c>
      <c r="Q12" s="5">
        <f>SUMIFS(Expenses!$F:$F,Expenses!$A:$A,Dashboard!Q$4,Expenses!$D:$D,Dashboard!$B12)</f>
        <v>113</v>
      </c>
      <c r="R12" s="5">
        <f>SUMIFS(Expenses!$F:$F,Expenses!$A:$A,Dashboard!R$4,Expenses!$D:$D,Dashboard!$B12)</f>
        <v>107</v>
      </c>
      <c r="S12" s="18">
        <f t="shared" si="3"/>
        <v>1515</v>
      </c>
    </row>
    <row r="13" spans="2:19" x14ac:dyDescent="0.3">
      <c r="B13" t="s">
        <v>136</v>
      </c>
      <c r="C13" s="5">
        <f>SUMIFS(Expenses!F:F,Expenses!A:A,Dashboard!$C$3,Expenses!D:D,Dashboard!B13)</f>
        <v>1000</v>
      </c>
      <c r="D13" s="5">
        <v>1000</v>
      </c>
      <c r="E13" s="9">
        <f t="shared" si="2"/>
        <v>1000</v>
      </c>
      <c r="F13" s="15"/>
      <c r="G13" s="5">
        <f>SUMIFS(Expenses!$F:$F,Expenses!$A:$A,Dashboard!G$4,Expenses!$D:$D,Dashboard!$B13)</f>
        <v>1000</v>
      </c>
      <c r="H13" s="5">
        <f>SUMIFS(Expenses!$F:$F,Expenses!$A:$A,Dashboard!H$4,Expenses!$D:$D,Dashboard!$B13)</f>
        <v>1000</v>
      </c>
      <c r="I13" s="5">
        <f>SUMIFS(Expenses!$F:$F,Expenses!$A:$A,Dashboard!I$4,Expenses!$D:$D,Dashboard!$B13)</f>
        <v>1000</v>
      </c>
      <c r="J13" s="5">
        <f>SUMIFS(Expenses!$F:$F,Expenses!$A:$A,Dashboard!J$4,Expenses!$D:$D,Dashboard!$B13)</f>
        <v>1000</v>
      </c>
      <c r="K13" s="5">
        <f>SUMIFS(Expenses!$F:$F,Expenses!$A:$A,Dashboard!K$4,Expenses!$D:$D,Dashboard!$B13)</f>
        <v>1000</v>
      </c>
      <c r="L13" s="5">
        <f>SUMIFS(Expenses!$F:$F,Expenses!$A:$A,Dashboard!L$4,Expenses!$D:$D,Dashboard!$B13)</f>
        <v>1000</v>
      </c>
      <c r="M13" s="5">
        <f>SUMIFS(Expenses!$F:$F,Expenses!$A:$A,Dashboard!M$4,Expenses!$D:$D,Dashboard!$B13)</f>
        <v>1000</v>
      </c>
      <c r="N13" s="5">
        <f>SUMIFS(Expenses!$F:$F,Expenses!$A:$A,Dashboard!N$4,Expenses!$D:$D,Dashboard!$B13)</f>
        <v>1000</v>
      </c>
      <c r="O13" s="5">
        <f>SUMIFS(Expenses!$F:$F,Expenses!$A:$A,Dashboard!O$4,Expenses!$D:$D,Dashboard!$B13)</f>
        <v>1000</v>
      </c>
      <c r="P13" s="5">
        <f>SUMIFS(Expenses!$F:$F,Expenses!$A:$A,Dashboard!P$4,Expenses!$D:$D,Dashboard!$B13)</f>
        <v>1000</v>
      </c>
      <c r="Q13" s="5">
        <f>SUMIFS(Expenses!$F:$F,Expenses!$A:$A,Dashboard!Q$4,Expenses!$D:$D,Dashboard!$B13)</f>
        <v>1000</v>
      </c>
      <c r="R13" s="5">
        <f>SUMIFS(Expenses!$F:$F,Expenses!$A:$A,Dashboard!R$4,Expenses!$D:$D,Dashboard!$B13)</f>
        <v>1000</v>
      </c>
      <c r="S13" s="18">
        <f t="shared" si="3"/>
        <v>12000</v>
      </c>
    </row>
    <row r="14" spans="2:19" x14ac:dyDescent="0.3">
      <c r="B14" t="s">
        <v>143</v>
      </c>
      <c r="C14" s="10">
        <f>SUMIFS(Expenses!F:F,Expenses!A:A,Dashboard!$C$3,Expenses!D:D,Dashboard!B14)</f>
        <v>496</v>
      </c>
      <c r="D14" s="10">
        <v>500</v>
      </c>
      <c r="E14" s="9">
        <f t="shared" si="2"/>
        <v>496</v>
      </c>
      <c r="F14" s="15"/>
      <c r="G14" s="5">
        <f>SUMIFS(Expenses!$F:$F,Expenses!$A:$A,Dashboard!G$4,Expenses!$D:$D,Dashboard!$B14)</f>
        <v>496</v>
      </c>
      <c r="H14" s="5">
        <f>SUMIFS(Expenses!$F:$F,Expenses!$A:$A,Dashboard!H$4,Expenses!$D:$D,Dashboard!$B14)</f>
        <v>193</v>
      </c>
      <c r="I14" s="5">
        <f>SUMIFS(Expenses!$F:$F,Expenses!$A:$A,Dashboard!I$4,Expenses!$D:$D,Dashboard!$B14)</f>
        <v>470</v>
      </c>
      <c r="J14" s="5">
        <f>SUMIFS(Expenses!$F:$F,Expenses!$A:$A,Dashboard!J$4,Expenses!$D:$D,Dashboard!$B14)</f>
        <v>213</v>
      </c>
      <c r="K14" s="5">
        <f>SUMIFS(Expenses!$F:$F,Expenses!$A:$A,Dashboard!K$4,Expenses!$D:$D,Dashboard!$B14)</f>
        <v>302</v>
      </c>
      <c r="L14" s="5">
        <f>SUMIFS(Expenses!$F:$F,Expenses!$A:$A,Dashboard!L$4,Expenses!$D:$D,Dashboard!$B14)</f>
        <v>274</v>
      </c>
      <c r="M14" s="5">
        <f>SUMIFS(Expenses!$F:$F,Expenses!$A:$A,Dashboard!M$4,Expenses!$D:$D,Dashboard!$B14)</f>
        <v>354</v>
      </c>
      <c r="N14" s="5">
        <f>SUMIFS(Expenses!$F:$F,Expenses!$A:$A,Dashboard!N$4,Expenses!$D:$D,Dashboard!$B14)</f>
        <v>228</v>
      </c>
      <c r="O14" s="5">
        <f>SUMIFS(Expenses!$F:$F,Expenses!$A:$A,Dashboard!O$4,Expenses!$D:$D,Dashboard!$B14)</f>
        <v>191</v>
      </c>
      <c r="P14" s="5">
        <f>SUMIFS(Expenses!$F:$F,Expenses!$A:$A,Dashboard!P$4,Expenses!$D:$D,Dashboard!$B14)</f>
        <v>401</v>
      </c>
      <c r="Q14" s="5">
        <f>SUMIFS(Expenses!$F:$F,Expenses!$A:$A,Dashboard!Q$4,Expenses!$D:$D,Dashboard!$B14)</f>
        <v>366</v>
      </c>
      <c r="R14" s="5">
        <f>SUMIFS(Expenses!$F:$F,Expenses!$A:$A,Dashboard!R$4,Expenses!$D:$D,Dashboard!$B14)</f>
        <v>499</v>
      </c>
      <c r="S14" s="18">
        <f t="shared" si="3"/>
        <v>3987</v>
      </c>
    </row>
    <row r="15" spans="2:19" x14ac:dyDescent="0.3">
      <c r="B15" s="11" t="s">
        <v>155</v>
      </c>
      <c r="C15" s="12">
        <f>SUM(C9:C14)</f>
        <v>3346</v>
      </c>
      <c r="D15" s="12">
        <f>SUM(D9:D14)</f>
        <v>3410</v>
      </c>
      <c r="E15" s="13"/>
      <c r="F15" s="15"/>
      <c r="G15" s="18">
        <f>SUM(G9:G14)</f>
        <v>3346</v>
      </c>
      <c r="H15" s="18">
        <f t="shared" ref="H15:S15" si="4">SUM(H9:H14)</f>
        <v>3067</v>
      </c>
      <c r="I15" s="18">
        <f t="shared" si="4"/>
        <v>3366</v>
      </c>
      <c r="J15" s="18">
        <f t="shared" si="4"/>
        <v>3067</v>
      </c>
      <c r="K15" s="18">
        <f t="shared" si="4"/>
        <v>3164</v>
      </c>
      <c r="L15" s="18">
        <f t="shared" si="4"/>
        <v>3157</v>
      </c>
      <c r="M15" s="18">
        <f t="shared" si="4"/>
        <v>3280</v>
      </c>
      <c r="N15" s="18">
        <f t="shared" si="4"/>
        <v>3093</v>
      </c>
      <c r="O15" s="18">
        <f t="shared" si="4"/>
        <v>3056</v>
      </c>
      <c r="P15" s="18">
        <f t="shared" si="4"/>
        <v>3235</v>
      </c>
      <c r="Q15" s="18">
        <f t="shared" si="4"/>
        <v>3313</v>
      </c>
      <c r="R15" s="18">
        <f t="shared" si="4"/>
        <v>3366</v>
      </c>
      <c r="S15" s="18">
        <f t="shared" si="4"/>
        <v>38510</v>
      </c>
    </row>
    <row r="16" spans="2:19" x14ac:dyDescent="0.3">
      <c r="F16" s="15"/>
    </row>
    <row r="17" spans="6:20" x14ac:dyDescent="0.3">
      <c r="F17" s="15"/>
    </row>
    <row r="18" spans="6:20" x14ac:dyDescent="0.3">
      <c r="F18" s="15"/>
    </row>
    <row r="19" spans="6:20" x14ac:dyDescent="0.3">
      <c r="F19" s="15"/>
    </row>
    <row r="20" spans="6:20" x14ac:dyDescent="0.3">
      <c r="F20" s="15"/>
    </row>
    <row r="21" spans="6:20" x14ac:dyDescent="0.3">
      <c r="F21" s="15"/>
    </row>
    <row r="22" spans="6:20" x14ac:dyDescent="0.3">
      <c r="F22" s="15"/>
    </row>
    <row r="23" spans="6:20" x14ac:dyDescent="0.3">
      <c r="F23" s="15"/>
    </row>
    <row r="24" spans="6:20" x14ac:dyDescent="0.3">
      <c r="F24" s="15"/>
    </row>
    <row r="25" spans="6:20" x14ac:dyDescent="0.3">
      <c r="F25" s="15"/>
      <c r="T25" t="s">
        <v>163</v>
      </c>
    </row>
    <row r="26" spans="6:20" x14ac:dyDescent="0.3">
      <c r="F26" s="15"/>
    </row>
    <row r="27" spans="6:20" x14ac:dyDescent="0.3">
      <c r="F27" s="15"/>
    </row>
  </sheetData>
  <mergeCells count="3">
    <mergeCell ref="B2:E2"/>
    <mergeCell ref="C3:E3"/>
    <mergeCell ref="G2:S3"/>
  </mergeCells>
  <phoneticPr fontId="3" type="noConversion"/>
  <conditionalFormatting sqref="E5">
    <cfRule type="dataBar" priority="12">
      <dataBar showValue="0">
        <cfvo type="num" val="0"/>
        <cfvo type="num" val="1800"/>
        <color rgb="FF63C384"/>
      </dataBar>
      <extLst>
        <ext xmlns:x14="http://schemas.microsoft.com/office/spreadsheetml/2009/9/main" uri="{B025F937-C7B1-47D3-B67F-A62EFF666E3E}">
          <x14:id>{5AC631C5-4F95-4700-ACA7-7DD6C6F485C9}</x14:id>
        </ext>
      </extLst>
    </cfRule>
  </conditionalFormatting>
  <conditionalFormatting sqref="E6">
    <cfRule type="dataBar" priority="11">
      <dataBar showValue="0">
        <cfvo type="num" val="0"/>
        <cfvo type="num" val="1800"/>
        <color rgb="FF63C384"/>
      </dataBar>
      <extLst>
        <ext xmlns:x14="http://schemas.microsoft.com/office/spreadsheetml/2009/9/main" uri="{B025F937-C7B1-47D3-B67F-A62EFF666E3E}">
          <x14:id>{D58D76A2-9D65-4695-A6FD-776F907736F6}</x14:id>
        </ext>
      </extLst>
    </cfRule>
  </conditionalFormatting>
  <conditionalFormatting sqref="E9">
    <cfRule type="dataBar" priority="10">
      <dataBar showValue="0">
        <cfvo type="num" val="0"/>
        <cfvo type="num" val="1200"/>
        <color rgb="FFFF555A"/>
      </dataBar>
      <extLst>
        <ext xmlns:x14="http://schemas.microsoft.com/office/spreadsheetml/2009/9/main" uri="{B025F937-C7B1-47D3-B67F-A62EFF666E3E}">
          <x14:id>{A38D50CE-3CA2-4429-A6D5-FD98ED8D5188}</x14:id>
        </ext>
      </extLst>
    </cfRule>
  </conditionalFormatting>
  <conditionalFormatting sqref="E10">
    <cfRule type="dataBar" priority="9">
      <dataBar showValue="0">
        <cfvo type="num" val="0"/>
        <cfvo type="num" val="185"/>
        <color rgb="FFFF555A"/>
      </dataBar>
      <extLst>
        <ext xmlns:x14="http://schemas.microsoft.com/office/spreadsheetml/2009/9/main" uri="{B025F937-C7B1-47D3-B67F-A62EFF666E3E}">
          <x14:id>{AE7A6CA0-8117-4900-BA39-1238BE533CFC}</x14:id>
        </ext>
      </extLst>
    </cfRule>
  </conditionalFormatting>
  <conditionalFormatting sqref="E11">
    <cfRule type="dataBar" priority="8">
      <dataBar showValue="0">
        <cfvo type="num" val="0"/>
        <cfvo type="num" val="375"/>
        <color rgb="FFFF555A"/>
      </dataBar>
      <extLst>
        <ext xmlns:x14="http://schemas.microsoft.com/office/spreadsheetml/2009/9/main" uri="{B025F937-C7B1-47D3-B67F-A62EFF666E3E}">
          <x14:id>{3813E47D-6811-4448-9C8C-431E901C8A3A}</x14:id>
        </ext>
      </extLst>
    </cfRule>
  </conditionalFormatting>
  <conditionalFormatting sqref="E12">
    <cfRule type="dataBar" priority="7">
      <dataBar showValue="0">
        <cfvo type="num" val="0"/>
        <cfvo type="num" val="150"/>
        <color rgb="FFFF555A"/>
      </dataBar>
      <extLst>
        <ext xmlns:x14="http://schemas.microsoft.com/office/spreadsheetml/2009/9/main" uri="{B025F937-C7B1-47D3-B67F-A62EFF666E3E}">
          <x14:id>{76B4828C-82AF-4A5D-A830-0400C7A02C8A}</x14:id>
        </ext>
      </extLst>
    </cfRule>
  </conditionalFormatting>
  <conditionalFormatting sqref="E13">
    <cfRule type="dataBar" priority="6">
      <dataBar showValue="0">
        <cfvo type="num" val="0"/>
        <cfvo type="num" val="1000"/>
        <color rgb="FFFF555A"/>
      </dataBar>
      <extLst>
        <ext xmlns:x14="http://schemas.microsoft.com/office/spreadsheetml/2009/9/main" uri="{B025F937-C7B1-47D3-B67F-A62EFF666E3E}">
          <x14:id>{67ACDE4C-6C69-42C0-8C79-A144113D69C5}</x14:id>
        </ext>
      </extLst>
    </cfRule>
  </conditionalFormatting>
  <conditionalFormatting sqref="E14">
    <cfRule type="dataBar" priority="5">
      <dataBar showValue="0">
        <cfvo type="num" val="0"/>
        <cfvo type="num" val="500"/>
        <color rgb="FFFF555A"/>
      </dataBar>
      <extLst>
        <ext xmlns:x14="http://schemas.microsoft.com/office/spreadsheetml/2009/9/main" uri="{B025F937-C7B1-47D3-B67F-A62EFF666E3E}">
          <x14:id>{91FC891C-42AE-416F-A8DC-96AE6CFFC150}</x14:id>
        </ext>
      </extLst>
    </cfRule>
  </conditionalFormatting>
  <conditionalFormatting sqref="G5:R5">
    <cfRule type="colorScale" priority="4">
      <colorScale>
        <cfvo type="min"/>
        <cfvo type="max"/>
        <color rgb="FFFCFCFF"/>
        <color rgb="FF63BE7B"/>
      </colorScale>
    </cfRule>
  </conditionalFormatting>
  <conditionalFormatting sqref="G6:R6">
    <cfRule type="colorScale" priority="3">
      <colorScale>
        <cfvo type="min"/>
        <cfvo type="max"/>
        <color rgb="FFFCFCFF"/>
        <color rgb="FF63BE7B"/>
      </colorScale>
    </cfRule>
  </conditionalFormatting>
  <conditionalFormatting sqref="G9:R9">
    <cfRule type="colorScale" priority="2">
      <colorScale>
        <cfvo type="min"/>
        <cfvo type="max"/>
        <color rgb="FFFCFCFF"/>
        <color rgb="FFF8696B"/>
      </colorScale>
    </cfRule>
  </conditionalFormatting>
  <conditionalFormatting sqref="G10:R14">
    <cfRule type="colorScale" priority="1">
      <colorScale>
        <cfvo type="min"/>
        <cfvo type="max"/>
        <color rgb="FFFCFCFF"/>
        <color rgb="FFF8696B"/>
      </colorScale>
    </cfRule>
  </conditionalFormatting>
  <dataValidations count="1">
    <dataValidation type="list" allowBlank="1" showInputMessage="1" showErrorMessage="1" sqref="C3" xr:uid="{45D7F0E3-104D-4A6D-A863-C8BF31438704}">
      <formula1>"January, February, March, April, May, June, July, August, September, October, November, December"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C631C5-4F95-4700-ACA7-7DD6C6F485C9}">
            <x14:dataBar minLength="0" maxLength="100" border="1" negativeBarBorderColorSameAsPositive="0">
              <x14:cfvo type="num">
                <xm:f>0</xm:f>
              </x14:cfvo>
              <x14:cfvo type="num">
                <xm:f>1800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D58D76A2-9D65-4695-A6FD-776F907736F6}">
            <x14:dataBar minLength="0" maxLength="100" border="1" negativeBarBorderColorSameAsPositive="0">
              <x14:cfvo type="num">
                <xm:f>0</xm:f>
              </x14:cfvo>
              <x14:cfvo type="num">
                <xm:f>1800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A38D50CE-3CA2-4429-A6D5-FD98ED8D5188}">
            <x14:dataBar minLength="0" maxLength="100" border="1" negativeBarBorderColorSameAsPositive="0">
              <x14:cfvo type="num">
                <xm:f>0</xm:f>
              </x14:cfvo>
              <x14:cfvo type="num">
                <xm:f>1200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AE7A6CA0-8117-4900-BA39-1238BE533CFC}">
            <x14:dataBar minLength="0" maxLength="100" border="1" negativeBarBorderColorSameAsPositive="0">
              <x14:cfvo type="num">
                <xm:f>0</xm:f>
              </x14:cfvo>
              <x14:cfvo type="num">
                <xm:f>185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3813E47D-6811-4448-9C8C-431E901C8A3A}">
            <x14:dataBar minLength="0" maxLength="100" border="1" negativeBarBorderColorSameAsPositive="0">
              <x14:cfvo type="num">
                <xm:f>0</xm:f>
              </x14:cfvo>
              <x14:cfvo type="num">
                <xm:f>375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6B4828C-82AF-4A5D-A830-0400C7A02C8A}">
            <x14:dataBar minLength="0" maxLength="100" border="1" negativeBarBorderColorSameAsPositive="0">
              <x14:cfvo type="num">
                <xm:f>0</xm:f>
              </x14:cfvo>
              <x14:cfvo type="num">
                <xm:f>150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7ACDE4C-6C69-42C0-8C79-A144113D69C5}">
            <x14:dataBar minLength="0" maxLength="100" border="1" negativeBarBorderColorSameAsPositive="0">
              <x14:cfvo type="num">
                <xm:f>0</xm:f>
              </x14:cfvo>
              <x14:cfvo type="num">
                <xm:f>1000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91FC891C-42AE-416F-A8DC-96AE6CFFC150}">
            <x14:dataBar minLength="0" maxLength="100" border="1" negativeBarBorderColorSameAsPositive="0">
              <x14:cfvo type="num">
                <xm:f>0</xm:f>
              </x14:cfvo>
              <x14:cfvo type="num">
                <xm:f>500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Garcia</cp:lastModifiedBy>
  <dcterms:created xsi:type="dcterms:W3CDTF">2025-02-01T20:05:17Z</dcterms:created>
  <dcterms:modified xsi:type="dcterms:W3CDTF">2025-02-16T00:31:21Z</dcterms:modified>
</cp:coreProperties>
</file>