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froumpani_turing_ac_uk/Documents/Turing/2.UrbanAgriculture/CROP/tests/data/Crop_Growth/"/>
    </mc:Choice>
  </mc:AlternateContent>
  <xr:revisionPtr revIDLastSave="52" documentId="8_{278B30A4-0CAA-47C5-B766-53DED10BDA5D}" xr6:coauthVersionLast="45" xr6:coauthVersionMax="45" xr10:uidLastSave="{0B74C602-3D1D-4351-9528-C9D1DEF89101}"/>
  <bookViews>
    <workbookView minimized="1" xWindow="2340" yWindow="624" windowWidth="18180" windowHeight="10932" xr2:uid="{A6798816-90B2-4662-A734-1A88D0633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</calcChain>
</file>

<file path=xl/sharedStrings.xml><?xml version="1.0" encoding="utf-8"?>
<sst xmlns="http://schemas.openxmlformats.org/spreadsheetml/2006/main" count="135" uniqueCount="84">
  <si>
    <t>Crop</t>
  </si>
  <si>
    <t>Propagation Date</t>
  </si>
  <si>
    <t>Column</t>
  </si>
  <si>
    <t>Aisle</t>
  </si>
  <si>
    <t>Shelf</t>
  </si>
  <si>
    <t>Trays</t>
  </si>
  <si>
    <t>M2</t>
  </si>
  <si>
    <t>Supplier</t>
  </si>
  <si>
    <t>Batch Number</t>
  </si>
  <si>
    <t>Date Underlight</t>
  </si>
  <si>
    <t>Week harvested</t>
  </si>
  <si>
    <t>Harvest Date</t>
  </si>
  <si>
    <t>Traceability</t>
  </si>
  <si>
    <t>Surplus waste full trays</t>
  </si>
  <si>
    <t>Estimated Disease (trays)</t>
  </si>
  <si>
    <t>Mass Harvested</t>
  </si>
  <si>
    <t>NEW 
Total Waste (%)</t>
  </si>
  <si>
    <t>NEW
Surplus Waste (%)</t>
  </si>
  <si>
    <t>NEW
Total Waste (M2)</t>
  </si>
  <si>
    <t>Total Waste (%)</t>
  </si>
  <si>
    <t>Waste Explanation S / D (S- surplus and D- disease)</t>
  </si>
  <si>
    <t>Yield per m2</t>
  </si>
  <si>
    <t>Propagation Days</t>
  </si>
  <si>
    <t>Days under lights</t>
  </si>
  <si>
    <t>Yield per m2 per day underlight</t>
  </si>
  <si>
    <t>Unique code</t>
  </si>
  <si>
    <t>Surplus wasted (g)</t>
  </si>
  <si>
    <t>X (g)</t>
  </si>
  <si>
    <t>Total waste (g)</t>
  </si>
  <si>
    <t>Projected yield per metre</t>
  </si>
  <si>
    <t>Projected yield total</t>
  </si>
  <si>
    <t>NUMBER OF TRAYS WASTED</t>
  </si>
  <si>
    <t>Coriander</t>
  </si>
  <si>
    <t>B</t>
  </si>
  <si>
    <t>Parsley</t>
  </si>
  <si>
    <t>A</t>
  </si>
  <si>
    <t>Coriander (True Leaf)</t>
  </si>
  <si>
    <t>Fennel</t>
  </si>
  <si>
    <t>Broccoli</t>
  </si>
  <si>
    <t>Garlic Chive</t>
  </si>
  <si>
    <t>Fennel (Frills)</t>
  </si>
  <si>
    <t>Peashoots</t>
  </si>
  <si>
    <t>Watercress</t>
  </si>
  <si>
    <t>AA</t>
  </si>
  <si>
    <t>122mm222</t>
  </si>
  <si>
    <t>122mm223</t>
  </si>
  <si>
    <t>122mm224</t>
  </si>
  <si>
    <t>122mm225</t>
  </si>
  <si>
    <t>122mm226</t>
  </si>
  <si>
    <t>122mm227</t>
  </si>
  <si>
    <t>122mm228</t>
  </si>
  <si>
    <t>122mm229</t>
  </si>
  <si>
    <t>122mm230</t>
  </si>
  <si>
    <t>122mm231</t>
  </si>
  <si>
    <t>122mm232</t>
  </si>
  <si>
    <t>122mm233</t>
  </si>
  <si>
    <t>122mm234</t>
  </si>
  <si>
    <t>122mm235</t>
  </si>
  <si>
    <t>122mm236</t>
  </si>
  <si>
    <t>122mm237</t>
  </si>
  <si>
    <t>122mm238</t>
  </si>
  <si>
    <t>122mm239</t>
  </si>
  <si>
    <t>122mm240</t>
  </si>
  <si>
    <t>122mm241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</si>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</sst>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14" fontId="3" fillId="2" borderId="4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4" fontId="3" fillId="3" borderId="4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14" fontId="3" fillId="0" borderId="4" xfId="0" applyNumberFormat="1" applyFont="1" applyBorder="1" applyAlignment="1">
      <alignment horizontal="center" wrapText="1"/>
    </xf>
    <xf numFmtId="0" fontId="5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5C4C-27B7-4191-A27E-82F722F6DFA1}">
  <dimension ref="A1:AF21"/>
  <sheetViews>
    <sheetView tabSelected="1" zoomScale="70" zoomScaleNormal="70" workbookViewId="0">
      <selection activeCell="D3" sqref="D3"/>
    </sheetView>
  </sheetViews>
  <sheetFormatPr defaultRowHeight="14.4" x14ac:dyDescent="0.3"/>
  <cols>
    <col min="1" max="1" width="20.109375" bestFit="1" customWidth="1"/>
    <col min="2" max="2" width="15.21875" customWidth="1"/>
    <col min="10" max="10" width="11.88671875" customWidth="1"/>
    <col min="11" max="11" width="12.77734375" bestFit="1" customWidth="1"/>
    <col min="12" max="12" width="12.21875" customWidth="1"/>
  </cols>
  <sheetData>
    <row r="1" spans="1:32" ht="93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8" t="s">
        <v>30</v>
      </c>
      <c r="AF1" s="9" t="s">
        <v>31</v>
      </c>
    </row>
    <row r="2" spans="1:32" ht="27.6" thickBot="1" x14ac:dyDescent="0.35">
      <c r="A2" s="10" t="s">
        <v>32</v>
      </c>
      <c r="B2" s="11">
        <v>43826</v>
      </c>
      <c r="C2" s="12">
        <v>11</v>
      </c>
      <c r="D2" s="12" t="s">
        <v>33</v>
      </c>
      <c r="E2" s="12">
        <v>4</v>
      </c>
      <c r="F2" s="12">
        <v>4</v>
      </c>
      <c r="G2" s="12">
        <v>1</v>
      </c>
      <c r="H2" s="12" t="s">
        <v>43</v>
      </c>
      <c r="I2" s="12" t="s">
        <v>44</v>
      </c>
      <c r="J2" s="11">
        <v>43468</v>
      </c>
      <c r="K2" s="13">
        <f ca="1">INT(RAND()*(5-2)+2)</f>
        <v>4</v>
      </c>
      <c r="L2" s="14">
        <v>43477</v>
      </c>
      <c r="M2" s="15" t="s">
        <v>64</v>
      </c>
      <c r="N2" s="13">
        <f ca="1">INT(RAND()*(2-0)+0)</f>
        <v>1</v>
      </c>
      <c r="O2" s="13">
        <f ca="1">INT(RAND()*(2-0)+0)</f>
        <v>1</v>
      </c>
      <c r="P2" s="13">
        <f ca="1">INT(RAND()*(5000-1000)+1000)</f>
        <v>4159</v>
      </c>
      <c r="Q2" s="16"/>
      <c r="R2" s="16"/>
      <c r="S2" s="16"/>
      <c r="T2" s="16"/>
      <c r="U2" s="16"/>
      <c r="V2" s="13">
        <f ca="1">INT(RAND()*(3000-1000)+1000)</f>
        <v>1734</v>
      </c>
      <c r="W2" s="13">
        <f ca="1">INT(RAND()*(9-1)+1)</f>
        <v>5</v>
      </c>
      <c r="X2" s="13">
        <f ca="1">INT(RAND()*(9-1)+1)</f>
        <v>8</v>
      </c>
      <c r="Y2" s="13">
        <f ca="1">INT(RAND()*(500-50)+50)</f>
        <v>205</v>
      </c>
      <c r="Z2" s="17"/>
      <c r="AA2" s="18"/>
      <c r="AB2" s="18"/>
      <c r="AC2" s="18"/>
      <c r="AD2" s="18"/>
      <c r="AE2" s="19"/>
      <c r="AF2" s="20"/>
    </row>
    <row r="3" spans="1:32" ht="27.6" thickBot="1" x14ac:dyDescent="0.35">
      <c r="A3" s="10" t="s">
        <v>34</v>
      </c>
      <c r="B3" s="11">
        <v>43826</v>
      </c>
      <c r="C3" s="12">
        <v>1</v>
      </c>
      <c r="D3" s="12" t="s">
        <v>35</v>
      </c>
      <c r="E3" s="12">
        <v>3</v>
      </c>
      <c r="F3" s="12">
        <v>8</v>
      </c>
      <c r="G3" s="12">
        <v>2</v>
      </c>
      <c r="H3" s="12" t="s">
        <v>43</v>
      </c>
      <c r="I3" s="12" t="s">
        <v>45</v>
      </c>
      <c r="J3" s="11">
        <v>43470</v>
      </c>
      <c r="K3" s="13">
        <f t="shared" ref="K3:K21" ca="1" si="0">INT(RAND()*(4-2)+2)</f>
        <v>3</v>
      </c>
      <c r="L3" s="14">
        <v>43485</v>
      </c>
      <c r="M3" s="15" t="s">
        <v>65</v>
      </c>
      <c r="N3" s="13">
        <f t="shared" ref="N3:O21" ca="1" si="1">INT(RAND()*(2-0)+0)</f>
        <v>1</v>
      </c>
      <c r="O3" s="13">
        <f t="shared" ca="1" si="1"/>
        <v>0</v>
      </c>
      <c r="P3" s="13">
        <f t="shared" ref="P3:P21" ca="1" si="2">INT(RAND()*(5000-1000)+1000)</f>
        <v>2696</v>
      </c>
      <c r="Q3" s="16"/>
      <c r="R3" s="16"/>
      <c r="S3" s="16"/>
      <c r="T3" s="16"/>
      <c r="U3" s="16"/>
      <c r="V3" s="13">
        <f t="shared" ref="V3:V21" ca="1" si="3">INT(RAND()*(3000-1000)+1000)</f>
        <v>2362</v>
      </c>
      <c r="W3" s="13">
        <f t="shared" ref="W3:X21" ca="1" si="4">INT(RAND()*(9-1)+1)</f>
        <v>4</v>
      </c>
      <c r="X3" s="13">
        <f t="shared" ca="1" si="4"/>
        <v>8</v>
      </c>
      <c r="Y3" s="13">
        <f t="shared" ref="Y3:Y21" ca="1" si="5">INT(RAND()*(500-50)+50)</f>
        <v>97</v>
      </c>
      <c r="Z3" s="17"/>
      <c r="AA3" s="18"/>
      <c r="AB3" s="18"/>
      <c r="AC3" s="18"/>
      <c r="AD3" s="18"/>
      <c r="AE3" s="19"/>
      <c r="AF3" s="16"/>
    </row>
    <row r="4" spans="1:32" ht="27.6" thickBot="1" x14ac:dyDescent="0.35">
      <c r="A4" s="10" t="s">
        <v>32</v>
      </c>
      <c r="B4" s="11">
        <v>43827</v>
      </c>
      <c r="C4" s="12">
        <v>12</v>
      </c>
      <c r="D4" s="12" t="s">
        <v>33</v>
      </c>
      <c r="E4" s="12">
        <v>4</v>
      </c>
      <c r="F4" s="12">
        <v>4</v>
      </c>
      <c r="G4" s="12">
        <v>1</v>
      </c>
      <c r="H4" s="12" t="s">
        <v>43</v>
      </c>
      <c r="I4" s="12" t="s">
        <v>46</v>
      </c>
      <c r="J4" s="11">
        <v>43468</v>
      </c>
      <c r="K4" s="13">
        <f t="shared" ca="1" si="0"/>
        <v>3</v>
      </c>
      <c r="L4" s="14">
        <v>43474</v>
      </c>
      <c r="M4" s="15" t="s">
        <v>66</v>
      </c>
      <c r="N4" s="13">
        <f t="shared" ca="1" si="1"/>
        <v>0</v>
      </c>
      <c r="O4" s="13">
        <f t="shared" ca="1" si="1"/>
        <v>1</v>
      </c>
      <c r="P4" s="13">
        <f t="shared" ca="1" si="2"/>
        <v>2363</v>
      </c>
      <c r="Q4" s="16"/>
      <c r="R4" s="16"/>
      <c r="S4" s="16"/>
      <c r="T4" s="16"/>
      <c r="U4" s="16"/>
      <c r="V4" s="13">
        <f t="shared" ca="1" si="3"/>
        <v>1930</v>
      </c>
      <c r="W4" s="13">
        <f t="shared" ca="1" si="4"/>
        <v>3</v>
      </c>
      <c r="X4" s="13">
        <f t="shared" ca="1" si="4"/>
        <v>5</v>
      </c>
      <c r="Y4" s="13">
        <f t="shared" ca="1" si="5"/>
        <v>198</v>
      </c>
      <c r="Z4" s="17"/>
      <c r="AA4" s="18"/>
      <c r="AB4" s="18"/>
      <c r="AC4" s="18"/>
      <c r="AD4" s="18"/>
      <c r="AE4" s="19"/>
      <c r="AF4" s="16"/>
    </row>
    <row r="5" spans="1:32" ht="27.6" thickBot="1" x14ac:dyDescent="0.35">
      <c r="A5" s="10" t="s">
        <v>36</v>
      </c>
      <c r="B5" s="11">
        <v>43827</v>
      </c>
      <c r="C5" s="12">
        <v>16</v>
      </c>
      <c r="D5" s="12" t="s">
        <v>35</v>
      </c>
      <c r="E5" s="12">
        <v>2</v>
      </c>
      <c r="F5" s="12">
        <v>4</v>
      </c>
      <c r="G5" s="12">
        <v>1</v>
      </c>
      <c r="H5" s="12" t="s">
        <v>43</v>
      </c>
      <c r="I5" s="12" t="s">
        <v>47</v>
      </c>
      <c r="J5" s="11">
        <v>43468</v>
      </c>
      <c r="K5" s="13">
        <f t="shared" ca="1" si="0"/>
        <v>2</v>
      </c>
      <c r="L5" s="14">
        <v>43474</v>
      </c>
      <c r="M5" s="15" t="s">
        <v>67</v>
      </c>
      <c r="N5" s="13">
        <f t="shared" ca="1" si="1"/>
        <v>1</v>
      </c>
      <c r="O5" s="13">
        <f t="shared" ca="1" si="1"/>
        <v>1</v>
      </c>
      <c r="P5" s="13">
        <f t="shared" ca="1" si="2"/>
        <v>3146</v>
      </c>
      <c r="Q5" s="16"/>
      <c r="R5" s="16"/>
      <c r="S5" s="16"/>
      <c r="T5" s="16"/>
      <c r="U5" s="16"/>
      <c r="V5" s="13">
        <f t="shared" ca="1" si="3"/>
        <v>1945</v>
      </c>
      <c r="W5" s="13">
        <f t="shared" ca="1" si="4"/>
        <v>6</v>
      </c>
      <c r="X5" s="13">
        <f t="shared" ca="1" si="4"/>
        <v>7</v>
      </c>
      <c r="Y5" s="13">
        <f t="shared" ca="1" si="5"/>
        <v>200</v>
      </c>
      <c r="Z5" s="17"/>
      <c r="AA5" s="18"/>
      <c r="AB5" s="18"/>
      <c r="AC5" s="18"/>
      <c r="AD5" s="18"/>
      <c r="AE5" s="19"/>
      <c r="AF5" s="20"/>
    </row>
    <row r="6" spans="1:32" ht="27.6" thickBot="1" x14ac:dyDescent="0.35">
      <c r="A6" s="10" t="s">
        <v>34</v>
      </c>
      <c r="B6" s="11">
        <v>43827</v>
      </c>
      <c r="C6" s="12">
        <v>3</v>
      </c>
      <c r="D6" s="12" t="s">
        <v>35</v>
      </c>
      <c r="E6" s="12">
        <v>2</v>
      </c>
      <c r="F6" s="12">
        <v>8</v>
      </c>
      <c r="G6" s="12">
        <v>2</v>
      </c>
      <c r="H6" s="12" t="s">
        <v>43</v>
      </c>
      <c r="I6" s="12" t="s">
        <v>48</v>
      </c>
      <c r="J6" s="11">
        <v>43470</v>
      </c>
      <c r="K6" s="13">
        <f t="shared" ca="1" si="0"/>
        <v>2</v>
      </c>
      <c r="L6" s="14">
        <v>43486</v>
      </c>
      <c r="M6" s="15" t="s">
        <v>68</v>
      </c>
      <c r="N6" s="13">
        <f t="shared" ca="1" si="1"/>
        <v>1</v>
      </c>
      <c r="O6" s="13">
        <f t="shared" ca="1" si="1"/>
        <v>0</v>
      </c>
      <c r="P6" s="13">
        <f t="shared" ca="1" si="2"/>
        <v>1811</v>
      </c>
      <c r="Q6" s="16"/>
      <c r="R6" s="16"/>
      <c r="S6" s="16"/>
      <c r="T6" s="16"/>
      <c r="U6" s="16"/>
      <c r="V6" s="13">
        <f t="shared" ca="1" si="3"/>
        <v>2319</v>
      </c>
      <c r="W6" s="13">
        <f t="shared" ca="1" si="4"/>
        <v>1</v>
      </c>
      <c r="X6" s="13">
        <f t="shared" ca="1" si="4"/>
        <v>8</v>
      </c>
      <c r="Y6" s="13">
        <f t="shared" ca="1" si="5"/>
        <v>130</v>
      </c>
      <c r="Z6" s="17"/>
      <c r="AA6" s="18"/>
      <c r="AB6" s="18"/>
      <c r="AC6" s="18"/>
      <c r="AD6" s="18"/>
      <c r="AE6" s="19"/>
      <c r="AF6" s="16"/>
    </row>
    <row r="7" spans="1:32" ht="27.6" thickBot="1" x14ac:dyDescent="0.35">
      <c r="A7" s="10" t="s">
        <v>37</v>
      </c>
      <c r="B7" s="11">
        <v>43828</v>
      </c>
      <c r="C7" s="12">
        <v>1</v>
      </c>
      <c r="D7" s="12" t="s">
        <v>33</v>
      </c>
      <c r="E7" s="12">
        <v>2</v>
      </c>
      <c r="F7" s="12">
        <v>8</v>
      </c>
      <c r="G7" s="12">
        <v>2</v>
      </c>
      <c r="H7" s="12" t="s">
        <v>43</v>
      </c>
      <c r="I7" s="12" t="s">
        <v>49</v>
      </c>
      <c r="J7" s="11">
        <v>43468</v>
      </c>
      <c r="K7" s="13">
        <f t="shared" ca="1" si="0"/>
        <v>3</v>
      </c>
      <c r="L7" s="21">
        <v>43480</v>
      </c>
      <c r="M7" s="15" t="s">
        <v>69</v>
      </c>
      <c r="N7" s="13">
        <f t="shared" ca="1" si="1"/>
        <v>1</v>
      </c>
      <c r="O7" s="13">
        <f t="shared" ca="1" si="1"/>
        <v>1</v>
      </c>
      <c r="P7" s="13">
        <f t="shared" ca="1" si="2"/>
        <v>2249</v>
      </c>
      <c r="Q7" s="16"/>
      <c r="R7" s="16"/>
      <c r="S7" s="16"/>
      <c r="T7" s="16"/>
      <c r="U7" s="16"/>
      <c r="V7" s="13">
        <f t="shared" ca="1" si="3"/>
        <v>2270</v>
      </c>
      <c r="W7" s="13">
        <f t="shared" ca="1" si="4"/>
        <v>3</v>
      </c>
      <c r="X7" s="13">
        <f t="shared" ca="1" si="4"/>
        <v>3</v>
      </c>
      <c r="Y7" s="13">
        <f t="shared" ca="1" si="5"/>
        <v>485</v>
      </c>
      <c r="Z7" s="17"/>
      <c r="AA7" s="18"/>
      <c r="AB7" s="18"/>
      <c r="AC7" s="18"/>
      <c r="AD7" s="18"/>
      <c r="AE7" s="19"/>
      <c r="AF7" s="22" t="s">
        <v>38</v>
      </c>
    </row>
    <row r="8" spans="1:32" ht="27.6" thickBot="1" x14ac:dyDescent="0.35">
      <c r="A8" s="10" t="s">
        <v>39</v>
      </c>
      <c r="B8" s="11">
        <v>43828</v>
      </c>
      <c r="C8" s="12">
        <v>4</v>
      </c>
      <c r="D8" s="12" t="s">
        <v>35</v>
      </c>
      <c r="E8" s="12">
        <v>1</v>
      </c>
      <c r="F8" s="12">
        <v>8</v>
      </c>
      <c r="G8" s="12">
        <v>2</v>
      </c>
      <c r="H8" s="12" t="s">
        <v>43</v>
      </c>
      <c r="I8" s="12" t="s">
        <v>50</v>
      </c>
      <c r="J8" s="11">
        <v>43468</v>
      </c>
      <c r="K8" s="13">
        <f t="shared" ca="1" si="0"/>
        <v>3</v>
      </c>
      <c r="L8" s="14">
        <v>43479</v>
      </c>
      <c r="M8" s="15" t="s">
        <v>70</v>
      </c>
      <c r="N8" s="13">
        <f t="shared" ca="1" si="1"/>
        <v>0</v>
      </c>
      <c r="O8" s="13">
        <f t="shared" ca="1" si="1"/>
        <v>1</v>
      </c>
      <c r="P8" s="13">
        <f t="shared" ca="1" si="2"/>
        <v>2250</v>
      </c>
      <c r="Q8" s="16"/>
      <c r="R8" s="16"/>
      <c r="S8" s="16"/>
      <c r="T8" s="16"/>
      <c r="U8" s="16"/>
      <c r="V8" s="13">
        <f t="shared" ca="1" si="3"/>
        <v>1181</v>
      </c>
      <c r="W8" s="13">
        <f t="shared" ca="1" si="4"/>
        <v>5</v>
      </c>
      <c r="X8" s="13">
        <f t="shared" ca="1" si="4"/>
        <v>1</v>
      </c>
      <c r="Y8" s="13">
        <f t="shared" ca="1" si="5"/>
        <v>359</v>
      </c>
      <c r="Z8" s="17"/>
      <c r="AA8" s="18"/>
      <c r="AB8" s="18"/>
      <c r="AC8" s="18"/>
      <c r="AD8" s="18"/>
      <c r="AE8" s="19"/>
      <c r="AF8" s="22"/>
    </row>
    <row r="9" spans="1:32" ht="27.6" thickBot="1" x14ac:dyDescent="0.35">
      <c r="A9" s="10" t="s">
        <v>39</v>
      </c>
      <c r="B9" s="11">
        <v>43828</v>
      </c>
      <c r="C9" s="12">
        <v>4</v>
      </c>
      <c r="D9" s="12" t="s">
        <v>35</v>
      </c>
      <c r="E9" s="12">
        <v>3</v>
      </c>
      <c r="F9" s="12">
        <v>8</v>
      </c>
      <c r="G9" s="12">
        <v>2</v>
      </c>
      <c r="H9" s="12" t="s">
        <v>43</v>
      </c>
      <c r="I9" s="12" t="s">
        <v>51</v>
      </c>
      <c r="J9" s="11">
        <v>43468</v>
      </c>
      <c r="K9" s="13">
        <f t="shared" ca="1" si="0"/>
        <v>3</v>
      </c>
      <c r="L9" s="14">
        <v>43477</v>
      </c>
      <c r="M9" s="15" t="s">
        <v>71</v>
      </c>
      <c r="N9" s="13">
        <f t="shared" ca="1" si="1"/>
        <v>1</v>
      </c>
      <c r="O9" s="13">
        <f t="shared" ca="1" si="1"/>
        <v>0</v>
      </c>
      <c r="P9" s="13">
        <f t="shared" ca="1" si="2"/>
        <v>3766</v>
      </c>
      <c r="Q9" s="16"/>
      <c r="R9" s="16"/>
      <c r="S9" s="16"/>
      <c r="T9" s="16"/>
      <c r="U9" s="16"/>
      <c r="V9" s="13">
        <f t="shared" ca="1" si="3"/>
        <v>2440</v>
      </c>
      <c r="W9" s="13">
        <f t="shared" ca="1" si="4"/>
        <v>6</v>
      </c>
      <c r="X9" s="13">
        <f t="shared" ca="1" si="4"/>
        <v>6</v>
      </c>
      <c r="Y9" s="13">
        <f t="shared" ca="1" si="5"/>
        <v>234</v>
      </c>
      <c r="Z9" s="17"/>
      <c r="AA9" s="18"/>
      <c r="AB9" s="18"/>
      <c r="AC9" s="18"/>
      <c r="AD9" s="18"/>
      <c r="AE9" s="19"/>
      <c r="AF9" s="22" t="s">
        <v>38</v>
      </c>
    </row>
    <row r="10" spans="1:32" ht="27.6" thickBot="1" x14ac:dyDescent="0.35">
      <c r="A10" s="10" t="s">
        <v>36</v>
      </c>
      <c r="B10" s="11">
        <v>43828</v>
      </c>
      <c r="C10" s="12">
        <v>15</v>
      </c>
      <c r="D10" s="12" t="s">
        <v>35</v>
      </c>
      <c r="E10" s="12">
        <v>4</v>
      </c>
      <c r="F10" s="12">
        <v>8</v>
      </c>
      <c r="G10" s="12">
        <v>2</v>
      </c>
      <c r="H10" s="12" t="s">
        <v>43</v>
      </c>
      <c r="I10" s="12" t="s">
        <v>52</v>
      </c>
      <c r="J10" s="11">
        <v>43472</v>
      </c>
      <c r="K10" s="13">
        <f t="shared" ca="1" si="0"/>
        <v>3</v>
      </c>
      <c r="L10" s="14">
        <v>43480</v>
      </c>
      <c r="M10" s="15" t="s">
        <v>72</v>
      </c>
      <c r="N10" s="13">
        <f t="shared" ca="1" si="1"/>
        <v>0</v>
      </c>
      <c r="O10" s="13">
        <f t="shared" ca="1" si="1"/>
        <v>1</v>
      </c>
      <c r="P10" s="13">
        <f t="shared" ca="1" si="2"/>
        <v>2550</v>
      </c>
      <c r="Q10" s="16"/>
      <c r="R10" s="16"/>
      <c r="S10" s="16"/>
      <c r="T10" s="16"/>
      <c r="U10" s="16"/>
      <c r="V10" s="13">
        <f t="shared" ca="1" si="3"/>
        <v>1974</v>
      </c>
      <c r="W10" s="13">
        <f t="shared" ca="1" si="4"/>
        <v>2</v>
      </c>
      <c r="X10" s="13">
        <f t="shared" ca="1" si="4"/>
        <v>8</v>
      </c>
      <c r="Y10" s="13">
        <f t="shared" ca="1" si="5"/>
        <v>351</v>
      </c>
      <c r="Z10" s="17"/>
      <c r="AA10" s="18"/>
      <c r="AB10" s="18"/>
      <c r="AC10" s="18"/>
      <c r="AD10" s="18"/>
      <c r="AE10" s="19"/>
      <c r="AF10" s="16"/>
    </row>
    <row r="11" spans="1:32" ht="27.6" thickBot="1" x14ac:dyDescent="0.35">
      <c r="A11" s="10" t="s">
        <v>40</v>
      </c>
      <c r="B11" s="11">
        <v>43828</v>
      </c>
      <c r="C11" s="12">
        <v>5</v>
      </c>
      <c r="D11" s="12" t="s">
        <v>35</v>
      </c>
      <c r="E11" s="12">
        <v>4</v>
      </c>
      <c r="F11" s="12">
        <v>8</v>
      </c>
      <c r="G11" s="12">
        <v>2</v>
      </c>
      <c r="H11" s="12" t="s">
        <v>43</v>
      </c>
      <c r="I11" s="12" t="s">
        <v>53</v>
      </c>
      <c r="J11" s="11">
        <v>43472</v>
      </c>
      <c r="K11" s="13">
        <f t="shared" ca="1" si="0"/>
        <v>3</v>
      </c>
      <c r="L11" s="14">
        <v>43477</v>
      </c>
      <c r="M11" s="15" t="s">
        <v>73</v>
      </c>
      <c r="N11" s="13">
        <f t="shared" ca="1" si="1"/>
        <v>1</v>
      </c>
      <c r="O11" s="13">
        <f t="shared" ca="1" si="1"/>
        <v>1</v>
      </c>
      <c r="P11" s="13">
        <f t="shared" ca="1" si="2"/>
        <v>3020</v>
      </c>
      <c r="Q11" s="16"/>
      <c r="R11" s="16"/>
      <c r="S11" s="16"/>
      <c r="T11" s="16"/>
      <c r="U11" s="16"/>
      <c r="V11" s="13">
        <f t="shared" ca="1" si="3"/>
        <v>1690</v>
      </c>
      <c r="W11" s="13">
        <f t="shared" ca="1" si="4"/>
        <v>4</v>
      </c>
      <c r="X11" s="13">
        <f t="shared" ca="1" si="4"/>
        <v>5</v>
      </c>
      <c r="Y11" s="13">
        <f t="shared" ca="1" si="5"/>
        <v>116</v>
      </c>
      <c r="Z11" s="17"/>
      <c r="AA11" s="18"/>
      <c r="AB11" s="18"/>
      <c r="AC11" s="18"/>
      <c r="AD11" s="18"/>
      <c r="AE11" s="19"/>
      <c r="AF11" s="16"/>
    </row>
    <row r="12" spans="1:32" ht="27.6" thickBot="1" x14ac:dyDescent="0.35">
      <c r="A12" s="10" t="s">
        <v>34</v>
      </c>
      <c r="B12" s="11">
        <v>43828</v>
      </c>
      <c r="C12" s="12">
        <v>2</v>
      </c>
      <c r="D12" s="12" t="s">
        <v>35</v>
      </c>
      <c r="E12" s="12">
        <v>3</v>
      </c>
      <c r="F12" s="12">
        <v>8</v>
      </c>
      <c r="G12" s="12">
        <v>2</v>
      </c>
      <c r="H12" s="12" t="s">
        <v>43</v>
      </c>
      <c r="I12" s="12" t="s">
        <v>54</v>
      </c>
      <c r="J12" s="11">
        <v>43472</v>
      </c>
      <c r="K12" s="13">
        <f t="shared" ca="1" si="0"/>
        <v>2</v>
      </c>
      <c r="L12" s="14">
        <v>43482</v>
      </c>
      <c r="M12" s="15" t="s">
        <v>74</v>
      </c>
      <c r="N12" s="13">
        <f t="shared" ca="1" si="1"/>
        <v>1</v>
      </c>
      <c r="O12" s="13">
        <f t="shared" ca="1" si="1"/>
        <v>0</v>
      </c>
      <c r="P12" s="13">
        <f t="shared" ca="1" si="2"/>
        <v>2899</v>
      </c>
      <c r="Q12" s="16"/>
      <c r="R12" s="16"/>
      <c r="S12" s="16"/>
      <c r="T12" s="16"/>
      <c r="U12" s="16"/>
      <c r="V12" s="13">
        <f t="shared" ca="1" si="3"/>
        <v>2503</v>
      </c>
      <c r="W12" s="13">
        <f t="shared" ca="1" si="4"/>
        <v>6</v>
      </c>
      <c r="X12" s="13">
        <f t="shared" ca="1" si="4"/>
        <v>5</v>
      </c>
      <c r="Y12" s="13">
        <f t="shared" ca="1" si="5"/>
        <v>407</v>
      </c>
      <c r="Z12" s="17"/>
      <c r="AA12" s="18"/>
      <c r="AB12" s="18"/>
      <c r="AC12" s="18"/>
      <c r="AD12" s="18"/>
      <c r="AE12" s="19"/>
      <c r="AF12" s="16"/>
    </row>
    <row r="13" spans="1:32" ht="27.6" thickBot="1" x14ac:dyDescent="0.35">
      <c r="A13" s="10" t="s">
        <v>41</v>
      </c>
      <c r="B13" s="11">
        <v>43830</v>
      </c>
      <c r="C13" s="12">
        <v>8</v>
      </c>
      <c r="D13" s="12" t="s">
        <v>35</v>
      </c>
      <c r="E13" s="12">
        <v>1</v>
      </c>
      <c r="F13" s="12">
        <v>8</v>
      </c>
      <c r="G13" s="12">
        <v>2</v>
      </c>
      <c r="H13" s="12" t="s">
        <v>43</v>
      </c>
      <c r="I13" s="12" t="s">
        <v>55</v>
      </c>
      <c r="J13" s="11">
        <v>43468</v>
      </c>
      <c r="K13" s="13">
        <f t="shared" ca="1" si="0"/>
        <v>2</v>
      </c>
      <c r="L13" s="14">
        <v>43474</v>
      </c>
      <c r="M13" s="15" t="s">
        <v>75</v>
      </c>
      <c r="N13" s="13">
        <f t="shared" ca="1" si="1"/>
        <v>1</v>
      </c>
      <c r="O13" s="13">
        <f t="shared" ca="1" si="1"/>
        <v>0</v>
      </c>
      <c r="P13" s="13">
        <f t="shared" ca="1" si="2"/>
        <v>2147</v>
      </c>
      <c r="Q13" s="16"/>
      <c r="R13" s="16"/>
      <c r="S13" s="16"/>
      <c r="T13" s="16"/>
      <c r="U13" s="16"/>
      <c r="V13" s="13">
        <f t="shared" ca="1" si="3"/>
        <v>1352</v>
      </c>
      <c r="W13" s="13">
        <f t="shared" ca="1" si="4"/>
        <v>8</v>
      </c>
      <c r="X13" s="13">
        <f t="shared" ca="1" si="4"/>
        <v>8</v>
      </c>
      <c r="Y13" s="13">
        <f t="shared" ca="1" si="5"/>
        <v>320</v>
      </c>
      <c r="Z13" s="17"/>
      <c r="AA13" s="18"/>
      <c r="AB13" s="18"/>
      <c r="AC13" s="18"/>
      <c r="AD13" s="18"/>
      <c r="AE13" s="19"/>
      <c r="AF13" s="22"/>
    </row>
    <row r="14" spans="1:32" ht="27.6" thickBot="1" x14ac:dyDescent="0.35">
      <c r="A14" s="10" t="s">
        <v>41</v>
      </c>
      <c r="B14" s="11">
        <v>43830</v>
      </c>
      <c r="C14" s="12">
        <v>8</v>
      </c>
      <c r="D14" s="12" t="s">
        <v>35</v>
      </c>
      <c r="E14" s="12">
        <v>2</v>
      </c>
      <c r="F14" s="12">
        <v>8</v>
      </c>
      <c r="G14" s="12">
        <v>2</v>
      </c>
      <c r="H14" s="12" t="s">
        <v>43</v>
      </c>
      <c r="I14" s="12" t="s">
        <v>56</v>
      </c>
      <c r="J14" s="11">
        <v>43468</v>
      </c>
      <c r="K14" s="13">
        <f t="shared" ca="1" si="0"/>
        <v>3</v>
      </c>
      <c r="L14" s="14">
        <v>43474</v>
      </c>
      <c r="M14" s="15" t="s">
        <v>76</v>
      </c>
      <c r="N14" s="13">
        <f t="shared" ca="1" si="1"/>
        <v>1</v>
      </c>
      <c r="O14" s="13">
        <f t="shared" ca="1" si="1"/>
        <v>0</v>
      </c>
      <c r="P14" s="13">
        <f t="shared" ca="1" si="2"/>
        <v>4723</v>
      </c>
      <c r="Q14" s="16"/>
      <c r="R14" s="16"/>
      <c r="S14" s="16"/>
      <c r="T14" s="16"/>
      <c r="U14" s="16"/>
      <c r="V14" s="13">
        <f t="shared" ca="1" si="3"/>
        <v>2104</v>
      </c>
      <c r="W14" s="13">
        <f t="shared" ca="1" si="4"/>
        <v>6</v>
      </c>
      <c r="X14" s="13">
        <f t="shared" ca="1" si="4"/>
        <v>5</v>
      </c>
      <c r="Y14" s="13">
        <f t="shared" ca="1" si="5"/>
        <v>176</v>
      </c>
      <c r="Z14" s="17"/>
      <c r="AA14" s="18"/>
      <c r="AB14" s="18"/>
      <c r="AC14" s="18"/>
      <c r="AD14" s="18"/>
      <c r="AE14" s="19"/>
      <c r="AF14" s="22" t="s">
        <v>42</v>
      </c>
    </row>
    <row r="15" spans="1:32" ht="27.6" thickBot="1" x14ac:dyDescent="0.35">
      <c r="A15" s="10" t="s">
        <v>41</v>
      </c>
      <c r="B15" s="11">
        <v>43830</v>
      </c>
      <c r="C15" s="12">
        <v>8</v>
      </c>
      <c r="D15" s="12" t="s">
        <v>35</v>
      </c>
      <c r="E15" s="12">
        <v>3</v>
      </c>
      <c r="F15" s="12">
        <v>8</v>
      </c>
      <c r="G15" s="12">
        <v>2</v>
      </c>
      <c r="H15" s="12" t="s">
        <v>43</v>
      </c>
      <c r="I15" s="12" t="s">
        <v>57</v>
      </c>
      <c r="J15" s="11">
        <v>43468</v>
      </c>
      <c r="K15" s="13">
        <f t="shared" ca="1" si="0"/>
        <v>3</v>
      </c>
      <c r="L15" s="14">
        <v>43474</v>
      </c>
      <c r="M15" s="15" t="s">
        <v>77</v>
      </c>
      <c r="N15" s="13">
        <f t="shared" ca="1" si="1"/>
        <v>1</v>
      </c>
      <c r="O15" s="13">
        <f t="shared" ca="1" si="1"/>
        <v>0</v>
      </c>
      <c r="P15" s="13">
        <f t="shared" ca="1" si="2"/>
        <v>3890</v>
      </c>
      <c r="Q15" s="16"/>
      <c r="R15" s="16"/>
      <c r="S15" s="16"/>
      <c r="T15" s="16"/>
      <c r="U15" s="16"/>
      <c r="V15" s="13">
        <f t="shared" ca="1" si="3"/>
        <v>2230</v>
      </c>
      <c r="W15" s="13">
        <f t="shared" ca="1" si="4"/>
        <v>2</v>
      </c>
      <c r="X15" s="13">
        <f t="shared" ca="1" si="4"/>
        <v>1</v>
      </c>
      <c r="Y15" s="13">
        <f t="shared" ca="1" si="5"/>
        <v>399</v>
      </c>
      <c r="Z15" s="17"/>
      <c r="AA15" s="18"/>
      <c r="AB15" s="18"/>
      <c r="AC15" s="18"/>
      <c r="AD15" s="18"/>
      <c r="AE15" s="19"/>
      <c r="AF15" s="22"/>
    </row>
    <row r="16" spans="1:32" ht="27.6" thickBot="1" x14ac:dyDescent="0.35">
      <c r="A16" s="10" t="s">
        <v>41</v>
      </c>
      <c r="B16" s="11">
        <v>43830</v>
      </c>
      <c r="C16" s="12">
        <v>8</v>
      </c>
      <c r="D16" s="12" t="s">
        <v>35</v>
      </c>
      <c r="E16" s="12">
        <v>4</v>
      </c>
      <c r="F16" s="12">
        <v>8</v>
      </c>
      <c r="G16" s="12">
        <v>2</v>
      </c>
      <c r="H16" s="12" t="s">
        <v>43</v>
      </c>
      <c r="I16" s="12" t="s">
        <v>58</v>
      </c>
      <c r="J16" s="11">
        <v>43468</v>
      </c>
      <c r="K16" s="13">
        <f t="shared" ca="1" si="0"/>
        <v>2</v>
      </c>
      <c r="L16" s="14">
        <v>43474</v>
      </c>
      <c r="M16" s="15" t="s">
        <v>78</v>
      </c>
      <c r="N16" s="13">
        <f t="shared" ca="1" si="1"/>
        <v>1</v>
      </c>
      <c r="O16" s="13">
        <f t="shared" ca="1" si="1"/>
        <v>1</v>
      </c>
      <c r="P16" s="13">
        <f t="shared" ca="1" si="2"/>
        <v>4340</v>
      </c>
      <c r="Q16" s="16"/>
      <c r="R16" s="16"/>
      <c r="S16" s="16"/>
      <c r="T16" s="16"/>
      <c r="U16" s="16"/>
      <c r="V16" s="13">
        <f t="shared" ca="1" si="3"/>
        <v>2524</v>
      </c>
      <c r="W16" s="13">
        <f t="shared" ca="1" si="4"/>
        <v>1</v>
      </c>
      <c r="X16" s="13">
        <f t="shared" ca="1" si="4"/>
        <v>8</v>
      </c>
      <c r="Y16" s="13">
        <f t="shared" ca="1" si="5"/>
        <v>304</v>
      </c>
      <c r="Z16" s="17"/>
      <c r="AA16" s="18"/>
      <c r="AB16" s="18"/>
      <c r="AC16" s="18"/>
      <c r="AD16" s="18"/>
      <c r="AE16" s="19"/>
      <c r="AF16" s="22"/>
    </row>
    <row r="17" spans="1:32" ht="27.6" thickBot="1" x14ac:dyDescent="0.35">
      <c r="A17" s="10" t="s">
        <v>41</v>
      </c>
      <c r="B17" s="11">
        <v>43830</v>
      </c>
      <c r="C17" s="12">
        <v>21</v>
      </c>
      <c r="D17" s="12" t="s">
        <v>35</v>
      </c>
      <c r="E17" s="12">
        <v>2</v>
      </c>
      <c r="F17" s="12">
        <v>8</v>
      </c>
      <c r="G17" s="12">
        <v>2</v>
      </c>
      <c r="H17" s="12" t="s">
        <v>43</v>
      </c>
      <c r="I17" s="12" t="s">
        <v>59</v>
      </c>
      <c r="J17" s="11">
        <v>43468</v>
      </c>
      <c r="K17" s="13">
        <f t="shared" ca="1" si="0"/>
        <v>2</v>
      </c>
      <c r="L17" s="14">
        <v>43474</v>
      </c>
      <c r="M17" s="15" t="s">
        <v>79</v>
      </c>
      <c r="N17" s="13">
        <f t="shared" ca="1" si="1"/>
        <v>1</v>
      </c>
      <c r="O17" s="13">
        <f t="shared" ca="1" si="1"/>
        <v>1</v>
      </c>
      <c r="P17" s="13">
        <f t="shared" ca="1" si="2"/>
        <v>4818</v>
      </c>
      <c r="Q17" s="16"/>
      <c r="R17" s="16"/>
      <c r="S17" s="16"/>
      <c r="T17" s="16"/>
      <c r="U17" s="16"/>
      <c r="V17" s="13">
        <f t="shared" ca="1" si="3"/>
        <v>2545</v>
      </c>
      <c r="W17" s="13">
        <f t="shared" ca="1" si="4"/>
        <v>5</v>
      </c>
      <c r="X17" s="13">
        <f t="shared" ca="1" si="4"/>
        <v>1</v>
      </c>
      <c r="Y17" s="13">
        <f t="shared" ca="1" si="5"/>
        <v>182</v>
      </c>
      <c r="Z17" s="17"/>
      <c r="AA17" s="18"/>
      <c r="AB17" s="18"/>
      <c r="AC17" s="18"/>
      <c r="AD17" s="18"/>
      <c r="AE17" s="19"/>
      <c r="AF17" s="22"/>
    </row>
    <row r="18" spans="1:32" ht="27.6" thickBot="1" x14ac:dyDescent="0.35">
      <c r="A18" s="10" t="s">
        <v>41</v>
      </c>
      <c r="B18" s="11">
        <v>43830</v>
      </c>
      <c r="C18" s="12">
        <v>21</v>
      </c>
      <c r="D18" s="12" t="s">
        <v>35</v>
      </c>
      <c r="E18" s="12">
        <v>3</v>
      </c>
      <c r="F18" s="12">
        <v>8</v>
      </c>
      <c r="G18" s="12">
        <v>2</v>
      </c>
      <c r="H18" s="12" t="s">
        <v>43</v>
      </c>
      <c r="I18" s="12" t="s">
        <v>60</v>
      </c>
      <c r="J18" s="11">
        <v>43468</v>
      </c>
      <c r="K18" s="13">
        <f t="shared" ca="1" si="0"/>
        <v>2</v>
      </c>
      <c r="L18" s="14">
        <v>43474</v>
      </c>
      <c r="M18" s="15" t="s">
        <v>80</v>
      </c>
      <c r="N18" s="13">
        <f t="shared" ca="1" si="1"/>
        <v>0</v>
      </c>
      <c r="O18" s="13">
        <f t="shared" ca="1" si="1"/>
        <v>1</v>
      </c>
      <c r="P18" s="13">
        <f t="shared" ca="1" si="2"/>
        <v>2867</v>
      </c>
      <c r="Q18" s="16"/>
      <c r="R18" s="16"/>
      <c r="S18" s="16"/>
      <c r="T18" s="16"/>
      <c r="U18" s="16"/>
      <c r="V18" s="13">
        <f t="shared" ca="1" si="3"/>
        <v>2123</v>
      </c>
      <c r="W18" s="13">
        <f t="shared" ca="1" si="4"/>
        <v>5</v>
      </c>
      <c r="X18" s="13">
        <f t="shared" ca="1" si="4"/>
        <v>2</v>
      </c>
      <c r="Y18" s="13">
        <f t="shared" ca="1" si="5"/>
        <v>372</v>
      </c>
      <c r="Z18" s="17"/>
      <c r="AA18" s="18"/>
      <c r="AB18" s="18"/>
      <c r="AC18" s="18"/>
      <c r="AD18" s="18"/>
      <c r="AE18" s="19"/>
      <c r="AF18" s="22"/>
    </row>
    <row r="19" spans="1:32" ht="27.6" thickBot="1" x14ac:dyDescent="0.35">
      <c r="A19" s="10" t="s">
        <v>41</v>
      </c>
      <c r="B19" s="11">
        <v>43830</v>
      </c>
      <c r="C19" s="12">
        <v>21</v>
      </c>
      <c r="D19" s="12" t="s">
        <v>35</v>
      </c>
      <c r="E19" s="12">
        <v>4</v>
      </c>
      <c r="F19" s="12">
        <v>8</v>
      </c>
      <c r="G19" s="12">
        <v>2</v>
      </c>
      <c r="H19" s="12" t="s">
        <v>43</v>
      </c>
      <c r="I19" s="12" t="s">
        <v>61</v>
      </c>
      <c r="J19" s="11">
        <v>43468</v>
      </c>
      <c r="K19" s="13">
        <f t="shared" ca="1" si="0"/>
        <v>3</v>
      </c>
      <c r="L19" s="14">
        <v>43474</v>
      </c>
      <c r="M19" s="15" t="s">
        <v>81</v>
      </c>
      <c r="N19" s="13">
        <f t="shared" ca="1" si="1"/>
        <v>1</v>
      </c>
      <c r="O19" s="13">
        <f t="shared" ca="1" si="1"/>
        <v>1</v>
      </c>
      <c r="P19" s="13">
        <f t="shared" ca="1" si="2"/>
        <v>1320</v>
      </c>
      <c r="Q19" s="16"/>
      <c r="R19" s="16"/>
      <c r="S19" s="16"/>
      <c r="T19" s="16"/>
      <c r="U19" s="16"/>
      <c r="V19" s="13">
        <f t="shared" ca="1" si="3"/>
        <v>1581</v>
      </c>
      <c r="W19" s="13">
        <f t="shared" ca="1" si="4"/>
        <v>7</v>
      </c>
      <c r="X19" s="13">
        <f t="shared" ca="1" si="4"/>
        <v>5</v>
      </c>
      <c r="Y19" s="13">
        <f t="shared" ca="1" si="5"/>
        <v>56</v>
      </c>
      <c r="Z19" s="17"/>
      <c r="AA19" s="18"/>
      <c r="AB19" s="18"/>
      <c r="AC19" s="18"/>
      <c r="AD19" s="18"/>
      <c r="AE19" s="19"/>
      <c r="AF19" s="22"/>
    </row>
    <row r="20" spans="1:32" ht="27.6" thickBot="1" x14ac:dyDescent="0.35">
      <c r="A20" s="10" t="s">
        <v>41</v>
      </c>
      <c r="B20" s="11">
        <v>43830</v>
      </c>
      <c r="C20" s="12">
        <v>20</v>
      </c>
      <c r="D20" s="12" t="s">
        <v>35</v>
      </c>
      <c r="E20" s="12">
        <v>2</v>
      </c>
      <c r="F20" s="12">
        <v>8</v>
      </c>
      <c r="G20" s="12">
        <v>2</v>
      </c>
      <c r="H20" s="12" t="s">
        <v>43</v>
      </c>
      <c r="I20" s="12" t="s">
        <v>62</v>
      </c>
      <c r="J20" s="11">
        <v>43468</v>
      </c>
      <c r="K20" s="13">
        <f t="shared" ca="1" si="0"/>
        <v>3</v>
      </c>
      <c r="L20" s="14">
        <v>43474</v>
      </c>
      <c r="M20" s="15" t="s">
        <v>82</v>
      </c>
      <c r="N20" s="13">
        <f t="shared" ca="1" si="1"/>
        <v>1</v>
      </c>
      <c r="O20" s="13">
        <f t="shared" ca="1" si="1"/>
        <v>1</v>
      </c>
      <c r="P20" s="13">
        <f t="shared" ca="1" si="2"/>
        <v>4021</v>
      </c>
      <c r="Q20" s="16"/>
      <c r="R20" s="16"/>
      <c r="S20" s="16"/>
      <c r="T20" s="16"/>
      <c r="U20" s="16"/>
      <c r="V20" s="13">
        <f t="shared" ca="1" si="3"/>
        <v>2909</v>
      </c>
      <c r="W20" s="13">
        <f t="shared" ca="1" si="4"/>
        <v>4</v>
      </c>
      <c r="X20" s="13">
        <f t="shared" ca="1" si="4"/>
        <v>5</v>
      </c>
      <c r="Y20" s="13">
        <f t="shared" ca="1" si="5"/>
        <v>437</v>
      </c>
      <c r="Z20" s="17"/>
      <c r="AA20" s="18"/>
      <c r="AB20" s="18"/>
      <c r="AC20" s="18"/>
      <c r="AD20" s="18"/>
      <c r="AE20" s="19"/>
      <c r="AF20" s="22"/>
    </row>
    <row r="21" spans="1:32" ht="27.6" thickBot="1" x14ac:dyDescent="0.35">
      <c r="A21" s="10" t="s">
        <v>41</v>
      </c>
      <c r="B21" s="11">
        <v>43830</v>
      </c>
      <c r="C21" s="12">
        <v>20</v>
      </c>
      <c r="D21" s="12" t="s">
        <v>35</v>
      </c>
      <c r="E21" s="12">
        <v>3</v>
      </c>
      <c r="F21" s="12">
        <v>8</v>
      </c>
      <c r="G21" s="12">
        <v>2</v>
      </c>
      <c r="H21" s="12" t="s">
        <v>43</v>
      </c>
      <c r="I21" s="12" t="s">
        <v>63</v>
      </c>
      <c r="J21" s="11">
        <v>43468</v>
      </c>
      <c r="K21" s="13">
        <f t="shared" ca="1" si="0"/>
        <v>2</v>
      </c>
      <c r="L21" s="14">
        <v>43474</v>
      </c>
      <c r="M21" s="15" t="s">
        <v>83</v>
      </c>
      <c r="N21" s="13">
        <f t="shared" ca="1" si="1"/>
        <v>1</v>
      </c>
      <c r="O21" s="13">
        <f t="shared" ca="1" si="1"/>
        <v>0</v>
      </c>
      <c r="P21" s="13">
        <f t="shared" ca="1" si="2"/>
        <v>4337</v>
      </c>
      <c r="Q21" s="16"/>
      <c r="R21" s="16"/>
      <c r="S21" s="16"/>
      <c r="T21" s="16"/>
      <c r="U21" s="16"/>
      <c r="V21" s="13">
        <f t="shared" ca="1" si="3"/>
        <v>2267</v>
      </c>
      <c r="W21" s="13">
        <f t="shared" ca="1" si="4"/>
        <v>7</v>
      </c>
      <c r="X21" s="13">
        <f t="shared" ca="1" si="4"/>
        <v>8</v>
      </c>
      <c r="Y21" s="13">
        <f t="shared" ca="1" si="5"/>
        <v>342</v>
      </c>
      <c r="Z21" s="17"/>
      <c r="AA21" s="18"/>
      <c r="AB21" s="18"/>
      <c r="AC21" s="18"/>
      <c r="AD21" s="18"/>
      <c r="AE21" s="19"/>
      <c r="AF21" s="22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E1EAD71B9B84786E3F40DDDE77952" ma:contentTypeVersion="11" ma:contentTypeDescription="Create a new document." ma:contentTypeScope="" ma:versionID="280ff509c4f9b090f357248a3c0c7d5c">
  <xsd:schema xmlns:xsd="http://www.w3.org/2001/XMLSchema" xmlns:xs="http://www.w3.org/2001/XMLSchema" xmlns:p="http://schemas.microsoft.com/office/2006/metadata/properties" xmlns:ns3="f0f8c9ba-acbd-492a-af8c-71a9e6b36afe" xmlns:ns4="d8a3731f-9bfd-4447-a124-5511b03f34b6" targetNamespace="http://schemas.microsoft.com/office/2006/metadata/properties" ma:root="true" ma:fieldsID="0520ab6ceb8af9ac980c52619326ac7f" ns3:_="" ns4:_="">
    <xsd:import namespace="f0f8c9ba-acbd-492a-af8c-71a9e6b36afe"/>
    <xsd:import namespace="d8a3731f-9bfd-4447-a124-5511b03f34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8c9ba-acbd-492a-af8c-71a9e6b36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3731f-9bfd-4447-a124-5511b03f34b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25E2F-BDE4-419B-B6CF-E8694DC4D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f8c9ba-acbd-492a-af8c-71a9e6b36afe"/>
    <ds:schemaRef ds:uri="d8a3731f-9bfd-4447-a124-5511b03f34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50077-C8FA-44A9-9978-4EB516DEA6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3F63CC-E288-49B2-91B4-14FCAC9D04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mkj32</dc:creator>
  <cp:lastModifiedBy>Flora Roumpani</cp:lastModifiedBy>
  <dcterms:created xsi:type="dcterms:W3CDTF">2020-01-28T11:27:11Z</dcterms:created>
  <dcterms:modified xsi:type="dcterms:W3CDTF">2020-03-20T17:46:31Z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0x010100198E1EAD71B9B84786E3F40DDDE77952</vt:lpwstr>
  </property>
</Properties>
</file>