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froumpani_turing_ac_uk/Documents/Turing/2.UrbanAgriculture/Data_original/ExampleData/Synthetic_Data/8-Dat09/"/>
    </mc:Choice>
  </mc:AlternateContent>
  <xr:revisionPtr revIDLastSave="73" documentId="8_{31DF9274-10D0-4289-84C3-A2F384F5E7AC}" xr6:coauthVersionLast="45" xr6:coauthVersionMax="45" xr10:uidLastSave="{24545ACF-A165-4239-A276-36B607C5EA57}"/>
  <bookViews>
    <workbookView xWindow="-108" yWindow="-108" windowWidth="23256" windowHeight="12576" xr2:uid="{324AAEF0-A831-4071-92A8-B29C48116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5" i="1"/>
  <c r="G5" i="1" s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G30" i="1"/>
  <c r="G24" i="1"/>
  <c r="G25" i="1"/>
  <c r="G26" i="1"/>
  <c r="G27" i="1"/>
  <c r="G28" i="1"/>
  <c r="G2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5" i="1"/>
</calcChain>
</file>

<file path=xl/sharedStrings.xml><?xml version="1.0" encoding="utf-8"?>
<sst xmlns="http://schemas.openxmlformats.org/spreadsheetml/2006/main" count="129" uniqueCount="69">
  <si>
    <t>DAT 09</t>
  </si>
  <si>
    <t>Ventilation setting (Carpenters Place)</t>
  </si>
  <si>
    <t>Ventilation setting (Clapham Common)</t>
  </si>
  <si>
    <t>Entrance (Bottom of the stairs)</t>
  </si>
  <si>
    <t>Entrance door to farm (Door A)</t>
  </si>
  <si>
    <t>Entrance door to farm (Door B)</t>
  </si>
  <si>
    <t>Back door setting</t>
  </si>
  <si>
    <t>Changes to Farm (Events)</t>
  </si>
  <si>
    <t>pH</t>
  </si>
  <si>
    <t>EC</t>
  </si>
  <si>
    <t>Clox</t>
  </si>
  <si>
    <t>Water Temp</t>
  </si>
  <si>
    <t>PH</t>
  </si>
  <si>
    <t>Clean Side</t>
  </si>
  <si>
    <t>Dirty Side</t>
  </si>
  <si>
    <t>Recycling Water</t>
  </si>
  <si>
    <t>Bench Drain</t>
  </si>
  <si>
    <t>Electric</t>
  </si>
  <si>
    <t>Water</t>
  </si>
  <si>
    <t>Sump Check</t>
  </si>
  <si>
    <t>Outside reading</t>
  </si>
  <si>
    <t>Manual Tank Readings</t>
  </si>
  <si>
    <t>Machine Readings</t>
  </si>
  <si>
    <t>Temp/Humidity</t>
  </si>
  <si>
    <t>Door Openings (Night)</t>
  </si>
  <si>
    <t>Alarm</t>
  </si>
  <si>
    <t>Chlorine Dioxide</t>
  </si>
  <si>
    <t>Escherichia coli</t>
  </si>
  <si>
    <t>Sulphite reducing</t>
  </si>
  <si>
    <t>Presumptive pseudomonas</t>
  </si>
  <si>
    <t>Total Viable 22</t>
  </si>
  <si>
    <t>Coliforms</t>
  </si>
  <si>
    <t>Total Viable 37</t>
  </si>
  <si>
    <t>Presumptive</t>
  </si>
  <si>
    <t>Carpenters Place</t>
  </si>
  <si>
    <t>Clapham Common</t>
  </si>
  <si>
    <t>Inside reading</t>
  </si>
  <si>
    <t>Date</t>
  </si>
  <si>
    <t>Time samples taken</t>
  </si>
  <si>
    <t>Tank Number</t>
  </si>
  <si>
    <t>Clox (Early morning reading)</t>
  </si>
  <si>
    <t>Humidity (middle shelf middle of farm (26)) Daytime</t>
  </si>
  <si>
    <t>Temperature (middle shelf middle of farm (26)) Daytime</t>
  </si>
  <si>
    <t>CO2 (middle shelf middle of farm (26)) Daytime</t>
  </si>
  <si>
    <t>Outside Temperature (Night) Lowest between 00:00 - 09:00</t>
  </si>
  <si>
    <t>Outside Temperature (Daytime) Hotest reading of the day</t>
  </si>
  <si>
    <t>Rain (mm)</t>
  </si>
  <si>
    <t>Irrigation Continued?</t>
  </si>
  <si>
    <t>Crop wet?</t>
  </si>
  <si>
    <t>Comments</t>
  </si>
  <si>
    <t>LED hours</t>
  </si>
  <si>
    <t>Reading</t>
  </si>
  <si>
    <t>clostridia</t>
  </si>
  <si>
    <t>Pseudomonas spp</t>
  </si>
  <si>
    <t>Count 22 C</t>
  </si>
  <si>
    <t>Count 37 C</t>
  </si>
  <si>
    <t>Reading 1</t>
  </si>
  <si>
    <t>Reading 2</t>
  </si>
  <si>
    <t>Reading 3</t>
  </si>
  <si>
    <t>Kw used per day</t>
  </si>
  <si>
    <t>Kw used</t>
  </si>
  <si>
    <t>Units used</t>
  </si>
  <si>
    <t>Sump 1</t>
  </si>
  <si>
    <t>Checked by</t>
  </si>
  <si>
    <t>Sump 2</t>
  </si>
  <si>
    <t>Fridge Temp am</t>
  </si>
  <si>
    <t>Frige Temp pm</t>
  </si>
  <si>
    <t xml:space="preserve">
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</si>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</sst>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7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0" fillId="5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6" xfId="0" applyBorder="1" applyAlignment="1">
      <alignment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2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14" fontId="7" fillId="2" borderId="4" xfId="0" applyNumberFormat="1" applyFont="1" applyFill="1" applyBorder="1" applyAlignment="1">
      <alignment wrapText="1"/>
    </xf>
    <xf numFmtId="20" fontId="7" fillId="3" borderId="5" xfId="0" applyNumberFormat="1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right" wrapText="1"/>
    </xf>
    <xf numFmtId="0" fontId="0" fillId="7" borderId="5" xfId="0" applyFill="1" applyBorder="1" applyAlignment="1">
      <alignment wrapText="1"/>
    </xf>
    <xf numFmtId="0" fontId="0" fillId="8" borderId="5" xfId="0" applyFill="1" applyBorder="1" applyAlignment="1">
      <alignment wrapText="1"/>
    </xf>
    <xf numFmtId="14" fontId="0" fillId="4" borderId="5" xfId="0" applyNumberFormat="1" applyFill="1" applyBorder="1" applyAlignment="1">
      <alignment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vertical="center"/>
    </xf>
    <xf numFmtId="0" fontId="7" fillId="4" borderId="5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148F-380D-478B-8EA2-1FD58A15F251}">
  <dimension ref="A1:BT30"/>
  <sheetViews>
    <sheetView tabSelected="1" topLeftCell="M1" workbookViewId="0">
      <selection activeCell="X7" sqref="X7:X30"/>
    </sheetView>
  </sheetViews>
  <sheetFormatPr defaultRowHeight="14.4" x14ac:dyDescent="0.3"/>
  <cols>
    <col min="1" max="1" width="10.5546875" bestFit="1" customWidth="1"/>
    <col min="3" max="3" width="9.5546875" bestFit="1" customWidth="1"/>
    <col min="4" max="4" width="11.5546875" bestFit="1" customWidth="1"/>
    <col min="31" max="31" width="14.44140625" customWidth="1"/>
  </cols>
  <sheetData>
    <row r="1" spans="1:72" ht="59.4" thickBot="1" x14ac:dyDescent="0.65">
      <c r="A1" s="1"/>
      <c r="B1" s="2"/>
      <c r="C1" s="2"/>
      <c r="D1" s="3" t="s">
        <v>0</v>
      </c>
      <c r="E1" s="4"/>
      <c r="F1" s="4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7" t="s">
        <v>1</v>
      </c>
      <c r="S1" s="7" t="s">
        <v>2</v>
      </c>
      <c r="T1" s="8" t="s">
        <v>3</v>
      </c>
      <c r="U1" s="8" t="s">
        <v>4</v>
      </c>
      <c r="V1" s="8" t="s">
        <v>5</v>
      </c>
      <c r="W1" s="8" t="s">
        <v>6</v>
      </c>
      <c r="X1" s="9"/>
      <c r="Y1" s="9"/>
      <c r="Z1" s="10"/>
      <c r="AA1" s="10" t="s">
        <v>7</v>
      </c>
      <c r="AB1" s="10"/>
      <c r="AC1" s="5"/>
      <c r="AD1" s="5"/>
      <c r="AE1" s="5"/>
      <c r="AF1" s="5"/>
      <c r="AG1" s="5"/>
      <c r="AH1" s="5"/>
      <c r="AI1" s="5"/>
      <c r="AJ1" s="11"/>
      <c r="AK1" s="11"/>
      <c r="AL1" s="11"/>
      <c r="AM1" s="11"/>
      <c r="AN1" s="11"/>
      <c r="AO1" s="11"/>
      <c r="AP1" s="11"/>
      <c r="AQ1" s="12"/>
      <c r="AR1" s="12"/>
      <c r="AS1" s="12"/>
      <c r="AT1" s="12"/>
      <c r="AU1" s="12"/>
      <c r="AV1" s="12"/>
      <c r="AW1" s="12"/>
      <c r="AX1" s="13"/>
      <c r="AY1" s="13"/>
      <c r="AZ1" s="13"/>
      <c r="BA1" s="13"/>
      <c r="BB1" s="13"/>
      <c r="BC1" s="13"/>
      <c r="BD1" s="13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</row>
    <row r="2" spans="1:72" ht="31.8" thickBot="1" x14ac:dyDescent="0.65">
      <c r="A2" s="14"/>
      <c r="B2" s="15"/>
      <c r="C2" s="15"/>
      <c r="D2" s="15" t="s">
        <v>8</v>
      </c>
      <c r="E2" s="15" t="s">
        <v>9</v>
      </c>
      <c r="F2" s="15" t="s">
        <v>10</v>
      </c>
      <c r="G2" s="16" t="s">
        <v>11</v>
      </c>
      <c r="H2" s="16" t="s">
        <v>12</v>
      </c>
      <c r="I2" s="16" t="s">
        <v>9</v>
      </c>
      <c r="J2" s="16"/>
      <c r="K2" s="16" t="s">
        <v>10</v>
      </c>
      <c r="L2" s="17"/>
      <c r="M2" s="17"/>
      <c r="N2" s="17"/>
      <c r="O2" s="17"/>
      <c r="P2" s="17"/>
      <c r="Q2" s="17"/>
      <c r="R2" s="18"/>
      <c r="S2" s="18"/>
      <c r="T2" s="19"/>
      <c r="U2" s="19"/>
      <c r="V2" s="19"/>
      <c r="W2" s="19"/>
      <c r="X2" s="20"/>
      <c r="Y2" s="20"/>
      <c r="Z2" s="21"/>
      <c r="AA2" s="21"/>
      <c r="AB2" s="21"/>
      <c r="AC2" s="52" t="s">
        <v>13</v>
      </c>
      <c r="AD2" s="53"/>
      <c r="AE2" s="53"/>
      <c r="AF2" s="53"/>
      <c r="AG2" s="53"/>
      <c r="AH2" s="53"/>
      <c r="AI2" s="54"/>
      <c r="AJ2" s="55" t="s">
        <v>14</v>
      </c>
      <c r="AK2" s="56"/>
      <c r="AL2" s="56"/>
      <c r="AM2" s="56"/>
      <c r="AN2" s="56"/>
      <c r="AO2" s="56"/>
      <c r="AP2" s="57"/>
      <c r="AQ2" s="58" t="s">
        <v>15</v>
      </c>
      <c r="AR2" s="59"/>
      <c r="AS2" s="59"/>
      <c r="AT2" s="59"/>
      <c r="AU2" s="59"/>
      <c r="AV2" s="59"/>
      <c r="AW2" s="60"/>
      <c r="AX2" s="61" t="s">
        <v>16</v>
      </c>
      <c r="AY2" s="62"/>
      <c r="AZ2" s="62"/>
      <c r="BA2" s="62"/>
      <c r="BB2" s="62"/>
      <c r="BC2" s="62"/>
      <c r="BD2" s="63"/>
      <c r="BE2" s="49" t="s">
        <v>17</v>
      </c>
      <c r="BF2" s="50"/>
      <c r="BG2" s="50"/>
      <c r="BH2" s="50"/>
      <c r="BI2" s="50"/>
      <c r="BJ2" s="51"/>
      <c r="BK2" s="49" t="s">
        <v>18</v>
      </c>
      <c r="BL2" s="51"/>
      <c r="BM2" s="49" t="s">
        <v>19</v>
      </c>
      <c r="BN2" s="50"/>
      <c r="BO2" s="50"/>
      <c r="BP2" s="51"/>
      <c r="BQ2" s="49" t="s">
        <v>20</v>
      </c>
      <c r="BR2" s="50"/>
      <c r="BS2" s="50"/>
      <c r="BT2" s="51"/>
    </row>
    <row r="3" spans="1:72" ht="54" thickBot="1" x14ac:dyDescent="0.35">
      <c r="A3" s="22"/>
      <c r="B3" s="64" t="s">
        <v>21</v>
      </c>
      <c r="C3" s="65"/>
      <c r="D3" s="65"/>
      <c r="E3" s="65"/>
      <c r="F3" s="65"/>
      <c r="G3" s="66"/>
      <c r="H3" s="67" t="s">
        <v>22</v>
      </c>
      <c r="I3" s="68"/>
      <c r="J3" s="68"/>
      <c r="K3" s="69"/>
      <c r="L3" s="70" t="s">
        <v>23</v>
      </c>
      <c r="M3" s="71"/>
      <c r="N3" s="71"/>
      <c r="O3" s="71"/>
      <c r="P3" s="72"/>
      <c r="Q3" s="17"/>
      <c r="R3" s="73"/>
      <c r="S3" s="74"/>
      <c r="T3" s="75" t="s">
        <v>24</v>
      </c>
      <c r="U3" s="76"/>
      <c r="V3" s="76"/>
      <c r="W3" s="77"/>
      <c r="X3" s="47" t="s">
        <v>25</v>
      </c>
      <c r="Y3" s="48"/>
      <c r="Z3" s="21"/>
      <c r="AA3" s="21"/>
      <c r="AB3" s="23"/>
      <c r="AC3" s="24" t="s">
        <v>26</v>
      </c>
      <c r="AD3" s="25" t="s">
        <v>27</v>
      </c>
      <c r="AE3" s="25" t="s">
        <v>28</v>
      </c>
      <c r="AF3" s="26" t="s">
        <v>29</v>
      </c>
      <c r="AG3" s="25" t="s">
        <v>30</v>
      </c>
      <c r="AH3" s="25" t="s">
        <v>31</v>
      </c>
      <c r="AI3" s="25" t="s">
        <v>32</v>
      </c>
      <c r="AJ3" s="27" t="s">
        <v>26</v>
      </c>
      <c r="AK3" s="27" t="s">
        <v>27</v>
      </c>
      <c r="AL3" s="27" t="s">
        <v>28</v>
      </c>
      <c r="AM3" s="28" t="s">
        <v>33</v>
      </c>
      <c r="AN3" s="27" t="s">
        <v>30</v>
      </c>
      <c r="AO3" s="27" t="s">
        <v>31</v>
      </c>
      <c r="AP3" s="27" t="s">
        <v>32</v>
      </c>
      <c r="AQ3" s="29" t="s">
        <v>26</v>
      </c>
      <c r="AR3" s="29" t="s">
        <v>27</v>
      </c>
      <c r="AS3" s="29" t="s">
        <v>28</v>
      </c>
      <c r="AT3" s="30" t="s">
        <v>33</v>
      </c>
      <c r="AU3" s="29" t="s">
        <v>30</v>
      </c>
      <c r="AV3" s="29" t="s">
        <v>31</v>
      </c>
      <c r="AW3" s="29" t="s">
        <v>32</v>
      </c>
      <c r="AX3" s="31" t="s">
        <v>26</v>
      </c>
      <c r="AY3" s="31" t="s">
        <v>27</v>
      </c>
      <c r="AZ3" s="31" t="s">
        <v>28</v>
      </c>
      <c r="BA3" s="32" t="s">
        <v>33</v>
      </c>
      <c r="BB3" s="31" t="s">
        <v>30</v>
      </c>
      <c r="BC3" s="31" t="s">
        <v>31</v>
      </c>
      <c r="BD3" s="31" t="s">
        <v>32</v>
      </c>
      <c r="BE3" s="49" t="s">
        <v>34</v>
      </c>
      <c r="BF3" s="50"/>
      <c r="BG3" s="50"/>
      <c r="BH3" s="51"/>
      <c r="BI3" s="49" t="s">
        <v>35</v>
      </c>
      <c r="BJ3" s="51"/>
      <c r="BK3" s="33"/>
      <c r="BL3" s="33"/>
      <c r="BM3" s="49" t="s">
        <v>34</v>
      </c>
      <c r="BN3" s="51"/>
      <c r="BO3" s="49" t="s">
        <v>35</v>
      </c>
      <c r="BP3" s="51"/>
      <c r="BQ3" s="23"/>
      <c r="BR3" s="21"/>
      <c r="BS3" s="49" t="s">
        <v>36</v>
      </c>
      <c r="BT3" s="51"/>
    </row>
    <row r="4" spans="1:72" ht="115.8" thickBot="1" x14ac:dyDescent="0.35">
      <c r="A4" s="34" t="s">
        <v>37</v>
      </c>
      <c r="B4" s="15" t="s">
        <v>38</v>
      </c>
      <c r="C4" s="15" t="s">
        <v>39</v>
      </c>
      <c r="D4" s="15" t="s">
        <v>8</v>
      </c>
      <c r="E4" s="15"/>
      <c r="F4" s="15" t="s">
        <v>10</v>
      </c>
      <c r="G4" s="16" t="s">
        <v>11</v>
      </c>
      <c r="H4" s="16" t="s">
        <v>12</v>
      </c>
      <c r="I4" s="16" t="s">
        <v>9</v>
      </c>
      <c r="J4" s="16" t="s">
        <v>40</v>
      </c>
      <c r="K4" s="16" t="s">
        <v>10</v>
      </c>
      <c r="L4" s="17" t="s">
        <v>41</v>
      </c>
      <c r="M4" s="17" t="s">
        <v>42</v>
      </c>
      <c r="N4" s="17" t="s">
        <v>43</v>
      </c>
      <c r="O4" s="17" t="s">
        <v>44</v>
      </c>
      <c r="P4" s="17" t="s">
        <v>45</v>
      </c>
      <c r="Q4" s="17" t="s">
        <v>46</v>
      </c>
      <c r="R4" s="35" t="s">
        <v>1</v>
      </c>
      <c r="S4" s="35" t="s">
        <v>2</v>
      </c>
      <c r="T4" s="36" t="s">
        <v>3</v>
      </c>
      <c r="U4" s="36" t="s">
        <v>4</v>
      </c>
      <c r="V4" s="36" t="s">
        <v>5</v>
      </c>
      <c r="W4" s="36" t="s">
        <v>6</v>
      </c>
      <c r="X4" s="37" t="s">
        <v>25</v>
      </c>
      <c r="Y4" s="37" t="s">
        <v>47</v>
      </c>
      <c r="Z4" s="21" t="s">
        <v>48</v>
      </c>
      <c r="AA4" s="21" t="s">
        <v>49</v>
      </c>
      <c r="AB4" s="21" t="s">
        <v>50</v>
      </c>
      <c r="AC4" s="25" t="s">
        <v>51</v>
      </c>
      <c r="AD4" s="25"/>
      <c r="AE4" s="26" t="s">
        <v>52</v>
      </c>
      <c r="AF4" s="25" t="s">
        <v>53</v>
      </c>
      <c r="AG4" s="25" t="s">
        <v>54</v>
      </c>
      <c r="AH4" s="25"/>
      <c r="AI4" s="25" t="s">
        <v>55</v>
      </c>
      <c r="AJ4" s="27" t="s">
        <v>51</v>
      </c>
      <c r="AK4" s="27"/>
      <c r="AL4" s="28" t="s">
        <v>52</v>
      </c>
      <c r="AM4" s="27" t="s">
        <v>53</v>
      </c>
      <c r="AN4" s="27" t="s">
        <v>54</v>
      </c>
      <c r="AO4" s="27"/>
      <c r="AP4" s="27" t="s">
        <v>55</v>
      </c>
      <c r="AQ4" s="29"/>
      <c r="AR4" s="29"/>
      <c r="AS4" s="30" t="s">
        <v>52</v>
      </c>
      <c r="AT4" s="29" t="s">
        <v>53</v>
      </c>
      <c r="AU4" s="29" t="s">
        <v>54</v>
      </c>
      <c r="AV4" s="29"/>
      <c r="AW4" s="29" t="s">
        <v>55</v>
      </c>
      <c r="AX4" s="31" t="s">
        <v>51</v>
      </c>
      <c r="AY4" s="31"/>
      <c r="AZ4" s="32" t="s">
        <v>52</v>
      </c>
      <c r="BA4" s="31" t="s">
        <v>53</v>
      </c>
      <c r="BB4" s="31" t="s">
        <v>54</v>
      </c>
      <c r="BC4" s="31"/>
      <c r="BD4" s="31" t="s">
        <v>55</v>
      </c>
      <c r="BE4" s="33" t="s">
        <v>56</v>
      </c>
      <c r="BF4" s="33" t="s">
        <v>57</v>
      </c>
      <c r="BG4" s="33" t="s">
        <v>58</v>
      </c>
      <c r="BH4" s="33" t="s">
        <v>59</v>
      </c>
      <c r="BI4" s="33" t="s">
        <v>56</v>
      </c>
      <c r="BJ4" s="33" t="s">
        <v>60</v>
      </c>
      <c r="BK4" s="33" t="s">
        <v>51</v>
      </c>
      <c r="BL4" s="33" t="s">
        <v>61</v>
      </c>
      <c r="BM4" s="33" t="s">
        <v>62</v>
      </c>
      <c r="BN4" s="33" t="s">
        <v>63</v>
      </c>
      <c r="BO4" s="33" t="s">
        <v>64</v>
      </c>
      <c r="BP4" s="33" t="s">
        <v>63</v>
      </c>
      <c r="BQ4" s="33" t="s">
        <v>65</v>
      </c>
      <c r="BR4" s="33" t="s">
        <v>66</v>
      </c>
      <c r="BS4" s="33" t="s">
        <v>65</v>
      </c>
      <c r="BT4" s="33" t="s">
        <v>66</v>
      </c>
    </row>
    <row r="5" spans="1:72" ht="15" thickBot="1" x14ac:dyDescent="0.35">
      <c r="A5" s="38">
        <v>43721</v>
      </c>
      <c r="B5" s="39">
        <v>0.33333333333333331</v>
      </c>
      <c r="C5" s="15">
        <f ca="1">INT(RAND()*(5-3)+3)</f>
        <v>3</v>
      </c>
      <c r="D5" s="15" t="str">
        <f ca="1">FIXED(RAND()*(7-4)+4)</f>
        <v>6.02</v>
      </c>
      <c r="E5" s="15" t="str">
        <f ca="1">FIXED((RAND()*(3-1)+1),1)</f>
        <v>2.2</v>
      </c>
      <c r="F5" s="15" t="str">
        <f ca="1">FIXED((RAND()*(1-0)+0),3)</f>
        <v>0.251</v>
      </c>
      <c r="G5" s="18" t="str">
        <f ca="1">O5</f>
        <v>12.3</v>
      </c>
      <c r="H5" s="18"/>
      <c r="I5" s="18"/>
      <c r="J5" s="18"/>
      <c r="K5" s="18"/>
      <c r="L5" s="40">
        <f ca="1">INT(RAND()*(82-70)+70)</f>
        <v>75</v>
      </c>
      <c r="M5" s="40">
        <f ca="1">INT(RAND()*(25-20)+20)</f>
        <v>22</v>
      </c>
      <c r="N5" s="40">
        <f ca="1">INT(RAND()*(500-400)+400)</f>
        <v>443</v>
      </c>
      <c r="O5" s="17" t="str">
        <f ca="1">FIXED((RAND()*(18-5)+5),1)</f>
        <v>12.3</v>
      </c>
      <c r="P5" s="17" t="str">
        <f ca="1">FIXED((RAND()*(28-14)+14),1)</f>
        <v>15.9</v>
      </c>
      <c r="Q5" s="17"/>
      <c r="R5" s="18"/>
      <c r="S5" s="18"/>
      <c r="T5" s="19">
        <f ca="1">INT(RAND()*(2-0))</f>
        <v>1</v>
      </c>
      <c r="U5" s="19">
        <f t="shared" ref="U5:W5" ca="1" si="0">INT(RAND()*(2-0))</f>
        <v>1</v>
      </c>
      <c r="V5" s="19">
        <f t="shared" ca="1" si="0"/>
        <v>1</v>
      </c>
      <c r="W5" s="19">
        <f t="shared" ca="1" si="0"/>
        <v>1</v>
      </c>
      <c r="X5" s="20">
        <f ca="1">INT(RAND()*(2-0))</f>
        <v>0</v>
      </c>
      <c r="Y5" s="20"/>
      <c r="Z5" s="21"/>
      <c r="AA5" s="21"/>
      <c r="AB5" s="21"/>
      <c r="AC5" s="18"/>
      <c r="AD5" s="18"/>
      <c r="AE5" s="18"/>
      <c r="AF5" s="18"/>
      <c r="AG5" s="18"/>
      <c r="AH5" s="18"/>
      <c r="AI5" s="18"/>
      <c r="AJ5" s="41"/>
      <c r="AK5" s="41"/>
      <c r="AL5" s="41"/>
      <c r="AM5" s="41"/>
      <c r="AN5" s="41"/>
      <c r="AO5" s="41"/>
      <c r="AP5" s="41"/>
      <c r="AQ5" s="19"/>
      <c r="AR5" s="19"/>
      <c r="AS5" s="19"/>
      <c r="AT5" s="19"/>
      <c r="AU5" s="19"/>
      <c r="AV5" s="19"/>
      <c r="AW5" s="19"/>
      <c r="AX5" s="42"/>
      <c r="AY5" s="42"/>
      <c r="AZ5" s="42"/>
      <c r="BA5" s="42"/>
      <c r="BB5" s="42"/>
      <c r="BC5" s="42"/>
      <c r="BD5" s="42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</row>
    <row r="6" spans="1:72" ht="15" thickBot="1" x14ac:dyDescent="0.35">
      <c r="A6" s="38">
        <v>43722</v>
      </c>
      <c r="B6" s="39">
        <v>0.33333333333333331</v>
      </c>
      <c r="C6" s="15">
        <f t="shared" ref="C6:C30" ca="1" si="1">INT(RAND()*(5-3)+3)</f>
        <v>3</v>
      </c>
      <c r="D6" s="15" t="str">
        <f t="shared" ref="D6:D30" ca="1" si="2">FIXED(RAND()*(7-4)+4)</f>
        <v>6.05</v>
      </c>
      <c r="E6" s="15" t="str">
        <f t="shared" ref="E6:E30" ca="1" si="3">FIXED((RAND()*(3-1)+1),1)</f>
        <v>1.6</v>
      </c>
      <c r="F6" s="15" t="str">
        <f t="shared" ref="F6:F30" ca="1" si="4">FIXED((RAND()*(1-0)+0),3)</f>
        <v>0.987</v>
      </c>
      <c r="G6" s="18" t="str">
        <f t="shared" ref="G6:G29" ca="1" si="5">FIXED((RAND()*(22-18)+18),1)</f>
        <v>20.6</v>
      </c>
      <c r="H6" s="18"/>
      <c r="I6" s="18"/>
      <c r="J6" s="18"/>
      <c r="K6" s="18"/>
      <c r="L6" s="40">
        <f t="shared" ref="L6:L30" ca="1" si="6">INT(RAND()*(80-70)+70)</f>
        <v>72</v>
      </c>
      <c r="M6" s="40">
        <f t="shared" ref="M6:M30" ca="1" si="7">INT(RAND()*(25-20)+20)</f>
        <v>22</v>
      </c>
      <c r="N6" s="40">
        <f t="shared" ref="N6:N30" ca="1" si="8">INT(RAND()*(500-400)+400)</f>
        <v>425</v>
      </c>
      <c r="O6" s="17" t="str">
        <f t="shared" ref="O6:O30" ca="1" si="9">FIXED((RAND()*(18-5)+5),1)</f>
        <v>12.4</v>
      </c>
      <c r="P6" s="17" t="str">
        <f t="shared" ref="P6:P30" ca="1" si="10">FIXED((RAND()*(28-14)+14),1)</f>
        <v>18.8</v>
      </c>
      <c r="Q6" s="17"/>
      <c r="R6" s="18"/>
      <c r="S6" s="18"/>
      <c r="T6" s="19">
        <f t="shared" ref="T6:W30" ca="1" si="11">INT(RAND()*(2-0))</f>
        <v>0</v>
      </c>
      <c r="U6" s="19">
        <f t="shared" ca="1" si="11"/>
        <v>0</v>
      </c>
      <c r="V6" s="19">
        <f t="shared" ca="1" si="11"/>
        <v>0</v>
      </c>
      <c r="W6" s="19">
        <f t="shared" ca="1" si="11"/>
        <v>1</v>
      </c>
      <c r="X6" s="20">
        <v>0</v>
      </c>
      <c r="Y6" s="20"/>
      <c r="Z6" s="21"/>
      <c r="AA6" s="21"/>
      <c r="AB6" s="21"/>
      <c r="AC6" s="18"/>
      <c r="AD6" s="18"/>
      <c r="AE6" s="18"/>
      <c r="AF6" s="18"/>
      <c r="AG6" s="18"/>
      <c r="AH6" s="18"/>
      <c r="AI6" s="18"/>
      <c r="AJ6" s="41"/>
      <c r="AK6" s="41"/>
      <c r="AL6" s="41"/>
      <c r="AM6" s="41"/>
      <c r="AN6" s="41"/>
      <c r="AO6" s="41"/>
      <c r="AP6" s="41"/>
      <c r="AQ6" s="19"/>
      <c r="AR6" s="19"/>
      <c r="AS6" s="19"/>
      <c r="AT6" s="19"/>
      <c r="AU6" s="19"/>
      <c r="AV6" s="19"/>
      <c r="AW6" s="19"/>
      <c r="AX6" s="42"/>
      <c r="AY6" s="42"/>
      <c r="AZ6" s="42"/>
      <c r="BA6" s="42"/>
      <c r="BB6" s="42"/>
      <c r="BC6" s="42"/>
      <c r="BD6" s="42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</row>
    <row r="7" spans="1:72" ht="15" thickBot="1" x14ac:dyDescent="0.35">
      <c r="A7" s="38">
        <v>43723</v>
      </c>
      <c r="B7" s="39">
        <v>0.33333333333333331</v>
      </c>
      <c r="C7" s="15">
        <f t="shared" ca="1" si="1"/>
        <v>3</v>
      </c>
      <c r="D7" s="15" t="str">
        <f t="shared" ca="1" si="2"/>
        <v>4.83</v>
      </c>
      <c r="E7" s="15" t="str">
        <f t="shared" ca="1" si="3"/>
        <v>2.7</v>
      </c>
      <c r="F7" s="15" t="str">
        <f t="shared" ca="1" si="4"/>
        <v>0.929</v>
      </c>
      <c r="G7" s="18" t="str">
        <f t="shared" ca="1" si="5"/>
        <v>21.2</v>
      </c>
      <c r="H7" s="18"/>
      <c r="I7" s="18"/>
      <c r="J7" s="18"/>
      <c r="K7" s="18"/>
      <c r="L7" s="40">
        <f t="shared" ca="1" si="6"/>
        <v>74</v>
      </c>
      <c r="M7" s="40">
        <f t="shared" ca="1" si="7"/>
        <v>22</v>
      </c>
      <c r="N7" s="40">
        <f t="shared" ca="1" si="8"/>
        <v>443</v>
      </c>
      <c r="O7" s="17" t="str">
        <f t="shared" ca="1" si="9"/>
        <v>15.1</v>
      </c>
      <c r="P7" s="17" t="str">
        <f t="shared" ca="1" si="10"/>
        <v>18.3</v>
      </c>
      <c r="Q7" s="17"/>
      <c r="R7" s="18"/>
      <c r="S7" s="18"/>
      <c r="T7" s="19">
        <f t="shared" ca="1" si="11"/>
        <v>0</v>
      </c>
      <c r="U7" s="19">
        <f t="shared" ca="1" si="11"/>
        <v>0</v>
      </c>
      <c r="V7" s="19">
        <f t="shared" ca="1" si="11"/>
        <v>1</v>
      </c>
      <c r="W7" s="19">
        <f t="shared" ca="1" si="11"/>
        <v>1</v>
      </c>
      <c r="X7" s="20">
        <v>0</v>
      </c>
      <c r="Y7" s="20"/>
      <c r="Z7" s="21"/>
      <c r="AA7" s="21"/>
      <c r="AB7" s="21"/>
      <c r="AC7" s="18"/>
      <c r="AD7" s="18"/>
      <c r="AE7" s="18"/>
      <c r="AF7" s="18"/>
      <c r="AG7" s="18"/>
      <c r="AH7" s="18"/>
      <c r="AI7" s="18"/>
      <c r="AJ7" s="41"/>
      <c r="AK7" s="41"/>
      <c r="AL7" s="41"/>
      <c r="AM7" s="41"/>
      <c r="AN7" s="41"/>
      <c r="AO7" s="41"/>
      <c r="AP7" s="41"/>
      <c r="AQ7" s="19"/>
      <c r="AR7" s="19"/>
      <c r="AS7" s="19"/>
      <c r="AT7" s="19"/>
      <c r="AU7" s="19"/>
      <c r="AV7" s="19"/>
      <c r="AW7" s="19"/>
      <c r="AX7" s="42"/>
      <c r="AY7" s="42"/>
      <c r="AZ7" s="42"/>
      <c r="BA7" s="42"/>
      <c r="BB7" s="42"/>
      <c r="BC7" s="42"/>
      <c r="BD7" s="42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</row>
    <row r="8" spans="1:72" ht="15" thickBot="1" x14ac:dyDescent="0.35">
      <c r="A8" s="38">
        <v>43723</v>
      </c>
      <c r="B8" s="39">
        <v>0.58333333333333337</v>
      </c>
      <c r="C8" s="15">
        <f t="shared" ca="1" si="1"/>
        <v>3</v>
      </c>
      <c r="D8" s="15" t="str">
        <f t="shared" ca="1" si="2"/>
        <v>6.55</v>
      </c>
      <c r="E8" s="15" t="str">
        <f t="shared" ca="1" si="3"/>
        <v>2.0</v>
      </c>
      <c r="F8" s="15" t="str">
        <f t="shared" ca="1" si="4"/>
        <v>0.357</v>
      </c>
      <c r="G8" s="18" t="str">
        <f t="shared" ca="1" si="5"/>
        <v>21.5</v>
      </c>
      <c r="H8" s="18"/>
      <c r="I8" s="18"/>
      <c r="J8" s="18"/>
      <c r="K8" s="18"/>
      <c r="L8" s="40">
        <f t="shared" ca="1" si="6"/>
        <v>71</v>
      </c>
      <c r="M8" s="40">
        <f t="shared" ca="1" si="7"/>
        <v>20</v>
      </c>
      <c r="N8" s="40">
        <f t="shared" ca="1" si="8"/>
        <v>433</v>
      </c>
      <c r="O8" s="17" t="str">
        <f t="shared" ca="1" si="9"/>
        <v>16.4</v>
      </c>
      <c r="P8" s="17" t="str">
        <f t="shared" ca="1" si="10"/>
        <v>27.3</v>
      </c>
      <c r="Q8" s="17"/>
      <c r="R8" s="18"/>
      <c r="S8" s="18"/>
      <c r="T8" s="19">
        <f t="shared" ca="1" si="11"/>
        <v>1</v>
      </c>
      <c r="U8" s="19">
        <f t="shared" ca="1" si="11"/>
        <v>0</v>
      </c>
      <c r="V8" s="19">
        <f t="shared" ca="1" si="11"/>
        <v>0</v>
      </c>
      <c r="W8" s="19">
        <f t="shared" ca="1" si="11"/>
        <v>1</v>
      </c>
      <c r="X8" s="20">
        <v>0</v>
      </c>
      <c r="Y8" s="20"/>
      <c r="Z8" s="21"/>
      <c r="AA8" s="21"/>
      <c r="AB8" s="21"/>
      <c r="AC8" s="18"/>
      <c r="AD8" s="18"/>
      <c r="AE8" s="18"/>
      <c r="AF8" s="18"/>
      <c r="AG8" s="18"/>
      <c r="AH8" s="18"/>
      <c r="AI8" s="18"/>
      <c r="AJ8" s="41"/>
      <c r="AK8" s="41"/>
      <c r="AL8" s="41"/>
      <c r="AM8" s="41"/>
      <c r="AN8" s="41"/>
      <c r="AO8" s="41"/>
      <c r="AP8" s="41"/>
      <c r="AQ8" s="19"/>
      <c r="AR8" s="19"/>
      <c r="AS8" s="19"/>
      <c r="AT8" s="19"/>
      <c r="AU8" s="19"/>
      <c r="AV8" s="19"/>
      <c r="AW8" s="19"/>
      <c r="AX8" s="42"/>
      <c r="AY8" s="42"/>
      <c r="AZ8" s="42"/>
      <c r="BA8" s="42"/>
      <c r="BB8" s="42"/>
      <c r="BC8" s="42"/>
      <c r="BD8" s="42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</row>
    <row r="9" spans="1:72" ht="15" thickBot="1" x14ac:dyDescent="0.35">
      <c r="A9" s="38">
        <v>43724</v>
      </c>
      <c r="B9" s="39">
        <v>0.33333333333333331</v>
      </c>
      <c r="C9" s="15">
        <f t="shared" ca="1" si="1"/>
        <v>3</v>
      </c>
      <c r="D9" s="15" t="str">
        <f t="shared" ca="1" si="2"/>
        <v>5.61</v>
      </c>
      <c r="E9" s="15" t="str">
        <f t="shared" ca="1" si="3"/>
        <v>2.4</v>
      </c>
      <c r="F9" s="15" t="str">
        <f t="shared" ca="1" si="4"/>
        <v>0.433</v>
      </c>
      <c r="G9" s="18" t="str">
        <f t="shared" ca="1" si="5"/>
        <v>18.8</v>
      </c>
      <c r="H9" s="18"/>
      <c r="I9" s="18"/>
      <c r="J9" s="18"/>
      <c r="K9" s="18"/>
      <c r="L9" s="40">
        <f t="shared" ca="1" si="6"/>
        <v>72</v>
      </c>
      <c r="M9" s="40">
        <f t="shared" ca="1" si="7"/>
        <v>20</v>
      </c>
      <c r="N9" s="40">
        <f t="shared" ca="1" si="8"/>
        <v>444</v>
      </c>
      <c r="O9" s="17" t="str">
        <f t="shared" ca="1" si="9"/>
        <v>17.1</v>
      </c>
      <c r="P9" s="17" t="str">
        <f t="shared" ca="1" si="10"/>
        <v>23.3</v>
      </c>
      <c r="Q9" s="40">
        <v>14.4</v>
      </c>
      <c r="R9" s="18"/>
      <c r="S9" s="18"/>
      <c r="T9" s="19">
        <f t="shared" ca="1" si="11"/>
        <v>1</v>
      </c>
      <c r="U9" s="19">
        <f t="shared" ca="1" si="11"/>
        <v>1</v>
      </c>
      <c r="V9" s="19">
        <f t="shared" ca="1" si="11"/>
        <v>1</v>
      </c>
      <c r="W9" s="19">
        <f t="shared" ca="1" si="11"/>
        <v>1</v>
      </c>
      <c r="X9" s="20">
        <v>0</v>
      </c>
      <c r="Y9" s="20"/>
      <c r="Z9" s="21"/>
      <c r="AA9" s="21"/>
      <c r="AB9" s="21"/>
      <c r="AC9" s="18"/>
      <c r="AD9" s="18"/>
      <c r="AE9" s="18"/>
      <c r="AF9" s="18"/>
      <c r="AG9" s="18"/>
      <c r="AH9" s="18"/>
      <c r="AI9" s="18"/>
      <c r="AJ9" s="41"/>
      <c r="AK9" s="41"/>
      <c r="AL9" s="41"/>
      <c r="AM9" s="41"/>
      <c r="AN9" s="41"/>
      <c r="AO9" s="41"/>
      <c r="AP9" s="41"/>
      <c r="AQ9" s="19"/>
      <c r="AR9" s="19"/>
      <c r="AS9" s="19"/>
      <c r="AT9" s="19"/>
      <c r="AU9" s="19"/>
      <c r="AV9" s="19"/>
      <c r="AW9" s="19"/>
      <c r="AX9" s="42"/>
      <c r="AY9" s="42"/>
      <c r="AZ9" s="42"/>
      <c r="BA9" s="42"/>
      <c r="BB9" s="42"/>
      <c r="BC9" s="42"/>
      <c r="BD9" s="42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</row>
    <row r="10" spans="1:72" ht="15" thickBot="1" x14ac:dyDescent="0.35">
      <c r="A10" s="38">
        <v>43724</v>
      </c>
      <c r="B10" s="39">
        <v>0.58333333333333337</v>
      </c>
      <c r="C10" s="15">
        <f t="shared" ca="1" si="1"/>
        <v>4</v>
      </c>
      <c r="D10" s="15" t="str">
        <f t="shared" ca="1" si="2"/>
        <v>5.17</v>
      </c>
      <c r="E10" s="15" t="str">
        <f t="shared" ca="1" si="3"/>
        <v>1.8</v>
      </c>
      <c r="F10" s="15" t="str">
        <f t="shared" ca="1" si="4"/>
        <v>0.558</v>
      </c>
      <c r="G10" s="18" t="str">
        <f t="shared" ca="1" si="5"/>
        <v>21.0</v>
      </c>
      <c r="H10" s="18"/>
      <c r="I10" s="18"/>
      <c r="J10" s="18"/>
      <c r="K10" s="18"/>
      <c r="L10" s="40">
        <f t="shared" ca="1" si="6"/>
        <v>73</v>
      </c>
      <c r="M10" s="40">
        <f t="shared" ca="1" si="7"/>
        <v>20</v>
      </c>
      <c r="N10" s="40">
        <f t="shared" ca="1" si="8"/>
        <v>423</v>
      </c>
      <c r="O10" s="17" t="str">
        <f t="shared" ca="1" si="9"/>
        <v>10.5</v>
      </c>
      <c r="P10" s="17" t="str">
        <f t="shared" ca="1" si="10"/>
        <v>21.0</v>
      </c>
      <c r="Q10" s="40">
        <v>14.4</v>
      </c>
      <c r="R10" s="18"/>
      <c r="S10" s="18"/>
      <c r="T10" s="19">
        <f t="shared" ca="1" si="11"/>
        <v>0</v>
      </c>
      <c r="U10" s="19">
        <f t="shared" ca="1" si="11"/>
        <v>1</v>
      </c>
      <c r="V10" s="19">
        <f t="shared" ca="1" si="11"/>
        <v>1</v>
      </c>
      <c r="W10" s="19">
        <f t="shared" ca="1" si="11"/>
        <v>0</v>
      </c>
      <c r="X10" s="20">
        <v>0</v>
      </c>
      <c r="Y10" s="20"/>
      <c r="Z10" s="21"/>
      <c r="AA10" s="21" t="s">
        <v>68</v>
      </c>
      <c r="AB10" s="21"/>
      <c r="AC10" s="18"/>
      <c r="AD10" s="18"/>
      <c r="AE10" s="43"/>
      <c r="AF10" s="18"/>
      <c r="AG10" s="18"/>
      <c r="AH10" s="44"/>
      <c r="AI10" s="45"/>
      <c r="AJ10" s="41"/>
      <c r="AK10" s="41"/>
      <c r="AL10" s="41"/>
      <c r="AM10" s="41"/>
      <c r="AN10" s="41"/>
      <c r="AO10" s="41"/>
      <c r="AP10" s="41"/>
      <c r="AQ10" s="19"/>
      <c r="AR10" s="19"/>
      <c r="AS10" s="19"/>
      <c r="AT10" s="19"/>
      <c r="AU10" s="19"/>
      <c r="AV10" s="19"/>
      <c r="AW10" s="19"/>
      <c r="AX10" s="42"/>
      <c r="AY10" s="42"/>
      <c r="AZ10" s="42"/>
      <c r="BA10" s="42"/>
      <c r="BB10" s="42"/>
      <c r="BC10" s="42"/>
      <c r="BD10" s="42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</row>
    <row r="11" spans="1:72" ht="29.4" thickBot="1" x14ac:dyDescent="0.35">
      <c r="A11" s="38">
        <v>43727</v>
      </c>
      <c r="B11" s="39">
        <v>0.33333333333333331</v>
      </c>
      <c r="C11" s="15">
        <f t="shared" ca="1" si="1"/>
        <v>4</v>
      </c>
      <c r="D11" s="15" t="str">
        <f t="shared" ca="1" si="2"/>
        <v>4.32</v>
      </c>
      <c r="E11" s="15" t="str">
        <f t="shared" ca="1" si="3"/>
        <v>2.1</v>
      </c>
      <c r="F11" s="15" t="str">
        <f t="shared" ca="1" si="4"/>
        <v>0.235</v>
      </c>
      <c r="G11" s="18" t="str">
        <f t="shared" ca="1" si="5"/>
        <v>21.4</v>
      </c>
      <c r="H11" s="18"/>
      <c r="I11" s="46" t="s">
        <v>67</v>
      </c>
      <c r="J11" s="18"/>
      <c r="K11" s="18"/>
      <c r="L11" s="40">
        <f t="shared" ca="1" si="6"/>
        <v>73</v>
      </c>
      <c r="M11" s="40">
        <f t="shared" ca="1" si="7"/>
        <v>24</v>
      </c>
      <c r="N11" s="40">
        <f t="shared" ca="1" si="8"/>
        <v>469</v>
      </c>
      <c r="O11" s="17" t="str">
        <f t="shared" ca="1" si="9"/>
        <v>14.3</v>
      </c>
      <c r="P11" s="17" t="str">
        <f t="shared" ca="1" si="10"/>
        <v>22.4</v>
      </c>
      <c r="Q11" s="40">
        <v>0.2</v>
      </c>
      <c r="R11" s="18"/>
      <c r="S11" s="18"/>
      <c r="T11" s="19">
        <f t="shared" ca="1" si="11"/>
        <v>0</v>
      </c>
      <c r="U11" s="19">
        <f t="shared" ca="1" si="11"/>
        <v>0</v>
      </c>
      <c r="V11" s="19">
        <f t="shared" ca="1" si="11"/>
        <v>1</v>
      </c>
      <c r="W11" s="19">
        <f t="shared" ca="1" si="11"/>
        <v>0</v>
      </c>
      <c r="X11" s="20">
        <v>0</v>
      </c>
      <c r="Y11" s="20"/>
      <c r="Z11" s="21"/>
      <c r="AA11" s="21"/>
      <c r="AB11" s="21"/>
      <c r="AC11" s="18"/>
      <c r="AD11" s="18"/>
      <c r="AE11" s="18"/>
      <c r="AF11" s="18"/>
      <c r="AG11" s="18"/>
      <c r="AH11" s="18"/>
      <c r="AI11" s="18"/>
      <c r="AJ11" s="41"/>
      <c r="AK11" s="41"/>
      <c r="AL11" s="41"/>
      <c r="AM11" s="41"/>
      <c r="AN11" s="41"/>
      <c r="AO11" s="41"/>
      <c r="AP11" s="41"/>
      <c r="AQ11" s="19"/>
      <c r="AR11" s="19"/>
      <c r="AS11" s="19"/>
      <c r="AT11" s="19"/>
      <c r="AU11" s="19"/>
      <c r="AV11" s="19"/>
      <c r="AW11" s="19"/>
      <c r="AX11" s="42"/>
      <c r="AY11" s="42"/>
      <c r="AZ11" s="42"/>
      <c r="BA11" s="42"/>
      <c r="BB11" s="42"/>
      <c r="BC11" s="42"/>
      <c r="BD11" s="42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</row>
    <row r="12" spans="1:72" ht="15" thickBot="1" x14ac:dyDescent="0.35">
      <c r="A12" s="38">
        <v>43727</v>
      </c>
      <c r="B12" s="39">
        <v>0.58333333333333337</v>
      </c>
      <c r="C12" s="15">
        <f t="shared" ca="1" si="1"/>
        <v>4</v>
      </c>
      <c r="D12" s="15" t="str">
        <f t="shared" ca="1" si="2"/>
        <v>4.38</v>
      </c>
      <c r="E12" s="15" t="str">
        <f t="shared" ca="1" si="3"/>
        <v>2.7</v>
      </c>
      <c r="F12" s="15" t="str">
        <f t="shared" ca="1" si="4"/>
        <v>0.249</v>
      </c>
      <c r="G12" s="18" t="str">
        <f t="shared" ca="1" si="5"/>
        <v>18.2</v>
      </c>
      <c r="H12" s="18"/>
      <c r="I12" s="18"/>
      <c r="J12" s="18"/>
      <c r="K12" s="18"/>
      <c r="L12" s="40">
        <f t="shared" ca="1" si="6"/>
        <v>79</v>
      </c>
      <c r="M12" s="40">
        <f t="shared" ca="1" si="7"/>
        <v>22</v>
      </c>
      <c r="N12" s="40">
        <f t="shared" ca="1" si="8"/>
        <v>455</v>
      </c>
      <c r="O12" s="17" t="str">
        <f t="shared" ca="1" si="9"/>
        <v>8.4</v>
      </c>
      <c r="P12" s="17" t="str">
        <f t="shared" ca="1" si="10"/>
        <v>24.0</v>
      </c>
      <c r="Q12" s="40">
        <v>0.2</v>
      </c>
      <c r="R12" s="18"/>
      <c r="S12" s="18"/>
      <c r="T12" s="19">
        <f t="shared" ca="1" si="11"/>
        <v>0</v>
      </c>
      <c r="U12" s="19">
        <f t="shared" ca="1" si="11"/>
        <v>0</v>
      </c>
      <c r="V12" s="19">
        <f t="shared" ca="1" si="11"/>
        <v>1</v>
      </c>
      <c r="W12" s="19">
        <f t="shared" ca="1" si="11"/>
        <v>1</v>
      </c>
      <c r="X12" s="20">
        <v>0</v>
      </c>
      <c r="Y12" s="20"/>
      <c r="Z12" s="21"/>
      <c r="AA12" s="21"/>
      <c r="AB12" s="21"/>
      <c r="AC12" s="18"/>
      <c r="AD12" s="18"/>
      <c r="AE12" s="18"/>
      <c r="AF12" s="18"/>
      <c r="AG12" s="18"/>
      <c r="AH12" s="18"/>
      <c r="AI12" s="18"/>
      <c r="AJ12" s="41"/>
      <c r="AK12" s="41"/>
      <c r="AL12" s="41"/>
      <c r="AM12" s="41"/>
      <c r="AN12" s="41"/>
      <c r="AO12" s="41"/>
      <c r="AP12" s="41"/>
      <c r="AQ12" s="19"/>
      <c r="AR12" s="19"/>
      <c r="AS12" s="19"/>
      <c r="AT12" s="19"/>
      <c r="AU12" s="19"/>
      <c r="AV12" s="19"/>
      <c r="AW12" s="19"/>
      <c r="AX12" s="42"/>
      <c r="AY12" s="42"/>
      <c r="AZ12" s="42"/>
      <c r="BA12" s="42"/>
      <c r="BB12" s="42"/>
      <c r="BC12" s="42"/>
      <c r="BD12" s="42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</row>
    <row r="13" spans="1:72" ht="15" thickBot="1" x14ac:dyDescent="0.35">
      <c r="A13" s="38">
        <v>43728</v>
      </c>
      <c r="B13" s="39">
        <v>0.33333333333333331</v>
      </c>
      <c r="C13" s="15">
        <f t="shared" ca="1" si="1"/>
        <v>3</v>
      </c>
      <c r="D13" s="15" t="str">
        <f t="shared" ca="1" si="2"/>
        <v>6.09</v>
      </c>
      <c r="E13" s="15" t="str">
        <f t="shared" ca="1" si="3"/>
        <v>2.7</v>
      </c>
      <c r="F13" s="15" t="str">
        <f t="shared" ca="1" si="4"/>
        <v>0.654</v>
      </c>
      <c r="G13" s="18" t="str">
        <f t="shared" ca="1" si="5"/>
        <v>18.0</v>
      </c>
      <c r="H13" s="18"/>
      <c r="I13" s="18"/>
      <c r="J13" s="18"/>
      <c r="K13" s="18"/>
      <c r="L13" s="40">
        <f t="shared" ca="1" si="6"/>
        <v>79</v>
      </c>
      <c r="M13" s="40">
        <f t="shared" ca="1" si="7"/>
        <v>24</v>
      </c>
      <c r="N13" s="40">
        <f t="shared" ca="1" si="8"/>
        <v>464</v>
      </c>
      <c r="O13" s="17" t="str">
        <f t="shared" ca="1" si="9"/>
        <v>13.1</v>
      </c>
      <c r="P13" s="17" t="str">
        <f t="shared" ca="1" si="10"/>
        <v>21.2</v>
      </c>
      <c r="Q13" s="17"/>
      <c r="R13" s="18"/>
      <c r="S13" s="18"/>
      <c r="T13" s="19">
        <f t="shared" ca="1" si="11"/>
        <v>0</v>
      </c>
      <c r="U13" s="19">
        <f t="shared" ca="1" si="11"/>
        <v>1</v>
      </c>
      <c r="V13" s="19">
        <f t="shared" ca="1" si="11"/>
        <v>1</v>
      </c>
      <c r="W13" s="19">
        <f t="shared" ca="1" si="11"/>
        <v>1</v>
      </c>
      <c r="X13" s="20">
        <v>0</v>
      </c>
      <c r="Y13" s="20"/>
      <c r="Z13" s="21"/>
      <c r="AA13" s="21"/>
      <c r="AB13" s="21"/>
      <c r="AC13" s="18"/>
      <c r="AD13" s="18"/>
      <c r="AE13" s="18"/>
      <c r="AF13" s="18"/>
      <c r="AG13" s="18"/>
      <c r="AH13" s="18"/>
      <c r="AI13" s="18"/>
      <c r="AJ13" s="41"/>
      <c r="AK13" s="41"/>
      <c r="AL13" s="41"/>
      <c r="AM13" s="41"/>
      <c r="AN13" s="41"/>
      <c r="AO13" s="41"/>
      <c r="AP13" s="41"/>
      <c r="AQ13" s="19"/>
      <c r="AR13" s="19"/>
      <c r="AS13" s="19"/>
      <c r="AT13" s="19"/>
      <c r="AU13" s="19"/>
      <c r="AV13" s="19"/>
      <c r="AW13" s="19"/>
      <c r="AX13" s="42"/>
      <c r="AY13" s="42"/>
      <c r="AZ13" s="42"/>
      <c r="BA13" s="42"/>
      <c r="BB13" s="42"/>
      <c r="BC13" s="42"/>
      <c r="BD13" s="42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</row>
    <row r="14" spans="1:72" ht="15" thickBot="1" x14ac:dyDescent="0.35">
      <c r="A14" s="38">
        <v>43728</v>
      </c>
      <c r="B14" s="39">
        <v>0.58333333333333337</v>
      </c>
      <c r="C14" s="15">
        <f t="shared" ca="1" si="1"/>
        <v>4</v>
      </c>
      <c r="D14" s="15" t="str">
        <f t="shared" ca="1" si="2"/>
        <v>5.67</v>
      </c>
      <c r="E14" s="15" t="str">
        <f t="shared" ca="1" si="3"/>
        <v>2.3</v>
      </c>
      <c r="F14" s="15" t="str">
        <f t="shared" ca="1" si="4"/>
        <v>0.656</v>
      </c>
      <c r="G14" s="18" t="str">
        <f t="shared" ca="1" si="5"/>
        <v>20.4</v>
      </c>
      <c r="H14" s="18"/>
      <c r="I14" s="18"/>
      <c r="J14" s="18"/>
      <c r="K14" s="18"/>
      <c r="L14" s="40">
        <f t="shared" ca="1" si="6"/>
        <v>72</v>
      </c>
      <c r="M14" s="40">
        <f t="shared" ca="1" si="7"/>
        <v>21</v>
      </c>
      <c r="N14" s="40">
        <f t="shared" ca="1" si="8"/>
        <v>401</v>
      </c>
      <c r="O14" s="17" t="str">
        <f t="shared" ca="1" si="9"/>
        <v>5.0</v>
      </c>
      <c r="P14" s="17" t="str">
        <f t="shared" ca="1" si="10"/>
        <v>23.9</v>
      </c>
      <c r="Q14" s="17"/>
      <c r="R14" s="18"/>
      <c r="S14" s="18"/>
      <c r="T14" s="19">
        <f t="shared" ca="1" si="11"/>
        <v>0</v>
      </c>
      <c r="U14" s="19">
        <f t="shared" ca="1" si="11"/>
        <v>0</v>
      </c>
      <c r="V14" s="19">
        <f t="shared" ca="1" si="11"/>
        <v>0</v>
      </c>
      <c r="W14" s="19">
        <f t="shared" ca="1" si="11"/>
        <v>0</v>
      </c>
      <c r="X14" s="20">
        <v>0</v>
      </c>
      <c r="Y14" s="20"/>
      <c r="Z14" s="21"/>
      <c r="AA14" s="21" t="s">
        <v>68</v>
      </c>
      <c r="AB14" s="21"/>
      <c r="AC14" s="18"/>
      <c r="AD14" s="18"/>
      <c r="AE14" s="18"/>
      <c r="AF14" s="18"/>
      <c r="AG14" s="18"/>
      <c r="AH14" s="18"/>
      <c r="AI14" s="18"/>
      <c r="AJ14" s="41"/>
      <c r="AK14" s="41"/>
      <c r="AL14" s="41"/>
      <c r="AM14" s="41"/>
      <c r="AN14" s="41"/>
      <c r="AO14" s="41"/>
      <c r="AP14" s="41"/>
      <c r="AQ14" s="19"/>
      <c r="AR14" s="19"/>
      <c r="AS14" s="19"/>
      <c r="AT14" s="19"/>
      <c r="AU14" s="19"/>
      <c r="AV14" s="19"/>
      <c r="AW14" s="19"/>
      <c r="AX14" s="42"/>
      <c r="AY14" s="42"/>
      <c r="AZ14" s="42"/>
      <c r="BA14" s="42"/>
      <c r="BB14" s="42"/>
      <c r="BC14" s="42"/>
      <c r="BD14" s="42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</row>
    <row r="15" spans="1:72" ht="15" thickBot="1" x14ac:dyDescent="0.35">
      <c r="A15" s="38">
        <v>43729</v>
      </c>
      <c r="B15" s="39">
        <v>0.33333333333333331</v>
      </c>
      <c r="C15" s="15">
        <f t="shared" ca="1" si="1"/>
        <v>4</v>
      </c>
      <c r="D15" s="15" t="str">
        <f t="shared" ca="1" si="2"/>
        <v>6.01</v>
      </c>
      <c r="E15" s="15" t="str">
        <f t="shared" ca="1" si="3"/>
        <v>1.0</v>
      </c>
      <c r="F15" s="15" t="str">
        <f t="shared" ca="1" si="4"/>
        <v>0.028</v>
      </c>
      <c r="G15" s="18" t="str">
        <f t="shared" ca="1" si="5"/>
        <v>20.2</v>
      </c>
      <c r="H15" s="18"/>
      <c r="I15" s="18"/>
      <c r="J15" s="18"/>
      <c r="K15" s="18"/>
      <c r="L15" s="40">
        <f t="shared" ca="1" si="6"/>
        <v>71</v>
      </c>
      <c r="M15" s="40">
        <f t="shared" ca="1" si="7"/>
        <v>21</v>
      </c>
      <c r="N15" s="40">
        <f t="shared" ca="1" si="8"/>
        <v>489</v>
      </c>
      <c r="O15" s="17" t="str">
        <f t="shared" ca="1" si="9"/>
        <v>11.3</v>
      </c>
      <c r="P15" s="17" t="str">
        <f t="shared" ca="1" si="10"/>
        <v>26.3</v>
      </c>
      <c r="Q15" s="17"/>
      <c r="R15" s="18"/>
      <c r="S15" s="18"/>
      <c r="T15" s="19">
        <f t="shared" ca="1" si="11"/>
        <v>0</v>
      </c>
      <c r="U15" s="19">
        <f t="shared" ca="1" si="11"/>
        <v>1</v>
      </c>
      <c r="V15" s="19">
        <f t="shared" ca="1" si="11"/>
        <v>1</v>
      </c>
      <c r="W15" s="19">
        <f t="shared" ca="1" si="11"/>
        <v>0</v>
      </c>
      <c r="X15" s="20">
        <v>0</v>
      </c>
      <c r="Y15" s="20"/>
      <c r="Z15" s="21"/>
      <c r="AA15" s="21"/>
      <c r="AB15" s="21"/>
      <c r="AC15" s="18"/>
      <c r="AD15" s="18"/>
      <c r="AE15" s="18"/>
      <c r="AF15" s="18"/>
      <c r="AG15" s="18"/>
      <c r="AH15" s="18"/>
      <c r="AI15" s="18"/>
      <c r="AJ15" s="41"/>
      <c r="AK15" s="41"/>
      <c r="AL15" s="41"/>
      <c r="AM15" s="41"/>
      <c r="AN15" s="41"/>
      <c r="AO15" s="41"/>
      <c r="AP15" s="41"/>
      <c r="AQ15" s="19"/>
      <c r="AR15" s="19"/>
      <c r="AS15" s="19"/>
      <c r="AT15" s="19"/>
      <c r="AU15" s="19"/>
      <c r="AV15" s="19"/>
      <c r="AW15" s="19"/>
      <c r="AX15" s="42"/>
      <c r="AY15" s="42"/>
      <c r="AZ15" s="42"/>
      <c r="BA15" s="42"/>
      <c r="BB15" s="42"/>
      <c r="BC15" s="42"/>
      <c r="BD15" s="42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</row>
    <row r="16" spans="1:72" ht="15" thickBot="1" x14ac:dyDescent="0.35">
      <c r="A16" s="38">
        <v>43729</v>
      </c>
      <c r="B16" s="39">
        <v>0.58333333333333337</v>
      </c>
      <c r="C16" s="15">
        <f t="shared" ca="1" si="1"/>
        <v>3</v>
      </c>
      <c r="D16" s="15" t="str">
        <f t="shared" ca="1" si="2"/>
        <v>5.09</v>
      </c>
      <c r="E16" s="15" t="str">
        <f t="shared" ca="1" si="3"/>
        <v>2.6</v>
      </c>
      <c r="F16" s="15" t="str">
        <f t="shared" ca="1" si="4"/>
        <v>0.110</v>
      </c>
      <c r="G16" s="18" t="str">
        <f t="shared" ca="1" si="5"/>
        <v>20.5</v>
      </c>
      <c r="H16" s="18"/>
      <c r="I16" s="18"/>
      <c r="J16" s="18"/>
      <c r="K16" s="18"/>
      <c r="L16" s="40">
        <f t="shared" ca="1" si="6"/>
        <v>72</v>
      </c>
      <c r="M16" s="40">
        <f t="shared" ca="1" si="7"/>
        <v>23</v>
      </c>
      <c r="N16" s="40">
        <f t="shared" ca="1" si="8"/>
        <v>428</v>
      </c>
      <c r="O16" s="17" t="str">
        <f t="shared" ca="1" si="9"/>
        <v>8.5</v>
      </c>
      <c r="P16" s="17" t="str">
        <f t="shared" ca="1" si="10"/>
        <v>24.0</v>
      </c>
      <c r="Q16" s="17"/>
      <c r="R16" s="18"/>
      <c r="S16" s="18"/>
      <c r="T16" s="19">
        <f t="shared" ca="1" si="11"/>
        <v>1</v>
      </c>
      <c r="U16" s="19">
        <f t="shared" ca="1" si="11"/>
        <v>1</v>
      </c>
      <c r="V16" s="19">
        <f t="shared" ca="1" si="11"/>
        <v>1</v>
      </c>
      <c r="W16" s="19">
        <f t="shared" ca="1" si="11"/>
        <v>1</v>
      </c>
      <c r="X16" s="20">
        <v>0</v>
      </c>
      <c r="Y16" s="20"/>
      <c r="Z16" s="21"/>
      <c r="AA16" s="21"/>
      <c r="AB16" s="21"/>
      <c r="AC16" s="18"/>
      <c r="AD16" s="18"/>
      <c r="AE16" s="18"/>
      <c r="AF16" s="18"/>
      <c r="AG16" s="18"/>
      <c r="AH16" s="18"/>
      <c r="AI16" s="18"/>
      <c r="AJ16" s="41"/>
      <c r="AK16" s="41"/>
      <c r="AL16" s="41"/>
      <c r="AM16" s="41"/>
      <c r="AN16" s="41"/>
      <c r="AO16" s="41"/>
      <c r="AP16" s="41"/>
      <c r="AQ16" s="19"/>
      <c r="AR16" s="19"/>
      <c r="AS16" s="19"/>
      <c r="AT16" s="19"/>
      <c r="AU16" s="19"/>
      <c r="AV16" s="19"/>
      <c r="AW16" s="19"/>
      <c r="AX16" s="42"/>
      <c r="AY16" s="42"/>
      <c r="AZ16" s="42"/>
      <c r="BA16" s="42"/>
      <c r="BB16" s="42"/>
      <c r="BC16" s="42"/>
      <c r="BD16" s="42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:72" ht="15" thickBot="1" x14ac:dyDescent="0.35">
      <c r="A17" s="38">
        <v>43730</v>
      </c>
      <c r="B17" s="39">
        <v>0.33333333333333331</v>
      </c>
      <c r="C17" s="15">
        <f t="shared" ca="1" si="1"/>
        <v>4</v>
      </c>
      <c r="D17" s="15" t="str">
        <f t="shared" ca="1" si="2"/>
        <v>6.33</v>
      </c>
      <c r="E17" s="15" t="str">
        <f t="shared" ca="1" si="3"/>
        <v>2.9</v>
      </c>
      <c r="F17" s="15" t="str">
        <f t="shared" ca="1" si="4"/>
        <v>0.593</v>
      </c>
      <c r="G17" s="18" t="str">
        <f t="shared" ca="1" si="5"/>
        <v>21.0</v>
      </c>
      <c r="H17" s="18"/>
      <c r="I17" s="18"/>
      <c r="J17" s="18"/>
      <c r="K17" s="18"/>
      <c r="L17" s="40">
        <f t="shared" ca="1" si="6"/>
        <v>76</v>
      </c>
      <c r="M17" s="40">
        <f t="shared" ca="1" si="7"/>
        <v>24</v>
      </c>
      <c r="N17" s="40">
        <f t="shared" ca="1" si="8"/>
        <v>456</v>
      </c>
      <c r="O17" s="17" t="str">
        <f t="shared" ca="1" si="9"/>
        <v>12.8</v>
      </c>
      <c r="P17" s="17" t="str">
        <f t="shared" ca="1" si="10"/>
        <v>22.8</v>
      </c>
      <c r="Q17" s="17"/>
      <c r="R17" s="18"/>
      <c r="S17" s="18"/>
      <c r="T17" s="19">
        <f t="shared" ca="1" si="11"/>
        <v>0</v>
      </c>
      <c r="U17" s="19">
        <f t="shared" ca="1" si="11"/>
        <v>0</v>
      </c>
      <c r="V17" s="19">
        <f t="shared" ca="1" si="11"/>
        <v>1</v>
      </c>
      <c r="W17" s="19">
        <f t="shared" ca="1" si="11"/>
        <v>0</v>
      </c>
      <c r="X17" s="20">
        <v>0</v>
      </c>
      <c r="Y17" s="20"/>
      <c r="Z17" s="21"/>
      <c r="AA17" s="21"/>
      <c r="AB17" s="21"/>
      <c r="AC17" s="18"/>
      <c r="AD17" s="18"/>
      <c r="AE17" s="18"/>
      <c r="AF17" s="18"/>
      <c r="AG17" s="18"/>
      <c r="AH17" s="18"/>
      <c r="AI17" s="18"/>
      <c r="AJ17" s="41"/>
      <c r="AK17" s="41"/>
      <c r="AL17" s="41"/>
      <c r="AM17" s="41"/>
      <c r="AN17" s="41"/>
      <c r="AO17" s="41"/>
      <c r="AP17" s="41"/>
      <c r="AQ17" s="19"/>
      <c r="AR17" s="19"/>
      <c r="AS17" s="19"/>
      <c r="AT17" s="19"/>
      <c r="AU17" s="19"/>
      <c r="AV17" s="19"/>
      <c r="AW17" s="19"/>
      <c r="AX17" s="42"/>
      <c r="AY17" s="42"/>
      <c r="AZ17" s="42"/>
      <c r="BA17" s="42"/>
      <c r="BB17" s="42"/>
      <c r="BC17" s="42"/>
      <c r="BD17" s="42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</row>
    <row r="18" spans="1:72" ht="15" thickBot="1" x14ac:dyDescent="0.35">
      <c r="A18" s="38">
        <v>43730</v>
      </c>
      <c r="B18" s="39">
        <v>0.58333333333333337</v>
      </c>
      <c r="C18" s="15">
        <f t="shared" ca="1" si="1"/>
        <v>4</v>
      </c>
      <c r="D18" s="15" t="str">
        <f t="shared" ca="1" si="2"/>
        <v>4.42</v>
      </c>
      <c r="E18" s="15" t="str">
        <f t="shared" ca="1" si="3"/>
        <v>2.3</v>
      </c>
      <c r="F18" s="15" t="str">
        <f t="shared" ca="1" si="4"/>
        <v>0.320</v>
      </c>
      <c r="G18" s="18" t="str">
        <f t="shared" ca="1" si="5"/>
        <v>19.2</v>
      </c>
      <c r="H18" s="18"/>
      <c r="I18" s="18"/>
      <c r="J18" s="18"/>
      <c r="K18" s="18"/>
      <c r="L18" s="40">
        <f t="shared" ca="1" si="6"/>
        <v>71</v>
      </c>
      <c r="M18" s="40">
        <f t="shared" ca="1" si="7"/>
        <v>22</v>
      </c>
      <c r="N18" s="40">
        <f t="shared" ca="1" si="8"/>
        <v>456</v>
      </c>
      <c r="O18" s="17" t="str">
        <f t="shared" ca="1" si="9"/>
        <v>16.0</v>
      </c>
      <c r="P18" s="17" t="str">
        <f t="shared" ca="1" si="10"/>
        <v>19.7</v>
      </c>
      <c r="Q18" s="17"/>
      <c r="R18" s="18"/>
      <c r="S18" s="18"/>
      <c r="T18" s="19">
        <f t="shared" ca="1" si="11"/>
        <v>0</v>
      </c>
      <c r="U18" s="19">
        <f t="shared" ca="1" si="11"/>
        <v>1</v>
      </c>
      <c r="V18" s="19">
        <f t="shared" ca="1" si="11"/>
        <v>1</v>
      </c>
      <c r="W18" s="19">
        <f t="shared" ca="1" si="11"/>
        <v>0</v>
      </c>
      <c r="X18" s="20">
        <v>0</v>
      </c>
      <c r="Y18" s="20"/>
      <c r="Z18" s="21"/>
      <c r="AA18" s="21"/>
      <c r="AB18" s="21"/>
      <c r="AC18" s="18"/>
      <c r="AD18" s="18"/>
      <c r="AE18" s="18"/>
      <c r="AF18" s="18"/>
      <c r="AG18" s="18"/>
      <c r="AH18" s="18"/>
      <c r="AI18" s="18"/>
      <c r="AJ18" s="41"/>
      <c r="AK18" s="41"/>
      <c r="AL18" s="41"/>
      <c r="AM18" s="41"/>
      <c r="AN18" s="41"/>
      <c r="AO18" s="41"/>
      <c r="AP18" s="41"/>
      <c r="AQ18" s="19"/>
      <c r="AR18" s="19"/>
      <c r="AS18" s="19"/>
      <c r="AT18" s="19"/>
      <c r="AU18" s="19"/>
      <c r="AV18" s="19"/>
      <c r="AW18" s="19"/>
      <c r="AX18" s="42"/>
      <c r="AY18" s="42"/>
      <c r="AZ18" s="42"/>
      <c r="BA18" s="42"/>
      <c r="BB18" s="42"/>
      <c r="BC18" s="42"/>
      <c r="BD18" s="42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</row>
    <row r="19" spans="1:72" ht="15" thickBot="1" x14ac:dyDescent="0.35">
      <c r="A19" s="38">
        <v>43731</v>
      </c>
      <c r="B19" s="39">
        <v>0.33333333333333331</v>
      </c>
      <c r="C19" s="15">
        <f t="shared" ca="1" si="1"/>
        <v>4</v>
      </c>
      <c r="D19" s="15" t="str">
        <f t="shared" ca="1" si="2"/>
        <v>4.66</v>
      </c>
      <c r="E19" s="15" t="str">
        <f t="shared" ca="1" si="3"/>
        <v>2.8</v>
      </c>
      <c r="F19" s="15" t="str">
        <f t="shared" ca="1" si="4"/>
        <v>0.444</v>
      </c>
      <c r="G19" s="18" t="str">
        <f t="shared" ca="1" si="5"/>
        <v>18.1</v>
      </c>
      <c r="H19" s="18"/>
      <c r="I19" s="18"/>
      <c r="J19" s="18"/>
      <c r="K19" s="18"/>
      <c r="L19" s="40">
        <f t="shared" ca="1" si="6"/>
        <v>70</v>
      </c>
      <c r="M19" s="40">
        <f t="shared" ca="1" si="7"/>
        <v>22</v>
      </c>
      <c r="N19" s="40">
        <f t="shared" ca="1" si="8"/>
        <v>486</v>
      </c>
      <c r="O19" s="17" t="str">
        <f t="shared" ca="1" si="9"/>
        <v>13.6</v>
      </c>
      <c r="P19" s="17" t="str">
        <f t="shared" ca="1" si="10"/>
        <v>17.2</v>
      </c>
      <c r="Q19" s="17"/>
      <c r="R19" s="18"/>
      <c r="S19" s="18"/>
      <c r="T19" s="19">
        <f t="shared" ca="1" si="11"/>
        <v>0</v>
      </c>
      <c r="U19" s="19">
        <f t="shared" ca="1" si="11"/>
        <v>0</v>
      </c>
      <c r="V19" s="19">
        <f t="shared" ca="1" si="11"/>
        <v>1</v>
      </c>
      <c r="W19" s="19">
        <f t="shared" ca="1" si="11"/>
        <v>1</v>
      </c>
      <c r="X19" s="20">
        <v>0</v>
      </c>
      <c r="Y19" s="20"/>
      <c r="Z19" s="21"/>
      <c r="AA19" s="21"/>
      <c r="AB19" s="21"/>
      <c r="AC19" s="18"/>
      <c r="AD19" s="18"/>
      <c r="AE19" s="18"/>
      <c r="AF19" s="18"/>
      <c r="AG19" s="18"/>
      <c r="AH19" s="18"/>
      <c r="AI19" s="18"/>
      <c r="AJ19" s="41"/>
      <c r="AK19" s="41"/>
      <c r="AL19" s="41"/>
      <c r="AM19" s="41"/>
      <c r="AN19" s="41"/>
      <c r="AO19" s="41"/>
      <c r="AP19" s="41"/>
      <c r="AQ19" s="19"/>
      <c r="AR19" s="19"/>
      <c r="AS19" s="19"/>
      <c r="AT19" s="19"/>
      <c r="AU19" s="19"/>
      <c r="AV19" s="19"/>
      <c r="AW19" s="19"/>
      <c r="AX19" s="42"/>
      <c r="AY19" s="42"/>
      <c r="AZ19" s="42"/>
      <c r="BA19" s="42"/>
      <c r="BB19" s="42"/>
      <c r="BC19" s="42"/>
      <c r="BD19" s="42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</row>
    <row r="20" spans="1:72" ht="15" thickBot="1" x14ac:dyDescent="0.35">
      <c r="A20" s="38">
        <v>43731</v>
      </c>
      <c r="B20" s="39">
        <v>0.58333333333333337</v>
      </c>
      <c r="C20" s="15">
        <f t="shared" ca="1" si="1"/>
        <v>3</v>
      </c>
      <c r="D20" s="15" t="str">
        <f t="shared" ca="1" si="2"/>
        <v>4.23</v>
      </c>
      <c r="E20" s="15" t="str">
        <f t="shared" ca="1" si="3"/>
        <v>2.1</v>
      </c>
      <c r="F20" s="15" t="str">
        <f t="shared" ca="1" si="4"/>
        <v>0.703</v>
      </c>
      <c r="G20" s="18" t="str">
        <f t="shared" ca="1" si="5"/>
        <v>20.9</v>
      </c>
      <c r="H20" s="18"/>
      <c r="I20" s="18"/>
      <c r="J20" s="18"/>
      <c r="K20" s="18"/>
      <c r="L20" s="40">
        <f t="shared" ca="1" si="6"/>
        <v>70</v>
      </c>
      <c r="M20" s="40">
        <f t="shared" ca="1" si="7"/>
        <v>20</v>
      </c>
      <c r="N20" s="40">
        <f t="shared" ca="1" si="8"/>
        <v>491</v>
      </c>
      <c r="O20" s="17" t="str">
        <f t="shared" ca="1" si="9"/>
        <v>8.2</v>
      </c>
      <c r="P20" s="17" t="str">
        <f t="shared" ca="1" si="10"/>
        <v>15.4</v>
      </c>
      <c r="Q20" s="17"/>
      <c r="R20" s="18"/>
      <c r="S20" s="18"/>
      <c r="T20" s="19">
        <f t="shared" ca="1" si="11"/>
        <v>0</v>
      </c>
      <c r="U20" s="19">
        <f t="shared" ca="1" si="11"/>
        <v>1</v>
      </c>
      <c r="V20" s="19">
        <f t="shared" ca="1" si="11"/>
        <v>0</v>
      </c>
      <c r="W20" s="19">
        <f t="shared" ca="1" si="11"/>
        <v>0</v>
      </c>
      <c r="X20" s="20">
        <v>0</v>
      </c>
      <c r="Y20" s="20"/>
      <c r="Z20" s="21"/>
      <c r="AA20" s="21"/>
      <c r="AB20" s="21"/>
      <c r="AC20" s="18"/>
      <c r="AD20" s="18"/>
      <c r="AE20" s="18"/>
      <c r="AF20" s="18"/>
      <c r="AG20" s="18"/>
      <c r="AH20" s="18"/>
      <c r="AI20" s="18"/>
      <c r="AJ20" s="41"/>
      <c r="AK20" s="41"/>
      <c r="AL20" s="41"/>
      <c r="AM20" s="41"/>
      <c r="AN20" s="41"/>
      <c r="AO20" s="41"/>
      <c r="AP20" s="41"/>
      <c r="AQ20" s="19"/>
      <c r="AR20" s="19"/>
      <c r="AS20" s="19"/>
      <c r="AT20" s="19"/>
      <c r="AU20" s="19"/>
      <c r="AV20" s="19"/>
      <c r="AW20" s="19"/>
      <c r="AX20" s="42"/>
      <c r="AY20" s="42"/>
      <c r="AZ20" s="42"/>
      <c r="BA20" s="42"/>
      <c r="BB20" s="42"/>
      <c r="BC20" s="42"/>
      <c r="BD20" s="42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</row>
    <row r="21" spans="1:72" ht="15" thickBot="1" x14ac:dyDescent="0.35">
      <c r="A21" s="38">
        <v>43734</v>
      </c>
      <c r="B21" s="39">
        <v>0.33333333333333331</v>
      </c>
      <c r="C21" s="15">
        <f t="shared" ca="1" si="1"/>
        <v>4</v>
      </c>
      <c r="D21" s="15" t="str">
        <f t="shared" ca="1" si="2"/>
        <v>4.32</v>
      </c>
      <c r="E21" s="15" t="str">
        <f t="shared" ca="1" si="3"/>
        <v>1.2</v>
      </c>
      <c r="F21" s="15" t="str">
        <f t="shared" ca="1" si="4"/>
        <v>0.564</v>
      </c>
      <c r="G21" s="18" t="str">
        <f t="shared" ca="1" si="5"/>
        <v>18.7</v>
      </c>
      <c r="H21" s="18"/>
      <c r="I21" s="18"/>
      <c r="J21" s="18"/>
      <c r="K21" s="18"/>
      <c r="L21" s="40">
        <f t="shared" ca="1" si="6"/>
        <v>72</v>
      </c>
      <c r="M21" s="40">
        <f t="shared" ca="1" si="7"/>
        <v>20</v>
      </c>
      <c r="N21" s="40">
        <f t="shared" ca="1" si="8"/>
        <v>495</v>
      </c>
      <c r="O21" s="17" t="str">
        <f t="shared" ca="1" si="9"/>
        <v>5.3</v>
      </c>
      <c r="P21" s="17" t="str">
        <f t="shared" ca="1" si="10"/>
        <v>21.4</v>
      </c>
      <c r="Q21" s="17"/>
      <c r="R21" s="18"/>
      <c r="S21" s="18"/>
      <c r="T21" s="19">
        <f t="shared" ca="1" si="11"/>
        <v>0</v>
      </c>
      <c r="U21" s="19">
        <f t="shared" ca="1" si="11"/>
        <v>1</v>
      </c>
      <c r="V21" s="19">
        <f t="shared" ca="1" si="11"/>
        <v>1</v>
      </c>
      <c r="W21" s="19">
        <f t="shared" ca="1" si="11"/>
        <v>0</v>
      </c>
      <c r="X21" s="20">
        <v>0</v>
      </c>
      <c r="Y21" s="20"/>
      <c r="Z21" s="21"/>
      <c r="AA21" s="21"/>
      <c r="AB21" s="21"/>
      <c r="AC21" s="18"/>
      <c r="AD21" s="18"/>
      <c r="AE21" s="18"/>
      <c r="AF21" s="18"/>
      <c r="AG21" s="18"/>
      <c r="AH21" s="18"/>
      <c r="AI21" s="18"/>
      <c r="AJ21" s="41"/>
      <c r="AK21" s="41"/>
      <c r="AL21" s="41"/>
      <c r="AM21" s="41"/>
      <c r="AN21" s="41"/>
      <c r="AO21" s="41"/>
      <c r="AP21" s="41"/>
      <c r="AQ21" s="19"/>
      <c r="AR21" s="19"/>
      <c r="AS21" s="19"/>
      <c r="AT21" s="19"/>
      <c r="AU21" s="19"/>
      <c r="AV21" s="19"/>
      <c r="AW21" s="19"/>
      <c r="AX21" s="42"/>
      <c r="AY21" s="42"/>
      <c r="AZ21" s="42"/>
      <c r="BA21" s="42"/>
      <c r="BB21" s="42"/>
      <c r="BC21" s="42"/>
      <c r="BD21" s="42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</row>
    <row r="22" spans="1:72" ht="15" thickBot="1" x14ac:dyDescent="0.35">
      <c r="A22" s="38">
        <v>43734</v>
      </c>
      <c r="B22" s="39">
        <v>0.58333333333333337</v>
      </c>
      <c r="C22" s="15">
        <f t="shared" ca="1" si="1"/>
        <v>4</v>
      </c>
      <c r="D22" s="15" t="str">
        <f t="shared" ca="1" si="2"/>
        <v>4.04</v>
      </c>
      <c r="E22" s="15" t="str">
        <f t="shared" ca="1" si="3"/>
        <v>1.4</v>
      </c>
      <c r="F22" s="15" t="str">
        <f t="shared" ca="1" si="4"/>
        <v>0.275</v>
      </c>
      <c r="G22" s="18" t="str">
        <f t="shared" ca="1" si="5"/>
        <v>20.8</v>
      </c>
      <c r="H22" s="18"/>
      <c r="I22" s="18"/>
      <c r="J22" s="18"/>
      <c r="K22" s="18"/>
      <c r="L22" s="40">
        <f t="shared" ca="1" si="6"/>
        <v>79</v>
      </c>
      <c r="M22" s="40">
        <f t="shared" ca="1" si="7"/>
        <v>22</v>
      </c>
      <c r="N22" s="40">
        <f t="shared" ca="1" si="8"/>
        <v>465</v>
      </c>
      <c r="O22" s="17" t="str">
        <f t="shared" ca="1" si="9"/>
        <v>7.7</v>
      </c>
      <c r="P22" s="17" t="str">
        <f t="shared" ca="1" si="10"/>
        <v>18.3</v>
      </c>
      <c r="Q22" s="17"/>
      <c r="R22" s="18"/>
      <c r="S22" s="18"/>
      <c r="T22" s="19">
        <f t="shared" ca="1" si="11"/>
        <v>0</v>
      </c>
      <c r="U22" s="19">
        <f t="shared" ca="1" si="11"/>
        <v>0</v>
      </c>
      <c r="V22" s="19">
        <f t="shared" ca="1" si="11"/>
        <v>1</v>
      </c>
      <c r="W22" s="19">
        <f t="shared" ca="1" si="11"/>
        <v>1</v>
      </c>
      <c r="X22" s="20">
        <v>0</v>
      </c>
      <c r="Y22" s="20"/>
      <c r="Z22" s="21"/>
      <c r="AA22" s="21"/>
      <c r="AB22" s="21"/>
      <c r="AC22" s="18"/>
      <c r="AD22" s="18"/>
      <c r="AE22" s="18"/>
      <c r="AF22" s="18"/>
      <c r="AG22" s="18"/>
      <c r="AH22" s="18"/>
      <c r="AI22" s="18"/>
      <c r="AJ22" s="41"/>
      <c r="AK22" s="41"/>
      <c r="AL22" s="41"/>
      <c r="AM22" s="41"/>
      <c r="AN22" s="41"/>
      <c r="AO22" s="41"/>
      <c r="AP22" s="41"/>
      <c r="AQ22" s="19"/>
      <c r="AR22" s="19"/>
      <c r="AS22" s="19"/>
      <c r="AT22" s="19"/>
      <c r="AU22" s="19"/>
      <c r="AV22" s="19"/>
      <c r="AW22" s="19"/>
      <c r="AX22" s="42"/>
      <c r="AY22" s="42"/>
      <c r="AZ22" s="42"/>
      <c r="BA22" s="42"/>
      <c r="BB22" s="42"/>
      <c r="BC22" s="42"/>
      <c r="BD22" s="42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</row>
    <row r="23" spans="1:72" ht="15" thickBot="1" x14ac:dyDescent="0.35">
      <c r="A23" s="38">
        <v>43735</v>
      </c>
      <c r="B23" s="39">
        <v>0.33333333333333331</v>
      </c>
      <c r="C23" s="15">
        <f t="shared" ca="1" si="1"/>
        <v>3</v>
      </c>
      <c r="D23" s="15" t="str">
        <f t="shared" ca="1" si="2"/>
        <v>4.12</v>
      </c>
      <c r="E23" s="15" t="str">
        <f t="shared" ca="1" si="3"/>
        <v>1.3</v>
      </c>
      <c r="F23" s="15" t="str">
        <f t="shared" ca="1" si="4"/>
        <v>0.051</v>
      </c>
      <c r="G23" s="18" t="str">
        <f t="shared" ca="1" si="5"/>
        <v>18.5</v>
      </c>
      <c r="H23" s="18"/>
      <c r="I23" s="18"/>
      <c r="J23" s="18"/>
      <c r="K23" s="18"/>
      <c r="L23" s="40">
        <f t="shared" ca="1" si="6"/>
        <v>79</v>
      </c>
      <c r="M23" s="40">
        <f t="shared" ca="1" si="7"/>
        <v>20</v>
      </c>
      <c r="N23" s="40">
        <f t="shared" ca="1" si="8"/>
        <v>479</v>
      </c>
      <c r="O23" s="17" t="str">
        <f t="shared" ca="1" si="9"/>
        <v>14.3</v>
      </c>
      <c r="P23" s="17" t="str">
        <f t="shared" ca="1" si="10"/>
        <v>16.7</v>
      </c>
      <c r="Q23" s="17"/>
      <c r="R23" s="18"/>
      <c r="S23" s="18"/>
      <c r="T23" s="19">
        <f t="shared" ca="1" si="11"/>
        <v>1</v>
      </c>
      <c r="U23" s="19">
        <f t="shared" ca="1" si="11"/>
        <v>1</v>
      </c>
      <c r="V23" s="19">
        <f t="shared" ca="1" si="11"/>
        <v>0</v>
      </c>
      <c r="W23" s="19">
        <f t="shared" ca="1" si="11"/>
        <v>0</v>
      </c>
      <c r="X23" s="20">
        <v>0</v>
      </c>
      <c r="Y23" s="20"/>
      <c r="Z23" s="21"/>
      <c r="AA23" s="21"/>
      <c r="AB23" s="21"/>
      <c r="AC23" s="18"/>
      <c r="AD23" s="18"/>
      <c r="AE23" s="18"/>
      <c r="AF23" s="18"/>
      <c r="AG23" s="18"/>
      <c r="AH23" s="18"/>
      <c r="AI23" s="18"/>
      <c r="AJ23" s="41"/>
      <c r="AK23" s="41"/>
      <c r="AL23" s="41"/>
      <c r="AM23" s="41"/>
      <c r="AN23" s="41"/>
      <c r="AO23" s="41"/>
      <c r="AP23" s="41"/>
      <c r="AQ23" s="19"/>
      <c r="AR23" s="19"/>
      <c r="AS23" s="19"/>
      <c r="AT23" s="19"/>
      <c r="AU23" s="19"/>
      <c r="AV23" s="19"/>
      <c r="AW23" s="19"/>
      <c r="AX23" s="42"/>
      <c r="AY23" s="42"/>
      <c r="AZ23" s="42"/>
      <c r="BA23" s="42"/>
      <c r="BB23" s="42"/>
      <c r="BC23" s="42"/>
      <c r="BD23" s="42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</row>
    <row r="24" spans="1:72" ht="15" thickBot="1" x14ac:dyDescent="0.35">
      <c r="A24" s="38">
        <v>43735</v>
      </c>
      <c r="B24" s="39">
        <v>0.58333333333333337</v>
      </c>
      <c r="C24" s="15">
        <f t="shared" ca="1" si="1"/>
        <v>4</v>
      </c>
      <c r="D24" s="15" t="str">
        <f t="shared" ca="1" si="2"/>
        <v>6.76</v>
      </c>
      <c r="E24" s="15" t="str">
        <f t="shared" ca="1" si="3"/>
        <v>2.8</v>
      </c>
      <c r="F24" s="15" t="str">
        <f t="shared" ca="1" si="4"/>
        <v>0.627</v>
      </c>
      <c r="G24" s="18" t="str">
        <f ca="1">FIXED((RAND()*(22-18)+18),1)</f>
        <v>21.9</v>
      </c>
      <c r="H24" s="18"/>
      <c r="I24" s="18"/>
      <c r="J24" s="18"/>
      <c r="K24" s="18"/>
      <c r="L24" s="40">
        <f t="shared" ca="1" si="6"/>
        <v>71</v>
      </c>
      <c r="M24" s="40">
        <f t="shared" ca="1" si="7"/>
        <v>23</v>
      </c>
      <c r="N24" s="40">
        <f t="shared" ca="1" si="8"/>
        <v>406</v>
      </c>
      <c r="O24" s="17" t="str">
        <f t="shared" ca="1" si="9"/>
        <v>10.2</v>
      </c>
      <c r="P24" s="17" t="str">
        <f t="shared" ca="1" si="10"/>
        <v>23.0</v>
      </c>
      <c r="Q24" s="17"/>
      <c r="R24" s="18"/>
      <c r="S24" s="18"/>
      <c r="T24" s="19">
        <f t="shared" ca="1" si="11"/>
        <v>0</v>
      </c>
      <c r="U24" s="19">
        <f t="shared" ca="1" si="11"/>
        <v>1</v>
      </c>
      <c r="V24" s="19">
        <f t="shared" ca="1" si="11"/>
        <v>1</v>
      </c>
      <c r="W24" s="19">
        <f t="shared" ca="1" si="11"/>
        <v>0</v>
      </c>
      <c r="X24" s="20">
        <v>0</v>
      </c>
      <c r="Y24" s="20"/>
      <c r="Z24" s="21"/>
      <c r="AA24" s="21" t="s">
        <v>68</v>
      </c>
      <c r="AB24" s="21"/>
      <c r="AC24" s="18"/>
      <c r="AD24" s="18"/>
      <c r="AE24" s="18"/>
      <c r="AF24" s="18"/>
      <c r="AG24" s="18"/>
      <c r="AH24" s="18"/>
      <c r="AI24" s="18"/>
      <c r="AJ24" s="41"/>
      <c r="AK24" s="41"/>
      <c r="AL24" s="41"/>
      <c r="AM24" s="41"/>
      <c r="AN24" s="41"/>
      <c r="AO24" s="41"/>
      <c r="AP24" s="41"/>
      <c r="AQ24" s="19"/>
      <c r="AR24" s="19"/>
      <c r="AS24" s="19"/>
      <c r="AT24" s="19"/>
      <c r="AU24" s="19"/>
      <c r="AV24" s="19"/>
      <c r="AW24" s="19"/>
      <c r="AX24" s="42"/>
      <c r="AY24" s="42"/>
      <c r="AZ24" s="42"/>
      <c r="BA24" s="42"/>
      <c r="BB24" s="42"/>
      <c r="BC24" s="42"/>
      <c r="BD24" s="42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</row>
    <row r="25" spans="1:72" ht="15" thickBot="1" x14ac:dyDescent="0.35">
      <c r="A25" s="38">
        <v>43736</v>
      </c>
      <c r="B25" s="39">
        <v>0.33333333333333331</v>
      </c>
      <c r="C25" s="15">
        <f t="shared" ca="1" si="1"/>
        <v>3</v>
      </c>
      <c r="D25" s="15" t="str">
        <f t="shared" ca="1" si="2"/>
        <v>5.23</v>
      </c>
      <c r="E25" s="15" t="str">
        <f t="shared" ca="1" si="3"/>
        <v>2.0</v>
      </c>
      <c r="F25" s="15" t="str">
        <f t="shared" ca="1" si="4"/>
        <v>0.566</v>
      </c>
      <c r="G25" s="18" t="str">
        <f t="shared" ca="1" si="5"/>
        <v>18.6</v>
      </c>
      <c r="H25" s="18"/>
      <c r="I25" s="18"/>
      <c r="J25" s="18"/>
      <c r="K25" s="18"/>
      <c r="L25" s="40">
        <f t="shared" ca="1" si="6"/>
        <v>72</v>
      </c>
      <c r="M25" s="40">
        <f t="shared" ca="1" si="7"/>
        <v>21</v>
      </c>
      <c r="N25" s="40">
        <f t="shared" ca="1" si="8"/>
        <v>441</v>
      </c>
      <c r="O25" s="17" t="str">
        <f t="shared" ca="1" si="9"/>
        <v>8.8</v>
      </c>
      <c r="P25" s="17" t="str">
        <f t="shared" ca="1" si="10"/>
        <v>27.8</v>
      </c>
      <c r="Q25" s="17"/>
      <c r="R25" s="18"/>
      <c r="S25" s="18"/>
      <c r="T25" s="19">
        <f t="shared" ca="1" si="11"/>
        <v>1</v>
      </c>
      <c r="U25" s="19">
        <f t="shared" ca="1" si="11"/>
        <v>0</v>
      </c>
      <c r="V25" s="19">
        <f t="shared" ca="1" si="11"/>
        <v>0</v>
      </c>
      <c r="W25" s="19">
        <f t="shared" ca="1" si="11"/>
        <v>0</v>
      </c>
      <c r="X25" s="20">
        <v>0</v>
      </c>
      <c r="Y25" s="20"/>
      <c r="Z25" s="21"/>
      <c r="AA25" s="21"/>
      <c r="AB25" s="21"/>
      <c r="AC25" s="18"/>
      <c r="AD25" s="18"/>
      <c r="AE25" s="18"/>
      <c r="AF25" s="18"/>
      <c r="AG25" s="18"/>
      <c r="AH25" s="18"/>
      <c r="AI25" s="18"/>
      <c r="AJ25" s="41"/>
      <c r="AK25" s="41"/>
      <c r="AL25" s="41"/>
      <c r="AM25" s="41"/>
      <c r="AN25" s="41"/>
      <c r="AO25" s="41"/>
      <c r="AP25" s="41"/>
      <c r="AQ25" s="19"/>
      <c r="AR25" s="19"/>
      <c r="AS25" s="19"/>
      <c r="AT25" s="19"/>
      <c r="AU25" s="19"/>
      <c r="AV25" s="19"/>
      <c r="AW25" s="19"/>
      <c r="AX25" s="42"/>
      <c r="AY25" s="42"/>
      <c r="AZ25" s="42"/>
      <c r="BA25" s="42"/>
      <c r="BB25" s="42"/>
      <c r="BC25" s="42"/>
      <c r="BD25" s="42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</row>
    <row r="26" spans="1:72" ht="15" thickBot="1" x14ac:dyDescent="0.35">
      <c r="A26" s="38">
        <v>43736</v>
      </c>
      <c r="B26" s="39">
        <v>0.58333333333333337</v>
      </c>
      <c r="C26" s="15">
        <f t="shared" ca="1" si="1"/>
        <v>4</v>
      </c>
      <c r="D26" s="15" t="str">
        <f t="shared" ca="1" si="2"/>
        <v>4.24</v>
      </c>
      <c r="E26" s="15" t="str">
        <f t="shared" ca="1" si="3"/>
        <v>1.7</v>
      </c>
      <c r="F26" s="15" t="str">
        <f t="shared" ca="1" si="4"/>
        <v>0.266</v>
      </c>
      <c r="G26" s="18" t="str">
        <f t="shared" ca="1" si="5"/>
        <v>20.8</v>
      </c>
      <c r="H26" s="18"/>
      <c r="I26" s="18"/>
      <c r="J26" s="18"/>
      <c r="K26" s="18"/>
      <c r="L26" s="40">
        <f t="shared" ca="1" si="6"/>
        <v>73</v>
      </c>
      <c r="M26" s="40">
        <f t="shared" ca="1" si="7"/>
        <v>21</v>
      </c>
      <c r="N26" s="40">
        <f t="shared" ca="1" si="8"/>
        <v>418</v>
      </c>
      <c r="O26" s="17" t="str">
        <f t="shared" ca="1" si="9"/>
        <v>7.9</v>
      </c>
      <c r="P26" s="17" t="str">
        <f t="shared" ca="1" si="10"/>
        <v>19.5</v>
      </c>
      <c r="Q26" s="17"/>
      <c r="R26" s="18"/>
      <c r="S26" s="18"/>
      <c r="T26" s="19">
        <f t="shared" ca="1" si="11"/>
        <v>0</v>
      </c>
      <c r="U26" s="19">
        <f t="shared" ca="1" si="11"/>
        <v>1</v>
      </c>
      <c r="V26" s="19">
        <f t="shared" ca="1" si="11"/>
        <v>0</v>
      </c>
      <c r="W26" s="19">
        <f t="shared" ca="1" si="11"/>
        <v>0</v>
      </c>
      <c r="X26" s="20">
        <v>0</v>
      </c>
      <c r="Y26" s="20"/>
      <c r="Z26" s="21"/>
      <c r="AA26" s="21" t="s">
        <v>68</v>
      </c>
      <c r="AB26" s="21"/>
      <c r="AC26" s="18"/>
      <c r="AD26" s="18"/>
      <c r="AE26" s="18"/>
      <c r="AF26" s="18"/>
      <c r="AG26" s="18"/>
      <c r="AH26" s="18"/>
      <c r="AI26" s="18"/>
      <c r="AJ26" s="41"/>
      <c r="AK26" s="41"/>
      <c r="AL26" s="41"/>
      <c r="AM26" s="41"/>
      <c r="AN26" s="41"/>
      <c r="AO26" s="41"/>
      <c r="AP26" s="41"/>
      <c r="AQ26" s="19"/>
      <c r="AR26" s="19"/>
      <c r="AS26" s="19"/>
      <c r="AT26" s="19"/>
      <c r="AU26" s="19"/>
      <c r="AV26" s="19"/>
      <c r="AW26" s="19"/>
      <c r="AX26" s="42"/>
      <c r="AY26" s="42"/>
      <c r="AZ26" s="42"/>
      <c r="BA26" s="42"/>
      <c r="BB26" s="42"/>
      <c r="BC26" s="42"/>
      <c r="BD26" s="42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</row>
    <row r="27" spans="1:72" ht="15" thickBot="1" x14ac:dyDescent="0.35">
      <c r="A27" s="38">
        <v>43737</v>
      </c>
      <c r="B27" s="39">
        <v>0.33333333333333331</v>
      </c>
      <c r="C27" s="15">
        <f t="shared" ca="1" si="1"/>
        <v>4</v>
      </c>
      <c r="D27" s="15" t="str">
        <f t="shared" ca="1" si="2"/>
        <v>4.28</v>
      </c>
      <c r="E27" s="15" t="str">
        <f t="shared" ca="1" si="3"/>
        <v>2.5</v>
      </c>
      <c r="F27" s="15" t="str">
        <f t="shared" ca="1" si="4"/>
        <v>0.690</v>
      </c>
      <c r="G27" s="18" t="str">
        <f t="shared" ca="1" si="5"/>
        <v>20.0</v>
      </c>
      <c r="H27" s="18"/>
      <c r="I27" s="18"/>
      <c r="J27" s="18"/>
      <c r="K27" s="18"/>
      <c r="L27" s="40">
        <f t="shared" ca="1" si="6"/>
        <v>70</v>
      </c>
      <c r="M27" s="40">
        <f t="shared" ca="1" si="7"/>
        <v>20</v>
      </c>
      <c r="N27" s="40">
        <f t="shared" ca="1" si="8"/>
        <v>437</v>
      </c>
      <c r="O27" s="17" t="str">
        <f t="shared" ca="1" si="9"/>
        <v>15.0</v>
      </c>
      <c r="P27" s="17" t="str">
        <f t="shared" ca="1" si="10"/>
        <v>27.0</v>
      </c>
      <c r="Q27" s="40">
        <v>2</v>
      </c>
      <c r="R27" s="18"/>
      <c r="S27" s="18"/>
      <c r="T27" s="19">
        <f t="shared" ca="1" si="11"/>
        <v>0</v>
      </c>
      <c r="U27" s="19">
        <f t="shared" ca="1" si="11"/>
        <v>0</v>
      </c>
      <c r="V27" s="19">
        <f t="shared" ca="1" si="11"/>
        <v>0</v>
      </c>
      <c r="W27" s="19">
        <f t="shared" ca="1" si="11"/>
        <v>1</v>
      </c>
      <c r="X27" s="20">
        <v>0</v>
      </c>
      <c r="Y27" s="20"/>
      <c r="Z27" s="21"/>
      <c r="AA27" s="21"/>
      <c r="AB27" s="21"/>
      <c r="AC27" s="18"/>
      <c r="AD27" s="18"/>
      <c r="AE27" s="18"/>
      <c r="AF27" s="18"/>
      <c r="AG27" s="18"/>
      <c r="AH27" s="18"/>
      <c r="AI27" s="18"/>
      <c r="AJ27" s="41"/>
      <c r="AK27" s="41"/>
      <c r="AL27" s="41"/>
      <c r="AM27" s="41"/>
      <c r="AN27" s="41"/>
      <c r="AO27" s="41"/>
      <c r="AP27" s="41"/>
      <c r="AQ27" s="19"/>
      <c r="AR27" s="19"/>
      <c r="AS27" s="19"/>
      <c r="AT27" s="19"/>
      <c r="AU27" s="19"/>
      <c r="AV27" s="19"/>
      <c r="AW27" s="19"/>
      <c r="AX27" s="42"/>
      <c r="AY27" s="42"/>
      <c r="AZ27" s="42"/>
      <c r="BA27" s="42"/>
      <c r="BB27" s="42"/>
      <c r="BC27" s="42"/>
      <c r="BD27" s="42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</row>
    <row r="28" spans="1:72" ht="15" thickBot="1" x14ac:dyDescent="0.35">
      <c r="A28" s="38">
        <v>43737</v>
      </c>
      <c r="B28" s="39">
        <v>0.58333333333333337</v>
      </c>
      <c r="C28" s="15">
        <f t="shared" ca="1" si="1"/>
        <v>4</v>
      </c>
      <c r="D28" s="15" t="str">
        <f t="shared" ca="1" si="2"/>
        <v>4.47</v>
      </c>
      <c r="E28" s="15" t="str">
        <f t="shared" ca="1" si="3"/>
        <v>1.1</v>
      </c>
      <c r="F28" s="15" t="str">
        <f t="shared" ca="1" si="4"/>
        <v>0.693</v>
      </c>
      <c r="G28" s="18" t="str">
        <f t="shared" ca="1" si="5"/>
        <v>21.3</v>
      </c>
      <c r="H28" s="18"/>
      <c r="I28" s="18"/>
      <c r="J28" s="18"/>
      <c r="K28" s="18"/>
      <c r="L28" s="40">
        <f t="shared" ca="1" si="6"/>
        <v>72</v>
      </c>
      <c r="M28" s="40">
        <f t="shared" ca="1" si="7"/>
        <v>24</v>
      </c>
      <c r="N28" s="40">
        <f t="shared" ca="1" si="8"/>
        <v>441</v>
      </c>
      <c r="O28" s="17" t="str">
        <f t="shared" ca="1" si="9"/>
        <v>5.3</v>
      </c>
      <c r="P28" s="17" t="str">
        <f t="shared" ca="1" si="10"/>
        <v>19.1</v>
      </c>
      <c r="Q28" s="40">
        <v>2</v>
      </c>
      <c r="R28" s="18"/>
      <c r="S28" s="18"/>
      <c r="T28" s="19">
        <f t="shared" ca="1" si="11"/>
        <v>0</v>
      </c>
      <c r="U28" s="19">
        <f t="shared" ca="1" si="11"/>
        <v>1</v>
      </c>
      <c r="V28" s="19">
        <f t="shared" ca="1" si="11"/>
        <v>0</v>
      </c>
      <c r="W28" s="19">
        <f t="shared" ca="1" si="11"/>
        <v>1</v>
      </c>
      <c r="X28" s="20">
        <v>0</v>
      </c>
      <c r="Y28" s="20"/>
      <c r="Z28" s="21"/>
      <c r="AA28" s="21" t="s">
        <v>68</v>
      </c>
      <c r="AB28" s="21"/>
      <c r="AC28" s="18"/>
      <c r="AD28" s="18"/>
      <c r="AE28" s="18"/>
      <c r="AF28" s="18"/>
      <c r="AG28" s="18"/>
      <c r="AH28" s="18"/>
      <c r="AI28" s="18"/>
      <c r="AJ28" s="41"/>
      <c r="AK28" s="41"/>
      <c r="AL28" s="41"/>
      <c r="AM28" s="41"/>
      <c r="AN28" s="41"/>
      <c r="AO28" s="41"/>
      <c r="AP28" s="41"/>
      <c r="AQ28" s="19"/>
      <c r="AR28" s="19"/>
      <c r="AS28" s="19"/>
      <c r="AT28" s="19"/>
      <c r="AU28" s="19"/>
      <c r="AV28" s="19"/>
      <c r="AW28" s="19"/>
      <c r="AX28" s="42"/>
      <c r="AY28" s="42"/>
      <c r="AZ28" s="42"/>
      <c r="BA28" s="42"/>
      <c r="BB28" s="42"/>
      <c r="BC28" s="42"/>
      <c r="BD28" s="42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</row>
    <row r="29" spans="1:72" ht="15" thickBot="1" x14ac:dyDescent="0.35">
      <c r="A29" s="38">
        <v>43738</v>
      </c>
      <c r="B29" s="39">
        <v>0.33333333333333331</v>
      </c>
      <c r="C29" s="15">
        <f t="shared" ca="1" si="1"/>
        <v>4</v>
      </c>
      <c r="D29" s="15" t="str">
        <f t="shared" ca="1" si="2"/>
        <v>6.34</v>
      </c>
      <c r="E29" s="15" t="str">
        <f t="shared" ca="1" si="3"/>
        <v>1.9</v>
      </c>
      <c r="F29" s="15" t="str">
        <f t="shared" ca="1" si="4"/>
        <v>0.343</v>
      </c>
      <c r="G29" s="18" t="str">
        <f t="shared" ca="1" si="5"/>
        <v>18.2</v>
      </c>
      <c r="H29" s="18"/>
      <c r="I29" s="18"/>
      <c r="J29" s="18"/>
      <c r="K29" s="18"/>
      <c r="L29" s="40">
        <f t="shared" ca="1" si="6"/>
        <v>73</v>
      </c>
      <c r="M29" s="40">
        <f t="shared" ca="1" si="7"/>
        <v>23</v>
      </c>
      <c r="N29" s="40">
        <f t="shared" ca="1" si="8"/>
        <v>469</v>
      </c>
      <c r="O29" s="17" t="str">
        <f t="shared" ca="1" si="9"/>
        <v>12.5</v>
      </c>
      <c r="P29" s="17" t="str">
        <f t="shared" ca="1" si="10"/>
        <v>25.4</v>
      </c>
      <c r="Q29" s="40">
        <v>0.8</v>
      </c>
      <c r="R29" s="18"/>
      <c r="S29" s="18"/>
      <c r="T29" s="19">
        <f t="shared" ca="1" si="11"/>
        <v>1</v>
      </c>
      <c r="U29" s="19">
        <f t="shared" ca="1" si="11"/>
        <v>0</v>
      </c>
      <c r="V29" s="19">
        <f t="shared" ca="1" si="11"/>
        <v>1</v>
      </c>
      <c r="W29" s="19">
        <f t="shared" ca="1" si="11"/>
        <v>1</v>
      </c>
      <c r="X29" s="20">
        <v>0</v>
      </c>
      <c r="Y29" s="20"/>
      <c r="Z29" s="21"/>
      <c r="AA29" s="21"/>
      <c r="AB29" s="21"/>
      <c r="AC29" s="18"/>
      <c r="AD29" s="18"/>
      <c r="AE29" s="18"/>
      <c r="AF29" s="18"/>
      <c r="AG29" s="18"/>
      <c r="AH29" s="18"/>
      <c r="AI29" s="18"/>
      <c r="AJ29" s="41"/>
      <c r="AK29" s="41"/>
      <c r="AL29" s="41"/>
      <c r="AM29" s="41"/>
      <c r="AN29" s="41"/>
      <c r="AO29" s="41"/>
      <c r="AP29" s="41"/>
      <c r="AQ29" s="19"/>
      <c r="AR29" s="19"/>
      <c r="AS29" s="19"/>
      <c r="AT29" s="19"/>
      <c r="AU29" s="19"/>
      <c r="AV29" s="19"/>
      <c r="AW29" s="19"/>
      <c r="AX29" s="42"/>
      <c r="AY29" s="42"/>
      <c r="AZ29" s="42"/>
      <c r="BA29" s="42"/>
      <c r="BB29" s="42"/>
      <c r="BC29" s="42"/>
      <c r="BD29" s="42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</row>
    <row r="30" spans="1:72" ht="15" thickBot="1" x14ac:dyDescent="0.35">
      <c r="A30" s="38">
        <v>43738</v>
      </c>
      <c r="B30" s="39">
        <v>0.58333333333333337</v>
      </c>
      <c r="C30" s="15">
        <f t="shared" ca="1" si="1"/>
        <v>4</v>
      </c>
      <c r="D30" s="15" t="str">
        <f t="shared" ca="1" si="2"/>
        <v>5.48</v>
      </c>
      <c r="E30" s="15" t="str">
        <f t="shared" ca="1" si="3"/>
        <v>2.0</v>
      </c>
      <c r="F30" s="15" t="str">
        <f t="shared" ca="1" si="4"/>
        <v>0.866</v>
      </c>
      <c r="G30" s="18" t="str">
        <f ca="1">FIXED((RAND()*(22-18)+18),1)</f>
        <v>18.9</v>
      </c>
      <c r="H30" s="18"/>
      <c r="I30" s="18"/>
      <c r="J30" s="18"/>
      <c r="K30" s="18"/>
      <c r="L30" s="40">
        <f t="shared" ca="1" si="6"/>
        <v>75</v>
      </c>
      <c r="M30" s="40">
        <f t="shared" ca="1" si="7"/>
        <v>20</v>
      </c>
      <c r="N30" s="40">
        <f t="shared" ca="1" si="8"/>
        <v>476</v>
      </c>
      <c r="O30" s="17" t="str">
        <f t="shared" ca="1" si="9"/>
        <v>8.4</v>
      </c>
      <c r="P30" s="17" t="str">
        <f t="shared" ca="1" si="10"/>
        <v>21.5</v>
      </c>
      <c r="Q30" s="40">
        <v>0.8</v>
      </c>
      <c r="R30" s="18"/>
      <c r="S30" s="18"/>
      <c r="T30" s="19">
        <f t="shared" ca="1" si="11"/>
        <v>1</v>
      </c>
      <c r="U30" s="19">
        <f t="shared" ca="1" si="11"/>
        <v>0</v>
      </c>
      <c r="V30" s="19">
        <f t="shared" ca="1" si="11"/>
        <v>1</v>
      </c>
      <c r="W30" s="19">
        <f t="shared" ca="1" si="11"/>
        <v>1</v>
      </c>
      <c r="X30" s="20">
        <v>0</v>
      </c>
      <c r="Y30" s="20"/>
      <c r="Z30" s="21"/>
      <c r="AA30" s="21"/>
      <c r="AB30" s="21"/>
      <c r="AC30" s="18"/>
      <c r="AD30" s="18"/>
      <c r="AE30" s="18"/>
      <c r="AF30" s="18"/>
      <c r="AG30" s="18"/>
      <c r="AH30" s="18"/>
      <c r="AI30" s="18"/>
      <c r="AJ30" s="41"/>
      <c r="AK30" s="41"/>
      <c r="AL30" s="41"/>
      <c r="AM30" s="41"/>
      <c r="AN30" s="41"/>
      <c r="AO30" s="41"/>
      <c r="AP30" s="41"/>
      <c r="AQ30" s="19"/>
      <c r="AR30" s="19"/>
      <c r="AS30" s="19"/>
      <c r="AT30" s="19"/>
      <c r="AU30" s="19"/>
      <c r="AV30" s="19"/>
      <c r="AW30" s="19"/>
      <c r="AX30" s="42"/>
      <c r="AY30" s="42"/>
      <c r="AZ30" s="42"/>
      <c r="BA30" s="42"/>
      <c r="BB30" s="42"/>
      <c r="BC30" s="42"/>
      <c r="BD30" s="42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</row>
  </sheetData>
  <mergeCells count="19">
    <mergeCell ref="BK2:BL2"/>
    <mergeCell ref="BM3:BN3"/>
    <mergeCell ref="BO3:BP3"/>
    <mergeCell ref="BS3:BT3"/>
    <mergeCell ref="BM2:BP2"/>
    <mergeCell ref="BQ2:BT2"/>
    <mergeCell ref="B3:G3"/>
    <mergeCell ref="H3:K3"/>
    <mergeCell ref="L3:P3"/>
    <mergeCell ref="R3:S3"/>
    <mergeCell ref="T3:W3"/>
    <mergeCell ref="X3:Y3"/>
    <mergeCell ref="BE3:BH3"/>
    <mergeCell ref="BI3:BJ3"/>
    <mergeCell ref="AC2:AI2"/>
    <mergeCell ref="AJ2:AP2"/>
    <mergeCell ref="AQ2:AW2"/>
    <mergeCell ref="AX2:BD2"/>
    <mergeCell ref="BE2:B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E1EAD71B9B84786E3F40DDDE77952" ma:contentTypeVersion="11" ma:contentTypeDescription="Create a new document." ma:contentTypeScope="" ma:versionID="280ff509c4f9b090f357248a3c0c7d5c">
  <xsd:schema xmlns:xsd="http://www.w3.org/2001/XMLSchema" xmlns:xs="http://www.w3.org/2001/XMLSchema" xmlns:p="http://schemas.microsoft.com/office/2006/metadata/properties" xmlns:ns3="f0f8c9ba-acbd-492a-af8c-71a9e6b36afe" xmlns:ns4="d8a3731f-9bfd-4447-a124-5511b03f34b6" targetNamespace="http://schemas.microsoft.com/office/2006/metadata/properties" ma:root="true" ma:fieldsID="0520ab6ceb8af9ac980c52619326ac7f" ns3:_="" ns4:_="">
    <xsd:import namespace="f0f8c9ba-acbd-492a-af8c-71a9e6b36afe"/>
    <xsd:import namespace="d8a3731f-9bfd-4447-a124-5511b03f3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8c9ba-acbd-492a-af8c-71a9e6b36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731f-9bfd-4447-a124-5511b03f34b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78818-B5E6-443F-8310-BF51A9E6B0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0B76A6-0BB6-4588-BCE7-7FAF2481B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f8c9ba-acbd-492a-af8c-71a9e6b36afe"/>
    <ds:schemaRef ds:uri="d8a3731f-9bfd-4447-a124-5511b03f3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00CE3C-4D59-4414-99E2-85153F602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mkj32</dc:creator>
  <cp:lastModifiedBy>Flora Roumpani</cp:lastModifiedBy>
  <dcterms:created xsi:type="dcterms:W3CDTF">2020-01-28T11:55:06Z</dcterms:created>
  <dcterms:modified xsi:type="dcterms:W3CDTF">2020-03-20T13:42:35Z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0x010100198E1EAD71B9B84786E3F40DDDE77952</vt:lpwstr>
  </property>
</Properties>
</file>