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Usuario\OneDrive\Escritorio\"/>
    </mc:Choice>
  </mc:AlternateContent>
  <bookViews>
    <workbookView xWindow="-105" yWindow="-105" windowWidth="23250" windowHeight="12570" activeTab="3"/>
  </bookViews>
  <sheets>
    <sheet name="TP" sheetId="1" r:id="rId1"/>
    <sheet name="Clases" sheetId="2" r:id="rId2"/>
    <sheet name="Incompatibilidades" sheetId="4" r:id="rId3"/>
    <sheet name="Equipo ideal" sheetId="3" r:id="rId4"/>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5" i="3" l="1"/>
  <c r="J16" i="3"/>
  <c r="J17"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3" i="3"/>
  <c r="G3" i="3"/>
  <c r="L16" i="3"/>
  <c r="L17" i="3"/>
  <c r="I4" i="3"/>
  <c r="I5" i="3"/>
  <c r="I6" i="3"/>
  <c r="I7" i="3"/>
  <c r="I8" i="3"/>
  <c r="I9" i="3"/>
  <c r="I10" i="3"/>
  <c r="I11" i="3"/>
  <c r="I12" i="3"/>
  <c r="I13" i="3"/>
  <c r="I14" i="3"/>
  <c r="I15" i="3"/>
  <c r="I16" i="3"/>
  <c r="I17" i="3"/>
  <c r="I3" i="3"/>
  <c r="H4" i="3"/>
  <c r="H5" i="3"/>
  <c r="H6" i="3"/>
  <c r="H7" i="3"/>
  <c r="H8" i="3"/>
  <c r="H9" i="3"/>
  <c r="H10" i="3"/>
  <c r="H11" i="3"/>
  <c r="H12" i="3"/>
  <c r="H13" i="3"/>
  <c r="H14" i="3"/>
  <c r="H15" i="3"/>
  <c r="H16" i="3"/>
  <c r="H17" i="3"/>
  <c r="H3" i="3"/>
  <c r="G4" i="3"/>
  <c r="G5" i="3"/>
  <c r="G6" i="3"/>
  <c r="G7" i="3"/>
  <c r="G8" i="3"/>
  <c r="G9" i="3"/>
  <c r="G10" i="3"/>
  <c r="G11" i="3"/>
  <c r="G12" i="3"/>
  <c r="G13" i="3"/>
  <c r="G14" i="3"/>
  <c r="G15" i="3"/>
  <c r="G16" i="3"/>
  <c r="G17" i="3"/>
  <c r="O7" i="3" l="1"/>
  <c r="K15" i="3"/>
  <c r="K16" i="3"/>
  <c r="K17" i="3"/>
  <c r="P3" i="3" l="1"/>
  <c r="Q3" i="3" s="1"/>
  <c r="L14" i="3" s="1"/>
  <c r="P6" i="3"/>
  <c r="Q6" i="3" s="1"/>
  <c r="P5" i="3"/>
  <c r="Q5" i="3" s="1"/>
  <c r="P4" i="3"/>
  <c r="Q4" i="3" s="1"/>
  <c r="K13" i="3"/>
  <c r="K14" i="3"/>
  <c r="K12" i="3"/>
  <c r="K10" i="3"/>
  <c r="K11" i="3"/>
  <c r="K9" i="3"/>
  <c r="K8" i="3"/>
  <c r="K6" i="3"/>
  <c r="K4" i="3"/>
  <c r="K3" i="3"/>
  <c r="K7" i="3"/>
  <c r="K5" i="3"/>
  <c r="J14" i="3" l="1"/>
  <c r="L3" i="3"/>
  <c r="J3" i="3" s="1"/>
  <c r="L11" i="3"/>
  <c r="J11" i="3" s="1"/>
  <c r="L8" i="3"/>
  <c r="J8" i="3" s="1"/>
  <c r="L10" i="3"/>
  <c r="J10" i="3" s="1"/>
  <c r="L12" i="3"/>
  <c r="J12" i="3" s="1"/>
  <c r="L9" i="3"/>
  <c r="J9" i="3" s="1"/>
  <c r="L13" i="3"/>
  <c r="J13" i="3" s="1"/>
  <c r="L15" i="3"/>
  <c r="L4" i="3"/>
  <c r="J4" i="3" s="1"/>
  <c r="L6" i="3"/>
  <c r="J6" i="3" s="1"/>
  <c r="L5" i="3"/>
  <c r="J5" i="3" s="1"/>
  <c r="L7" i="3"/>
  <c r="J7" i="3" s="1"/>
</calcChain>
</file>

<file path=xl/sharedStrings.xml><?xml version="1.0" encoding="utf-8"?>
<sst xmlns="http://schemas.openxmlformats.org/spreadsheetml/2006/main" count="116" uniqueCount="44">
  <si>
    <t>Roles</t>
  </si>
  <si>
    <t>Personas</t>
  </si>
  <si>
    <t>Requerimiento</t>
  </si>
  <si>
    <t>• Resolver el problema y visualizar el equipo resultante.</t>
  </si>
  <si>
    <t>• Cargar y visualizar las personas disponibles</t>
  </si>
  <si>
    <t xml:space="preserve">• Cargar y visualizar las incompatibilidades. </t>
  </si>
  <si>
    <t xml:space="preserve">• Cargar y visualizar los requerimientos para el equipo. </t>
  </si>
  <si>
    <t>Se debe resolver el problema por medio de un algoritmo de fuerza bruta o backtracking, que debe ejecutar en un thread separado de la aplicación principal.</t>
  </si>
  <si>
    <t>1. Mostrar estadísticas del algoritmo de fuerza bruta, incluyendo cantidad de veces que ejecutó el caso base, tiempo total, etc.</t>
  </si>
  <si>
    <t>2. Implementar también una heurística para el problema, y comparar las dos soluciones.</t>
  </si>
  <si>
    <t>3. Registrar una foto de cada persona, y mostrar el grupo obtenido con las fotos de las personas seleccionadas</t>
  </si>
  <si>
    <t>Tenemos una lista de personas, cada una con un rol posible (que puede ser “líder de proyecto”, “arquitecto”, “programador” o “tester”) y una calificación histórica por su desempeño que es un número entre 1 y 5 (cuanto más grande es el número, mejor calificada está la persona). Se cuenta con una lista de pares de personas que en el pasado han tenido inconvenientes al trabajar juntas. Si dos personas están en esta lista, decimos que son incompatibles. Tenemos además una cantidad de personas en cada rol (por ejemplo, necesitamos un líder de proyecto, dos arquitectos, 4 programadores y 5 testers). Debemos encontrar un conjunto lo más calificado posible de personas que cumpla estos requerimientos, y que no contenga ningún par de personas incompatibles.</t>
  </si>
  <si>
    <t>Nos encontramos en el departamento de recursos humanos de una software factory, y tenemos que diseñar un grupo de desarrollo para un nuevo proyecto.</t>
  </si>
  <si>
    <t>Atributos</t>
  </si>
  <si>
    <t>Metodos</t>
  </si>
  <si>
    <t>Apellido</t>
  </si>
  <si>
    <t>Legajo</t>
  </si>
  <si>
    <t>Lider</t>
  </si>
  <si>
    <t>Programador</t>
  </si>
  <si>
    <t>Tester</t>
  </si>
  <si>
    <t>Arquitecto</t>
  </si>
  <si>
    <t>Calificacion 1 a 5</t>
  </si>
  <si>
    <t>Contructor</t>
  </si>
  <si>
    <t>Negocio</t>
  </si>
  <si>
    <t>Solver</t>
  </si>
  <si>
    <t>Retornar ArrayList</t>
  </si>
  <si>
    <t>Rol</t>
  </si>
  <si>
    <t>Calificación</t>
  </si>
  <si>
    <t>Incompatibilidad</t>
  </si>
  <si>
    <t>Equipo Ideal</t>
  </si>
  <si>
    <t>Calificacion</t>
  </si>
  <si>
    <t>Incompatibildidad</t>
  </si>
  <si>
    <t>Equipo</t>
  </si>
  <si>
    <t>Faltante</t>
  </si>
  <si>
    <t>Elegidos</t>
  </si>
  <si>
    <t>Es incompatible con alguien del equipo?</t>
  </si>
  <si>
    <t>Agregar al equipo ideal?</t>
  </si>
  <si>
    <t>Vacantes cubiertas?</t>
  </si>
  <si>
    <t>ListaIncompatibles&lt;Persona&gt;</t>
  </si>
  <si>
    <t>ejecutarAlgoritmo</t>
  </si>
  <si>
    <t>Cantidad</t>
  </si>
  <si>
    <t>Persona</t>
  </si>
  <si>
    <t>Agregado al equipo ideal</t>
  </si>
  <si>
    <t>El listado de personas deberia estar ordenado por calificacion. La recursion empezaria tomando el mas calificado, lo pone en la lista y llama a recursion para tomar al que sigue, pero el backtracking seria verificar que no haya incompatibilidades y que todavia no este cubierta la vacante de ese puesto. Aca lo hice a mano, fui poniendo en la columna naranja el numero de legajo y con esas reglas me iba a visando excel que no servia ese caso. Llegado al caso base en que todas las vacantes esten cubiertas, ya tendriamos el mejor equipo porque el listado esta ordenado por calificacion y el equipo serian esas personas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</si>
</sst>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4">
    <fill>
      <patternFill patternType="none"/>
    </fill>
    <fill>
      <patternFill patternType="gray125"/>
    </fill>
    <fill>
      <patternFill patternType="solid">
        <fgColor rgb="FFFFC000"/>
        <bgColor indexed="64"/>
      </patternFill>
    </fill>
    <fill>
      <patternFill patternType="solid">
        <fgColor theme="2" tint="-9.9978637043366805E-2"/>
        <bgColor indexed="64"/>
      </patternFill>
    </fill>
  </fills>
  <borders count="1">
    <border>
      <left/>
      <right/>
      <top/>
      <bottom/>
      <diagonal/>
    </border>
  </borders>
  <cellStyleXfs count="1">
    <xf numFmtId="0" fontId="0" fillId="0" borderId="0"/>
  </cellStyleXfs>
  <cellXfs count="20">
    <xf numFmtId="0" fontId="0" fillId="0" borderId="0" xfId="0"/>
    <xf numFmtId="0" fontId="0" fillId="0" borderId="0" xfId="0" applyAlignment="1">
      <alignment horizontal="center"/>
    </xf>
    <xf numFmtId="0" fontId="0" fillId="0" borderId="0" xfId="0" applyAlignment="1">
      <alignment horizont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xf>
    <xf numFmtId="0" fontId="0" fillId="0" borderId="0" xfId="0" applyAlignment="1" applyProtection="1">
      <alignment horizontal="center" vertical="center"/>
    </xf>
    <xf numFmtId="0" fontId="0" fillId="0" borderId="0" xfId="0" applyAlignment="1" applyProtection="1">
      <alignment horizontal="center" vertical="center" wrapText="1"/>
    </xf>
    <xf numFmtId="0" fontId="0" fillId="0" borderId="0" xfId="0" applyAlignment="1" applyProtection="1">
      <alignment vertical="center"/>
    </xf>
    <xf numFmtId="0" fontId="0" fillId="0" borderId="0" xfId="0" applyAlignment="1" applyProtection="1">
      <alignment horizontal="center"/>
    </xf>
    <xf numFmtId="0" fontId="0" fillId="0" borderId="0" xfId="0" applyAlignment="1" applyProtection="1">
      <alignment horizontal="center" wrapText="1"/>
    </xf>
    <xf numFmtId="0" fontId="0" fillId="2" borderId="0" xfId="0" applyFill="1" applyAlignment="1" applyProtection="1">
      <alignment horizontal="center" vertical="center"/>
      <protection locked="0"/>
    </xf>
    <xf numFmtId="0" fontId="0" fillId="2" borderId="0" xfId="0" applyFill="1" applyAlignment="1" applyProtection="1">
      <alignment horizontal="center"/>
      <protection locked="0"/>
    </xf>
    <xf numFmtId="0" fontId="0" fillId="0" borderId="0" xfId="0" applyFill="1" applyAlignment="1" applyProtection="1">
      <alignment horizontal="center"/>
    </xf>
    <xf numFmtId="0" fontId="0" fillId="0" borderId="0" xfId="0" applyAlignment="1">
      <alignment horizontal="left"/>
    </xf>
    <xf numFmtId="0" fontId="0" fillId="0" borderId="0" xfId="0" applyAlignment="1" applyProtection="1">
      <alignment horizontal="center" vertical="center"/>
    </xf>
    <xf numFmtId="0" fontId="0" fillId="3" borderId="0" xfId="0" applyFill="1" applyAlignment="1" applyProtection="1">
      <alignment horizontal="center"/>
    </xf>
    <xf numFmtId="0" fontId="0" fillId="3" borderId="0" xfId="0" applyFill="1" applyAlignment="1" applyProtection="1">
      <alignment horizontal="center" vertical="center" wrapText="1"/>
    </xf>
    <xf numFmtId="0" fontId="0" fillId="3" borderId="0" xfId="0" applyFill="1" applyAlignment="1" applyProtection="1">
      <alignment horizontal="center" vertical="center"/>
    </xf>
    <xf numFmtId="0" fontId="0" fillId="0" borderId="0" xfId="0" applyAlignment="1" applyProtection="1">
      <alignment horizontal="center" vertical="center" wrapText="1"/>
    </xf>
  </cellXfs>
  <cellStyles count="1">
    <cellStyle name="Normal" xfId="0" builtinId="0"/>
  </cellStyles>
  <dxfs count="3">
    <dxf>
      <fill>
        <patternFill>
          <bgColor theme="9"/>
        </patternFill>
      </fill>
    </dxf>
    <dxf>
      <font>
        <color rgb="FF9C0006"/>
      </font>
      <fill>
        <patternFill>
          <bgColor rgb="FFFFC7CE"/>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A14"/>
  <sheetViews>
    <sheetView workbookViewId="0">
      <selection activeCell="A14" sqref="A14"/>
    </sheetView>
  </sheetViews>
  <sheetFormatPr baseColWidth="10" defaultRowHeight="15" x14ac:dyDescent="0.25"/>
  <cols>
    <col min="1" max="1" width="105.28515625" style="1" bestFit="1" customWidth="1"/>
  </cols>
  <sheetData>
    <row r="1" spans="1:1" ht="30" x14ac:dyDescent="0.25">
      <c r="A1" s="2" t="s">
        <v>7</v>
      </c>
    </row>
    <row r="3" spans="1:1" x14ac:dyDescent="0.25">
      <c r="A3" s="5" t="s">
        <v>4</v>
      </c>
    </row>
    <row r="4" spans="1:1" x14ac:dyDescent="0.25">
      <c r="A4" s="5" t="s">
        <v>5</v>
      </c>
    </row>
    <row r="5" spans="1:1" x14ac:dyDescent="0.25">
      <c r="A5" s="5" t="s">
        <v>6</v>
      </c>
    </row>
    <row r="6" spans="1:1" x14ac:dyDescent="0.25">
      <c r="A6" s="5" t="s">
        <v>3</v>
      </c>
    </row>
    <row r="8" spans="1:1" x14ac:dyDescent="0.25">
      <c r="A8" s="5" t="s">
        <v>8</v>
      </c>
    </row>
    <row r="9" spans="1:1" x14ac:dyDescent="0.25">
      <c r="A9" s="5" t="s">
        <v>9</v>
      </c>
    </row>
    <row r="10" spans="1:1" x14ac:dyDescent="0.25">
      <c r="A10" s="5" t="s">
        <v>10</v>
      </c>
    </row>
    <row r="13" spans="1:1" ht="30" x14ac:dyDescent="0.25">
      <c r="A13" s="2" t="s">
        <v>12</v>
      </c>
    </row>
    <row r="14" spans="1:1" ht="105" x14ac:dyDescent="0.25">
      <c r="A14" s="4"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G14"/>
  <sheetViews>
    <sheetView workbookViewId="0">
      <selection activeCell="E2" sqref="E2"/>
    </sheetView>
  </sheetViews>
  <sheetFormatPr baseColWidth="10" defaultRowHeight="15" x14ac:dyDescent="0.25"/>
  <cols>
    <col min="2" max="2" width="27.140625" style="3" bestFit="1" customWidth="1"/>
    <col min="3" max="3" width="18.7109375" style="3" customWidth="1"/>
    <col min="4" max="4" width="22.85546875" style="3" customWidth="1"/>
    <col min="5" max="5" width="13" style="3" customWidth="1"/>
    <col min="6" max="6" width="17.28515625" customWidth="1"/>
    <col min="7" max="7" width="17.28515625" bestFit="1" customWidth="1"/>
  </cols>
  <sheetData>
    <row r="1" spans="1:7" x14ac:dyDescent="0.25">
      <c r="B1" s="3" t="s">
        <v>1</v>
      </c>
      <c r="C1" s="3" t="s">
        <v>0</v>
      </c>
      <c r="D1" s="3" t="s">
        <v>2</v>
      </c>
      <c r="E1" s="3" t="s">
        <v>40</v>
      </c>
      <c r="F1" s="3" t="s">
        <v>23</v>
      </c>
      <c r="G1" s="3" t="s">
        <v>24</v>
      </c>
    </row>
    <row r="2" spans="1:7" x14ac:dyDescent="0.25">
      <c r="A2" t="s">
        <v>13</v>
      </c>
      <c r="B2" s="3" t="s">
        <v>16</v>
      </c>
      <c r="C2" s="3" t="s">
        <v>17</v>
      </c>
      <c r="D2" s="3" t="s">
        <v>17</v>
      </c>
      <c r="E2" s="3">
        <v>1</v>
      </c>
      <c r="G2" s="3" t="s">
        <v>39</v>
      </c>
    </row>
    <row r="3" spans="1:7" x14ac:dyDescent="0.25">
      <c r="B3" s="3" t="s">
        <v>15</v>
      </c>
      <c r="C3" s="3" t="s">
        <v>20</v>
      </c>
      <c r="D3" s="3" t="s">
        <v>20</v>
      </c>
      <c r="E3" s="3">
        <v>2</v>
      </c>
    </row>
    <row r="4" spans="1:7" x14ac:dyDescent="0.25">
      <c r="B4" s="3" t="s">
        <v>21</v>
      </c>
      <c r="C4" s="3" t="s">
        <v>18</v>
      </c>
      <c r="D4" s="3" t="s">
        <v>18</v>
      </c>
      <c r="E4" s="3">
        <v>4</v>
      </c>
    </row>
    <row r="5" spans="1:7" x14ac:dyDescent="0.25">
      <c r="B5" s="3" t="s">
        <v>38</v>
      </c>
      <c r="C5" s="3" t="s">
        <v>19</v>
      </c>
      <c r="D5" s="3" t="s">
        <v>19</v>
      </c>
      <c r="E5" s="3">
        <v>5</v>
      </c>
    </row>
    <row r="9" spans="1:7" x14ac:dyDescent="0.25">
      <c r="A9" t="s">
        <v>14</v>
      </c>
      <c r="B9" s="3" t="s">
        <v>22</v>
      </c>
    </row>
    <row r="10" spans="1:7" x14ac:dyDescent="0.25">
      <c r="B10" s="3" t="s">
        <v>25</v>
      </c>
    </row>
    <row r="14" spans="1:7" x14ac:dyDescent="0.25">
      <c r="A14" s="14"/>
      <c r="B14" s="14"/>
      <c r="C14" s="14"/>
      <c r="D14" s="14"/>
      <c r="E14" s="14"/>
      <c r="F14" s="14"/>
      <c r="G14" s="14"/>
    </row>
  </sheetData>
  <mergeCells count="1">
    <mergeCell ref="A14:G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C61"/>
  <sheetViews>
    <sheetView workbookViewId="0">
      <pane ySplit="1" topLeftCell="A10" activePane="bottomLeft" state="frozen"/>
      <selection pane="bottomLeft" activeCell="B21" sqref="B21"/>
    </sheetView>
  </sheetViews>
  <sheetFormatPr baseColWidth="10" defaultRowHeight="15" x14ac:dyDescent="0.25"/>
  <cols>
    <col min="1" max="1" width="8.28515625" style="1" bestFit="1" customWidth="1"/>
    <col min="2" max="2" width="16.140625" style="1" bestFit="1" customWidth="1"/>
    <col min="3" max="3" width="11.5703125" style="1"/>
  </cols>
  <sheetData>
    <row r="1" spans="1:2" s="3" customFormat="1" ht="23.45" customHeight="1" x14ac:dyDescent="0.25">
      <c r="A1" s="3" t="s">
        <v>16</v>
      </c>
      <c r="B1" s="3" t="s">
        <v>28</v>
      </c>
    </row>
    <row r="2" spans="1:2" x14ac:dyDescent="0.25">
      <c r="A2" s="1">
        <v>1</v>
      </c>
      <c r="B2" s="1">
        <v>52</v>
      </c>
    </row>
    <row r="3" spans="1:2" x14ac:dyDescent="0.25">
      <c r="A3" s="1">
        <v>2</v>
      </c>
      <c r="B3" s="1">
        <v>26</v>
      </c>
    </row>
    <row r="4" spans="1:2" x14ac:dyDescent="0.25">
      <c r="A4" s="1">
        <v>3</v>
      </c>
      <c r="B4" s="1">
        <v>60</v>
      </c>
    </row>
    <row r="5" spans="1:2" x14ac:dyDescent="0.25">
      <c r="A5" s="1">
        <v>4</v>
      </c>
      <c r="B5" s="1">
        <v>36</v>
      </c>
    </row>
    <row r="6" spans="1:2" x14ac:dyDescent="0.25">
      <c r="A6" s="1">
        <v>5</v>
      </c>
      <c r="B6" s="1">
        <v>51</v>
      </c>
    </row>
    <row r="7" spans="1:2" x14ac:dyDescent="0.25">
      <c r="A7" s="1">
        <v>6</v>
      </c>
      <c r="B7" s="1">
        <v>53</v>
      </c>
    </row>
    <row r="8" spans="1:2" x14ac:dyDescent="0.25">
      <c r="A8" s="1">
        <v>7</v>
      </c>
      <c r="B8" s="1">
        <v>38</v>
      </c>
    </row>
    <row r="9" spans="1:2" x14ac:dyDescent="0.25">
      <c r="A9" s="1">
        <v>8</v>
      </c>
      <c r="B9" s="1">
        <v>14</v>
      </c>
    </row>
    <row r="10" spans="1:2" x14ac:dyDescent="0.25">
      <c r="A10" s="1">
        <v>9</v>
      </c>
      <c r="B10" s="1">
        <v>1</v>
      </c>
    </row>
    <row r="11" spans="1:2" x14ac:dyDescent="0.25">
      <c r="A11" s="1">
        <v>10</v>
      </c>
      <c r="B11" s="1">
        <v>4</v>
      </c>
    </row>
    <row r="12" spans="1:2" x14ac:dyDescent="0.25">
      <c r="A12" s="1">
        <v>11</v>
      </c>
      <c r="B12" s="1">
        <v>7</v>
      </c>
    </row>
    <row r="13" spans="1:2" x14ac:dyDescent="0.25">
      <c r="A13" s="1">
        <v>12</v>
      </c>
      <c r="B13" s="1">
        <v>38</v>
      </c>
    </row>
    <row r="14" spans="1:2" x14ac:dyDescent="0.25">
      <c r="A14" s="1">
        <v>13</v>
      </c>
      <c r="B14" s="1">
        <v>40</v>
      </c>
    </row>
    <row r="15" spans="1:2" x14ac:dyDescent="0.25">
      <c r="A15" s="1">
        <v>14</v>
      </c>
      <c r="B15" s="1">
        <v>20</v>
      </c>
    </row>
    <row r="16" spans="1:2" x14ac:dyDescent="0.25">
      <c r="A16" s="1">
        <v>15</v>
      </c>
      <c r="B16" s="1">
        <v>54</v>
      </c>
    </row>
    <row r="17" spans="1:2" x14ac:dyDescent="0.25">
      <c r="A17" s="1">
        <v>16</v>
      </c>
      <c r="B17" s="1">
        <v>58</v>
      </c>
    </row>
    <row r="18" spans="1:2" x14ac:dyDescent="0.25">
      <c r="A18" s="1">
        <v>17</v>
      </c>
      <c r="B18" s="1">
        <v>55</v>
      </c>
    </row>
    <row r="19" spans="1:2" x14ac:dyDescent="0.25">
      <c r="A19" s="1">
        <v>18</v>
      </c>
      <c r="B19" s="1">
        <v>47</v>
      </c>
    </row>
    <row r="20" spans="1:2" x14ac:dyDescent="0.25">
      <c r="A20" s="1">
        <v>19</v>
      </c>
      <c r="B20" s="1">
        <v>7</v>
      </c>
    </row>
    <row r="21" spans="1:2" x14ac:dyDescent="0.25">
      <c r="A21" s="1">
        <v>20</v>
      </c>
      <c r="B21" s="1">
        <v>30</v>
      </c>
    </row>
    <row r="22" spans="1:2" x14ac:dyDescent="0.25">
      <c r="A22" s="1">
        <v>21</v>
      </c>
      <c r="B22" s="1">
        <v>43</v>
      </c>
    </row>
    <row r="23" spans="1:2" x14ac:dyDescent="0.25">
      <c r="A23" s="1">
        <v>22</v>
      </c>
      <c r="B23" s="1">
        <v>2</v>
      </c>
    </row>
    <row r="24" spans="1:2" x14ac:dyDescent="0.25">
      <c r="A24" s="1">
        <v>23</v>
      </c>
      <c r="B24" s="1">
        <v>21</v>
      </c>
    </row>
    <row r="25" spans="1:2" x14ac:dyDescent="0.25">
      <c r="A25" s="1">
        <v>24</v>
      </c>
      <c r="B25" s="1">
        <v>19</v>
      </c>
    </row>
    <row r="26" spans="1:2" x14ac:dyDescent="0.25">
      <c r="A26" s="1">
        <v>25</v>
      </c>
      <c r="B26" s="1">
        <v>38</v>
      </c>
    </row>
    <row r="27" spans="1:2" x14ac:dyDescent="0.25">
      <c r="A27" s="1">
        <v>26</v>
      </c>
      <c r="B27" s="1">
        <v>59</v>
      </c>
    </row>
    <row r="28" spans="1:2" x14ac:dyDescent="0.25">
      <c r="A28" s="1">
        <v>27</v>
      </c>
      <c r="B28" s="1">
        <v>22</v>
      </c>
    </row>
    <row r="29" spans="1:2" x14ac:dyDescent="0.25">
      <c r="A29" s="1">
        <v>28</v>
      </c>
      <c r="B29" s="1">
        <v>27</v>
      </c>
    </row>
    <row r="30" spans="1:2" x14ac:dyDescent="0.25">
      <c r="A30" s="1">
        <v>29</v>
      </c>
      <c r="B30" s="1">
        <v>28</v>
      </c>
    </row>
    <row r="31" spans="1:2" x14ac:dyDescent="0.25">
      <c r="A31" s="1">
        <v>30</v>
      </c>
      <c r="B31" s="1">
        <v>24</v>
      </c>
    </row>
    <row r="32" spans="1:2" x14ac:dyDescent="0.25">
      <c r="A32" s="1">
        <v>31</v>
      </c>
      <c r="B32" s="1">
        <v>15</v>
      </c>
    </row>
    <row r="33" spans="1:2" x14ac:dyDescent="0.25">
      <c r="A33" s="1">
        <v>32</v>
      </c>
      <c r="B33" s="1">
        <v>42</v>
      </c>
    </row>
    <row r="34" spans="1:2" x14ac:dyDescent="0.25">
      <c r="A34" s="1">
        <v>33</v>
      </c>
      <c r="B34" s="1">
        <v>54</v>
      </c>
    </row>
    <row r="35" spans="1:2" x14ac:dyDescent="0.25">
      <c r="A35" s="1">
        <v>34</v>
      </c>
      <c r="B35" s="1">
        <v>55</v>
      </c>
    </row>
    <row r="36" spans="1:2" x14ac:dyDescent="0.25">
      <c r="A36" s="1">
        <v>35</v>
      </c>
      <c r="B36" s="1">
        <v>35</v>
      </c>
    </row>
    <row r="37" spans="1:2" x14ac:dyDescent="0.25">
      <c r="A37" s="1">
        <v>36</v>
      </c>
      <c r="B37" s="1">
        <v>8</v>
      </c>
    </row>
    <row r="38" spans="1:2" x14ac:dyDescent="0.25">
      <c r="A38" s="1">
        <v>37</v>
      </c>
      <c r="B38" s="1">
        <v>3</v>
      </c>
    </row>
    <row r="39" spans="1:2" x14ac:dyDescent="0.25">
      <c r="A39" s="1">
        <v>38</v>
      </c>
      <c r="B39" s="1">
        <v>45</v>
      </c>
    </row>
    <row r="40" spans="1:2" x14ac:dyDescent="0.25">
      <c r="A40" s="1">
        <v>39</v>
      </c>
      <c r="B40" s="1">
        <v>25</v>
      </c>
    </row>
    <row r="41" spans="1:2" x14ac:dyDescent="0.25">
      <c r="A41" s="1">
        <v>40</v>
      </c>
      <c r="B41" s="1">
        <v>18</v>
      </c>
    </row>
    <row r="42" spans="1:2" x14ac:dyDescent="0.25">
      <c r="A42" s="1">
        <v>41</v>
      </c>
      <c r="B42" s="1">
        <v>18</v>
      </c>
    </row>
    <row r="43" spans="1:2" x14ac:dyDescent="0.25">
      <c r="A43" s="1">
        <v>42</v>
      </c>
      <c r="B43" s="1">
        <v>17</v>
      </c>
    </row>
    <row r="44" spans="1:2" x14ac:dyDescent="0.25">
      <c r="A44" s="1">
        <v>43</v>
      </c>
      <c r="B44" s="1">
        <v>60</v>
      </c>
    </row>
    <row r="45" spans="1:2" x14ac:dyDescent="0.25">
      <c r="A45" s="1">
        <v>44</v>
      </c>
      <c r="B45" s="1">
        <v>46</v>
      </c>
    </row>
    <row r="46" spans="1:2" x14ac:dyDescent="0.25">
      <c r="A46" s="1">
        <v>45</v>
      </c>
      <c r="B46" s="1">
        <v>26</v>
      </c>
    </row>
    <row r="47" spans="1:2" x14ac:dyDescent="0.25">
      <c r="A47" s="1">
        <v>46</v>
      </c>
      <c r="B47" s="1">
        <v>48</v>
      </c>
    </row>
    <row r="48" spans="1:2" x14ac:dyDescent="0.25">
      <c r="A48" s="1">
        <v>47</v>
      </c>
      <c r="B48" s="1">
        <v>52</v>
      </c>
    </row>
    <row r="49" spans="1:2" x14ac:dyDescent="0.25">
      <c r="A49" s="1">
        <v>48</v>
      </c>
      <c r="B49" s="1">
        <v>42</v>
      </c>
    </row>
    <row r="50" spans="1:2" x14ac:dyDescent="0.25">
      <c r="A50" s="1">
        <v>49</v>
      </c>
      <c r="B50" s="1">
        <v>10</v>
      </c>
    </row>
    <row r="51" spans="1:2" x14ac:dyDescent="0.25">
      <c r="A51" s="1">
        <v>50</v>
      </c>
      <c r="B51" s="1">
        <v>30</v>
      </c>
    </row>
    <row r="52" spans="1:2" x14ac:dyDescent="0.25">
      <c r="A52" s="1">
        <v>51</v>
      </c>
      <c r="B52" s="1">
        <v>49</v>
      </c>
    </row>
    <row r="53" spans="1:2" x14ac:dyDescent="0.25">
      <c r="A53" s="1">
        <v>52</v>
      </c>
      <c r="B53" s="1">
        <v>50</v>
      </c>
    </row>
    <row r="54" spans="1:2" x14ac:dyDescent="0.25">
      <c r="A54" s="1">
        <v>53</v>
      </c>
      <c r="B54" s="1">
        <v>14</v>
      </c>
    </row>
    <row r="55" spans="1:2" x14ac:dyDescent="0.25">
      <c r="A55" s="1">
        <v>54</v>
      </c>
      <c r="B55" s="1">
        <v>44</v>
      </c>
    </row>
    <row r="56" spans="1:2" x14ac:dyDescent="0.25">
      <c r="A56" s="1">
        <v>55</v>
      </c>
      <c r="B56" s="1">
        <v>51</v>
      </c>
    </row>
    <row r="57" spans="1:2" x14ac:dyDescent="0.25">
      <c r="A57" s="1">
        <v>56</v>
      </c>
      <c r="B57" s="1">
        <v>5</v>
      </c>
    </row>
    <row r="58" spans="1:2" x14ac:dyDescent="0.25">
      <c r="A58" s="1">
        <v>57</v>
      </c>
      <c r="B58" s="1">
        <v>56</v>
      </c>
    </row>
    <row r="59" spans="1:2" x14ac:dyDescent="0.25">
      <c r="A59" s="1">
        <v>58</v>
      </c>
      <c r="B59" s="1">
        <v>6</v>
      </c>
    </row>
    <row r="60" spans="1:2" x14ac:dyDescent="0.25">
      <c r="A60" s="1">
        <v>59</v>
      </c>
      <c r="B60" s="1">
        <v>11</v>
      </c>
    </row>
    <row r="61" spans="1:2" x14ac:dyDescent="0.25">
      <c r="A61" s="1">
        <v>60</v>
      </c>
      <c r="B61" s="1">
        <v>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V62"/>
  <sheetViews>
    <sheetView tabSelected="1" zoomScale="84" zoomScaleNormal="84" workbookViewId="0">
      <selection activeCell="G21" sqref="G21:L28"/>
    </sheetView>
  </sheetViews>
  <sheetFormatPr baseColWidth="10" defaultColWidth="11.5703125" defaultRowHeight="15" x14ac:dyDescent="0.25"/>
  <cols>
    <col min="1" max="1" width="11.5703125" style="9"/>
    <col min="2" max="2" width="8.28515625" style="13" bestFit="1" customWidth="1"/>
    <col min="3" max="3" width="11.7109375" style="13" bestFit="1" customWidth="1"/>
    <col min="4" max="4" width="10.42578125" style="13" bestFit="1" customWidth="1"/>
    <col min="5" max="5" width="4.5703125" style="9" customWidth="1"/>
    <col min="6" max="6" width="9.42578125" style="12" customWidth="1"/>
    <col min="7" max="7" width="17.5703125" style="9" customWidth="1"/>
    <col min="8" max="8" width="10.42578125" style="9" bestFit="1" customWidth="1"/>
    <col min="9" max="9" width="17.28515625" style="9" bestFit="1" customWidth="1"/>
    <col min="10" max="10" width="28.7109375" style="9" customWidth="1"/>
    <col min="11" max="11" width="21.140625" style="10" customWidth="1"/>
    <col min="12" max="12" width="16.28515625" style="10" customWidth="1"/>
    <col min="13" max="13" width="5.28515625" style="9" customWidth="1"/>
    <col min="14" max="14" width="15.42578125" style="9" customWidth="1"/>
    <col min="15" max="16" width="9.5703125" style="9" customWidth="1"/>
    <col min="17" max="17" width="8.28515625" style="9" bestFit="1" customWidth="1"/>
    <col min="18" max="18" width="3.7109375" style="9" bestFit="1" customWidth="1"/>
    <col min="19" max="19" width="10.42578125" style="9" bestFit="1" customWidth="1"/>
    <col min="20" max="16384" width="11.5703125" style="9"/>
  </cols>
  <sheetData>
    <row r="1" spans="1:22" x14ac:dyDescent="0.25">
      <c r="A1" s="16" t="s">
        <v>41</v>
      </c>
      <c r="B1" s="16"/>
      <c r="C1" s="16"/>
      <c r="D1" s="16"/>
    </row>
    <row r="2" spans="1:22" ht="45" x14ac:dyDescent="0.25">
      <c r="A2" s="17" t="s">
        <v>42</v>
      </c>
      <c r="B2" s="18" t="s">
        <v>16</v>
      </c>
      <c r="C2" s="18" t="s">
        <v>26</v>
      </c>
      <c r="D2" s="18" t="s">
        <v>27</v>
      </c>
      <c r="E2" s="6"/>
      <c r="F2" s="11" t="s">
        <v>16</v>
      </c>
      <c r="G2" s="6" t="s">
        <v>29</v>
      </c>
      <c r="H2" s="6" t="s">
        <v>30</v>
      </c>
      <c r="I2" s="6" t="s">
        <v>31</v>
      </c>
      <c r="J2" s="6" t="s">
        <v>36</v>
      </c>
      <c r="K2" s="7" t="s">
        <v>35</v>
      </c>
      <c r="L2" s="7" t="s">
        <v>37</v>
      </c>
      <c r="M2" s="8"/>
      <c r="N2" s="6" t="s">
        <v>2</v>
      </c>
      <c r="O2" s="6" t="s">
        <v>32</v>
      </c>
      <c r="P2" s="6" t="s">
        <v>34</v>
      </c>
      <c r="Q2" s="6" t="s">
        <v>33</v>
      </c>
      <c r="R2" s="6"/>
      <c r="S2" s="6"/>
      <c r="T2" s="15"/>
      <c r="U2" s="15"/>
      <c r="V2" s="15"/>
    </row>
    <row r="3" spans="1:22" x14ac:dyDescent="0.25">
      <c r="A3" s="9" t="str">
        <f>IF(ISERROR(MATCH(B3,F:F,0)),"NO","SI")</f>
        <v>SI</v>
      </c>
      <c r="B3" s="13">
        <v>7</v>
      </c>
      <c r="C3" s="13" t="s">
        <v>20</v>
      </c>
      <c r="D3" s="13">
        <v>5</v>
      </c>
      <c r="F3" s="12">
        <v>7</v>
      </c>
      <c r="G3" s="9" t="str">
        <f>IF(ISBLANK(F3),"",VLOOKUP(F3,B:C,2,0))</f>
        <v>Arquitecto</v>
      </c>
      <c r="H3" s="9">
        <f>IF(ISBLANK(F3),"",VLOOKUP(F3,B:D,3,0))</f>
        <v>5</v>
      </c>
      <c r="I3" s="9">
        <f>IF(F3="","",VLOOKUP(F3,Incompatibilidades!A:B,2,0))</f>
        <v>38</v>
      </c>
      <c r="J3" s="9" t="b">
        <f>IF(ISBLANK(F3),"",NOT(OR(K3,L3)))</f>
        <v>1</v>
      </c>
      <c r="K3" s="10" t="b">
        <f>IF(ISBLANK(F3),"",NOT(ISERROR(MATCH(F3,I:I,0))))</f>
        <v>0</v>
      </c>
      <c r="L3" s="10" t="b">
        <f>IF(ISBLANK(F3),"",VLOOKUP(G3,N:Q,4,0)&lt;0)</f>
        <v>0</v>
      </c>
      <c r="N3" s="6" t="s">
        <v>17</v>
      </c>
      <c r="O3" s="6">
        <v>1</v>
      </c>
      <c r="P3" s="6">
        <f>COUNTIF(G:G,N3)</f>
        <v>1</v>
      </c>
      <c r="Q3" s="9">
        <f>+O3-P3</f>
        <v>0</v>
      </c>
    </row>
    <row r="4" spans="1:22" x14ac:dyDescent="0.25">
      <c r="A4" s="9" t="str">
        <f t="shared" ref="A4:A62" si="0">IF(ISERROR(MATCH(B4,F:F,0)),"NO","SI")</f>
        <v>SI</v>
      </c>
      <c r="B4" s="13">
        <v>17</v>
      </c>
      <c r="C4" s="13" t="s">
        <v>18</v>
      </c>
      <c r="D4" s="13">
        <v>5</v>
      </c>
      <c r="F4" s="12">
        <v>17</v>
      </c>
      <c r="G4" s="9" t="str">
        <f>IF(ISBLANK(F4),"",VLOOKUP(F4,B:C,2,0))</f>
        <v>Programador</v>
      </c>
      <c r="H4" s="9">
        <f>IF(ISBLANK(F4),"",VLOOKUP(F4,B:D,3,0))</f>
        <v>5</v>
      </c>
      <c r="I4" s="9">
        <f>IF(F4="","",VLOOKUP(F4,Incompatibilidades!A:B,2,0))</f>
        <v>55</v>
      </c>
      <c r="J4" s="9" t="b">
        <f t="shared" ref="J4:J28" si="1">IF(ISBLANK(F4),"",NOT(OR(K4,L4)))</f>
        <v>1</v>
      </c>
      <c r="K4" s="10" t="b">
        <f>IF(ISBLANK(F4),"",NOT(ISERROR(MATCH(F4,I:I,0))))</f>
        <v>0</v>
      </c>
      <c r="L4" s="10" t="b">
        <f>IF(ISBLANK(F4),"",VLOOKUP(G4,N:Q,4,0)&lt;0)</f>
        <v>0</v>
      </c>
      <c r="N4" s="6" t="s">
        <v>20</v>
      </c>
      <c r="O4" s="6">
        <v>2</v>
      </c>
      <c r="P4" s="6">
        <f>COUNTIF(G:G,N4)</f>
        <v>2</v>
      </c>
      <c r="Q4" s="9">
        <f t="shared" ref="Q4:Q6" si="2">+O4-P4</f>
        <v>0</v>
      </c>
    </row>
    <row r="5" spans="1:22" x14ac:dyDescent="0.25">
      <c r="A5" s="9" t="str">
        <f t="shared" si="0"/>
        <v>NO</v>
      </c>
      <c r="B5" s="13">
        <v>19</v>
      </c>
      <c r="C5" s="13" t="s">
        <v>18</v>
      </c>
      <c r="D5" s="13">
        <v>5</v>
      </c>
      <c r="F5" s="12">
        <v>21</v>
      </c>
      <c r="G5" s="9" t="str">
        <f>IF(ISBLANK(F5),"",VLOOKUP(F5,B:C,2,0))</f>
        <v>Programador</v>
      </c>
      <c r="H5" s="9">
        <f>IF(ISBLANK(F5),"",VLOOKUP(F5,B:D,3,0))</f>
        <v>5</v>
      </c>
      <c r="I5" s="9">
        <f>IF(F5="","",VLOOKUP(F5,Incompatibilidades!A:B,2,0))</f>
        <v>43</v>
      </c>
      <c r="J5" s="9" t="b">
        <f t="shared" si="1"/>
        <v>1</v>
      </c>
      <c r="K5" s="10" t="b">
        <f>IF(ISBLANK(F5),"",NOT(ISERROR(MATCH(F5,I:I,0))))</f>
        <v>0</v>
      </c>
      <c r="L5" s="10" t="b">
        <f>IF(ISBLANK(F5),"",VLOOKUP(G5,N:Q,4,0)&lt;0)</f>
        <v>0</v>
      </c>
      <c r="N5" s="6" t="s">
        <v>18</v>
      </c>
      <c r="O5" s="6">
        <v>4</v>
      </c>
      <c r="P5" s="6">
        <f>COUNTIF(G:G,N5)</f>
        <v>4</v>
      </c>
      <c r="Q5" s="9">
        <f t="shared" si="2"/>
        <v>0</v>
      </c>
    </row>
    <row r="6" spans="1:22" x14ac:dyDescent="0.25">
      <c r="A6" s="9" t="str">
        <f t="shared" si="0"/>
        <v>SI</v>
      </c>
      <c r="B6" s="13">
        <v>21</v>
      </c>
      <c r="C6" s="13" t="s">
        <v>18</v>
      </c>
      <c r="D6" s="13">
        <v>5</v>
      </c>
      <c r="F6" s="12">
        <v>29</v>
      </c>
      <c r="G6" s="9" t="str">
        <f>IF(ISBLANK(F6),"",VLOOKUP(F6,B:C,2,0))</f>
        <v>Programador</v>
      </c>
      <c r="H6" s="9">
        <f>IF(ISBLANK(F6),"",VLOOKUP(F6,B:D,3,0))</f>
        <v>5</v>
      </c>
      <c r="I6" s="9">
        <f>IF(F6="","",VLOOKUP(F6,Incompatibilidades!A:B,2,0))</f>
        <v>28</v>
      </c>
      <c r="J6" s="9" t="b">
        <f t="shared" si="1"/>
        <v>1</v>
      </c>
      <c r="K6" s="10" t="b">
        <f>IF(ISBLANK(F6),"",NOT(ISERROR(MATCH(F6,I:I,0))))</f>
        <v>0</v>
      </c>
      <c r="L6" s="10" t="b">
        <f>IF(ISBLANK(F6),"",VLOOKUP(G6,N:Q,4,0)&lt;0)</f>
        <v>0</v>
      </c>
      <c r="N6" s="6" t="s">
        <v>19</v>
      </c>
      <c r="O6" s="6">
        <v>5</v>
      </c>
      <c r="P6" s="6">
        <f>COUNTIF(G:G,N6)</f>
        <v>5</v>
      </c>
      <c r="Q6" s="9">
        <f t="shared" si="2"/>
        <v>0</v>
      </c>
    </row>
    <row r="7" spans="1:22" x14ac:dyDescent="0.25">
      <c r="A7" s="9" t="str">
        <f t="shared" si="0"/>
        <v>SI</v>
      </c>
      <c r="B7" s="13">
        <v>29</v>
      </c>
      <c r="C7" s="13" t="s">
        <v>18</v>
      </c>
      <c r="D7" s="13">
        <v>5</v>
      </c>
      <c r="F7" s="12">
        <v>33</v>
      </c>
      <c r="G7" s="9" t="str">
        <f>IF(ISBLANK(F7),"",VLOOKUP(F7,B:C,2,0))</f>
        <v>Programador</v>
      </c>
      <c r="H7" s="9">
        <f>IF(ISBLANK(F7),"",VLOOKUP(F7,B:D,3,0))</f>
        <v>5</v>
      </c>
      <c r="I7" s="9">
        <f>IF(F7="","",VLOOKUP(F7,Incompatibilidades!A:B,2,0))</f>
        <v>54</v>
      </c>
      <c r="J7" s="9" t="b">
        <f t="shared" si="1"/>
        <v>1</v>
      </c>
      <c r="K7" s="10" t="b">
        <f>IF(ISBLANK(F7),"",NOT(ISERROR(MATCH(F7,I:I,0))))</f>
        <v>0</v>
      </c>
      <c r="L7" s="10" t="b">
        <f>IF(ISBLANK(F7),"",VLOOKUP(G7,N:Q,4,0)&lt;0)</f>
        <v>0</v>
      </c>
      <c r="O7" s="9">
        <f>SUM(O3:O6)</f>
        <v>12</v>
      </c>
    </row>
    <row r="8" spans="1:22" x14ac:dyDescent="0.25">
      <c r="A8" s="9" t="str">
        <f t="shared" si="0"/>
        <v>SI</v>
      </c>
      <c r="B8" s="13">
        <v>33</v>
      </c>
      <c r="C8" s="13" t="s">
        <v>18</v>
      </c>
      <c r="D8" s="13">
        <v>5</v>
      </c>
      <c r="F8" s="12">
        <v>41</v>
      </c>
      <c r="G8" s="9" t="str">
        <f>IF(ISBLANK(F8),"",VLOOKUP(F8,B:C,2,0))</f>
        <v>Tester</v>
      </c>
      <c r="H8" s="9">
        <f>IF(ISBLANK(F8),"",VLOOKUP(F8,B:D,3,0))</f>
        <v>5</v>
      </c>
      <c r="I8" s="9">
        <f>IF(F8="","",VLOOKUP(F8,Incompatibilidades!A:B,2,0))</f>
        <v>18</v>
      </c>
      <c r="J8" s="9" t="b">
        <f t="shared" si="1"/>
        <v>1</v>
      </c>
      <c r="K8" s="10" t="b">
        <f>IF(ISBLANK(F8),"",NOT(ISERROR(MATCH(F8,I:I,0))))</f>
        <v>0</v>
      </c>
      <c r="L8" s="10" t="b">
        <f>IF(ISBLANK(F8),"",VLOOKUP(G8,N:Q,4,0)&lt;0)</f>
        <v>0</v>
      </c>
    </row>
    <row r="9" spans="1:22" x14ac:dyDescent="0.25">
      <c r="A9" s="9" t="str">
        <f t="shared" si="0"/>
        <v>SI</v>
      </c>
      <c r="B9" s="13">
        <v>41</v>
      </c>
      <c r="C9" s="13" t="s">
        <v>19</v>
      </c>
      <c r="D9" s="13">
        <v>5</v>
      </c>
      <c r="F9" s="12">
        <v>44</v>
      </c>
      <c r="G9" s="9" t="str">
        <f>IF(ISBLANK(F9),"",VLOOKUP(F9,B:C,2,0))</f>
        <v>Tester</v>
      </c>
      <c r="H9" s="9">
        <f>IF(ISBLANK(F9),"",VLOOKUP(F9,B:D,3,0))</f>
        <v>5</v>
      </c>
      <c r="I9" s="9">
        <f>IF(F9="","",VLOOKUP(F9,Incompatibilidades!A:B,2,0))</f>
        <v>46</v>
      </c>
      <c r="J9" s="9" t="b">
        <f t="shared" si="1"/>
        <v>1</v>
      </c>
      <c r="K9" s="10" t="b">
        <f>IF(ISBLANK(F9),"",NOT(ISERROR(MATCH(F9,I:I,0))))</f>
        <v>0</v>
      </c>
      <c r="L9" s="10" t="b">
        <f>IF(ISBLANK(F9),"",VLOOKUP(G9,N:Q,4,0)&lt;0)</f>
        <v>0</v>
      </c>
    </row>
    <row r="10" spans="1:22" x14ac:dyDescent="0.25">
      <c r="A10" s="9" t="str">
        <f t="shared" si="0"/>
        <v>SI</v>
      </c>
      <c r="B10" s="13">
        <v>44</v>
      </c>
      <c r="C10" s="13" t="s">
        <v>19</v>
      </c>
      <c r="D10" s="13">
        <v>5</v>
      </c>
      <c r="F10" s="12">
        <v>47</v>
      </c>
      <c r="G10" s="9" t="str">
        <f>IF(ISBLANK(F10),"",VLOOKUP(F10,B:C,2,0))</f>
        <v>Tester</v>
      </c>
      <c r="H10" s="9">
        <f>IF(ISBLANK(F10),"",VLOOKUP(F10,B:D,3,0))</f>
        <v>5</v>
      </c>
      <c r="I10" s="9">
        <f>IF(F10="","",VLOOKUP(F10,Incompatibilidades!A:B,2,0))</f>
        <v>52</v>
      </c>
      <c r="J10" s="9" t="b">
        <f t="shared" si="1"/>
        <v>1</v>
      </c>
      <c r="K10" s="10" t="b">
        <f>IF(ISBLANK(F10),"",NOT(ISERROR(MATCH(F10,I:I,0))))</f>
        <v>0</v>
      </c>
      <c r="L10" s="10" t="b">
        <f>IF(ISBLANK(F10),"",VLOOKUP(G10,N:Q,4,0)&lt;0)</f>
        <v>0</v>
      </c>
    </row>
    <row r="11" spans="1:22" x14ac:dyDescent="0.25">
      <c r="A11" s="9" t="str">
        <f t="shared" si="0"/>
        <v>SI</v>
      </c>
      <c r="B11" s="13">
        <v>47</v>
      </c>
      <c r="C11" s="13" t="s">
        <v>19</v>
      </c>
      <c r="D11" s="13">
        <v>5</v>
      </c>
      <c r="F11" s="12">
        <v>13</v>
      </c>
      <c r="G11" s="9" t="str">
        <f>IF(ISBLANK(F11),"",VLOOKUP(F11,B:C,2,0))</f>
        <v>Arquitecto</v>
      </c>
      <c r="H11" s="9">
        <f>IF(ISBLANK(F11),"",VLOOKUP(F11,B:D,3,0))</f>
        <v>4</v>
      </c>
      <c r="I11" s="9">
        <f>IF(F11="","",VLOOKUP(F11,Incompatibilidades!A:B,2,0))</f>
        <v>40</v>
      </c>
      <c r="J11" s="9" t="b">
        <f t="shared" si="1"/>
        <v>1</v>
      </c>
      <c r="K11" s="10" t="b">
        <f>IF(ISBLANK(F11),"",NOT(ISERROR(MATCH(F11,I:I,0))))</f>
        <v>0</v>
      </c>
      <c r="L11" s="10" t="b">
        <f>IF(ISBLANK(F11),"",VLOOKUP(G11,N:Q,4,0)&lt;0)</f>
        <v>0</v>
      </c>
    </row>
    <row r="12" spans="1:22" x14ac:dyDescent="0.25">
      <c r="A12" s="9" t="str">
        <f t="shared" si="0"/>
        <v>SI</v>
      </c>
      <c r="B12" s="13">
        <v>13</v>
      </c>
      <c r="C12" s="13" t="s">
        <v>20</v>
      </c>
      <c r="D12" s="13">
        <v>4</v>
      </c>
      <c r="F12" s="12">
        <v>37</v>
      </c>
      <c r="G12" s="9" t="str">
        <f>IF(ISBLANK(F12),"",VLOOKUP(F12,B:C,2,0))</f>
        <v>Tester</v>
      </c>
      <c r="H12" s="9">
        <f>IF(ISBLANK(F12),"",VLOOKUP(F12,B:D,3,0))</f>
        <v>4</v>
      </c>
      <c r="I12" s="9">
        <f>IF(F12="","",VLOOKUP(F12,Incompatibilidades!A:B,2,0))</f>
        <v>3</v>
      </c>
      <c r="J12" s="9" t="b">
        <f t="shared" si="1"/>
        <v>1</v>
      </c>
      <c r="K12" s="10" t="b">
        <f>IF(ISBLANK(F12),"",NOT(ISERROR(MATCH(F12,I:I,0))))</f>
        <v>0</v>
      </c>
      <c r="L12" s="10" t="b">
        <f>IF(ISBLANK(F12),"",VLOOKUP(G12,N:Q,4,0)&lt;0)</f>
        <v>0</v>
      </c>
    </row>
    <row r="13" spans="1:22" x14ac:dyDescent="0.25">
      <c r="A13" s="9" t="str">
        <f t="shared" si="0"/>
        <v>NO</v>
      </c>
      <c r="B13" s="13">
        <v>16</v>
      </c>
      <c r="C13" s="13" t="s">
        <v>18</v>
      </c>
      <c r="D13" s="13">
        <v>4</v>
      </c>
      <c r="F13" s="12">
        <v>51</v>
      </c>
      <c r="G13" s="9" t="str">
        <f>IF(ISBLANK(F13),"",VLOOKUP(F13,B:C,2,0))</f>
        <v>Tester</v>
      </c>
      <c r="H13" s="9">
        <f>IF(ISBLANK(F13),"",VLOOKUP(F13,B:D,3,0))</f>
        <v>4</v>
      </c>
      <c r="I13" s="9">
        <f>IF(F13="","",VLOOKUP(F13,Incompatibilidades!A:B,2,0))</f>
        <v>49</v>
      </c>
      <c r="J13" s="9" t="b">
        <f t="shared" si="1"/>
        <v>1</v>
      </c>
      <c r="K13" s="10" t="b">
        <f>IF(ISBLANK(F13),"",NOT(ISERROR(MATCH(F13,I:I,0))))</f>
        <v>0</v>
      </c>
      <c r="L13" s="10" t="b">
        <f>IF(ISBLANK(F13),"",VLOOKUP(G13,N:Q,4,0)&lt;0)</f>
        <v>0</v>
      </c>
    </row>
    <row r="14" spans="1:22" x14ac:dyDescent="0.25">
      <c r="A14" s="9" t="str">
        <f t="shared" si="0"/>
        <v>NO</v>
      </c>
      <c r="B14" s="13">
        <v>23</v>
      </c>
      <c r="C14" s="13" t="s">
        <v>18</v>
      </c>
      <c r="D14" s="13">
        <v>4</v>
      </c>
      <c r="F14" s="12">
        <v>2</v>
      </c>
      <c r="G14" s="9" t="str">
        <f>IF(ISBLANK(F14),"",VLOOKUP(F14,B:C,2,0))</f>
        <v>Lider</v>
      </c>
      <c r="H14" s="9">
        <f>IF(ISBLANK(F14),"",VLOOKUP(F14,B:D,3,0))</f>
        <v>3</v>
      </c>
      <c r="I14" s="9">
        <f>IF(F14="","",VLOOKUP(F14,Incompatibilidades!A:B,2,0))</f>
        <v>26</v>
      </c>
      <c r="J14" s="9" t="b">
        <f t="shared" si="1"/>
        <v>1</v>
      </c>
      <c r="K14" s="10" t="b">
        <f>IF(ISBLANK(F14),"",NOT(ISERROR(MATCH(F14,I:I,0))))</f>
        <v>0</v>
      </c>
      <c r="L14" s="10" t="b">
        <f>IF(ISBLANK(F14),"",VLOOKUP(G14,N:Q,4,0)&lt;0)</f>
        <v>0</v>
      </c>
    </row>
    <row r="15" spans="1:22" x14ac:dyDescent="0.25">
      <c r="A15" s="9" t="str">
        <f t="shared" si="0"/>
        <v>NO</v>
      </c>
      <c r="B15" s="13">
        <v>26</v>
      </c>
      <c r="C15" s="13" t="s">
        <v>18</v>
      </c>
      <c r="D15" s="13">
        <v>4</v>
      </c>
      <c r="G15" s="9" t="str">
        <f>IF(ISBLANK(F15),"",VLOOKUP(F15,B:C,2,0))</f>
        <v/>
      </c>
      <c r="H15" s="9" t="str">
        <f>IF(ISBLANK(F15),"",VLOOKUP(F15,B:D,3,0))</f>
        <v/>
      </c>
      <c r="I15" s="9" t="str">
        <f>IF(F15="","",VLOOKUP(F15,Incompatibilidades!A:B,2,0))</f>
        <v/>
      </c>
      <c r="J15" s="9" t="str">
        <f t="shared" si="1"/>
        <v/>
      </c>
      <c r="K15" s="10" t="str">
        <f>IF(ISBLANK(F15),"",NOT(ISERROR(MATCH(F15,I:I,0))))</f>
        <v/>
      </c>
      <c r="L15" s="10" t="str">
        <f>IF(ISBLANK(F15),"",VLOOKUP(G15,N:Q,4,0)&lt;0)</f>
        <v/>
      </c>
    </row>
    <row r="16" spans="1:22" x14ac:dyDescent="0.25">
      <c r="A16" s="9" t="str">
        <f t="shared" si="0"/>
        <v>NO</v>
      </c>
      <c r="B16" s="13">
        <v>28</v>
      </c>
      <c r="C16" s="13" t="s">
        <v>18</v>
      </c>
      <c r="D16" s="13">
        <v>4</v>
      </c>
      <c r="G16" s="9" t="str">
        <f>IF(ISBLANK(F16),"",VLOOKUP(F16,B:C,2,0))</f>
        <v/>
      </c>
      <c r="H16" s="9" t="str">
        <f>IF(ISBLANK(F16),"",VLOOKUP(F16,B:D,3,0))</f>
        <v/>
      </c>
      <c r="I16" s="9" t="str">
        <f>IF(F16="","",VLOOKUP(F16,Incompatibilidades!A:B,2,0))</f>
        <v/>
      </c>
      <c r="J16" s="9" t="str">
        <f t="shared" si="1"/>
        <v/>
      </c>
      <c r="K16" s="10" t="str">
        <f>IF(ISBLANK(F16),"",NOT(ISERROR(MATCH(F16,I:I,0))))</f>
        <v/>
      </c>
      <c r="L16" s="10" t="str">
        <f>IF(ISBLANK(F16),"",VLOOKUP(G16,N:Q,4,0)&lt;0)</f>
        <v/>
      </c>
    </row>
    <row r="17" spans="1:12" x14ac:dyDescent="0.25">
      <c r="A17" s="9" t="str">
        <f t="shared" si="0"/>
        <v>NO</v>
      </c>
      <c r="B17" s="13">
        <v>34</v>
      </c>
      <c r="C17" s="13" t="s">
        <v>18</v>
      </c>
      <c r="D17" s="13">
        <v>4</v>
      </c>
      <c r="G17" s="9" t="str">
        <f>IF(ISBLANK(F17),"",VLOOKUP(F17,B:C,2,0))</f>
        <v/>
      </c>
      <c r="H17" s="9" t="str">
        <f>IF(ISBLANK(F17),"",VLOOKUP(F17,B:D,3,0))</f>
        <v/>
      </c>
      <c r="I17" s="9" t="str">
        <f>IF(F17="","",VLOOKUP(F17,Incompatibilidades!A:B,2,0))</f>
        <v/>
      </c>
      <c r="J17" s="9" t="str">
        <f t="shared" si="1"/>
        <v/>
      </c>
      <c r="K17" s="10" t="str">
        <f>IF(ISBLANK(F17),"",NOT(ISERROR(MATCH(F17,I:I,0))))</f>
        <v/>
      </c>
      <c r="L17" s="10" t="str">
        <f>IF(ISBLANK(F17),"",VLOOKUP(G17,N:Q,4,0)&lt;0)</f>
        <v/>
      </c>
    </row>
    <row r="18" spans="1:12" ht="15" customHeight="1" x14ac:dyDescent="0.25">
      <c r="A18" s="9" t="str">
        <f t="shared" si="0"/>
        <v>SI</v>
      </c>
      <c r="B18" s="13">
        <v>37</v>
      </c>
      <c r="C18" s="13" t="s">
        <v>19</v>
      </c>
      <c r="D18" s="13">
        <v>4</v>
      </c>
    </row>
    <row r="19" spans="1:12" x14ac:dyDescent="0.25">
      <c r="A19" s="9" t="str">
        <f t="shared" si="0"/>
        <v>NO</v>
      </c>
      <c r="B19" s="13">
        <v>38</v>
      </c>
      <c r="C19" s="13" t="s">
        <v>19</v>
      </c>
      <c r="D19" s="13">
        <v>4</v>
      </c>
    </row>
    <row r="20" spans="1:12" x14ac:dyDescent="0.25">
      <c r="A20" s="9" t="str">
        <f t="shared" si="0"/>
        <v>NO</v>
      </c>
      <c r="B20" s="13">
        <v>42</v>
      </c>
      <c r="C20" s="13" t="s">
        <v>19</v>
      </c>
      <c r="D20" s="13">
        <v>4</v>
      </c>
    </row>
    <row r="21" spans="1:12" x14ac:dyDescent="0.25">
      <c r="A21" s="9" t="str">
        <f t="shared" si="0"/>
        <v>SI</v>
      </c>
      <c r="B21" s="13">
        <v>51</v>
      </c>
      <c r="C21" s="13" t="s">
        <v>19</v>
      </c>
      <c r="D21" s="13">
        <v>4</v>
      </c>
      <c r="G21" s="19" t="s">
        <v>43</v>
      </c>
      <c r="H21" s="19"/>
      <c r="I21" s="19"/>
      <c r="J21" s="19"/>
      <c r="K21" s="19"/>
      <c r="L21" s="19"/>
    </row>
    <row r="22" spans="1:12" x14ac:dyDescent="0.25">
      <c r="A22" s="9" t="str">
        <f t="shared" si="0"/>
        <v>NO</v>
      </c>
      <c r="B22" s="13">
        <v>60</v>
      </c>
      <c r="C22" s="13" t="s">
        <v>19</v>
      </c>
      <c r="D22" s="13">
        <v>4</v>
      </c>
      <c r="G22" s="19"/>
      <c r="H22" s="19"/>
      <c r="I22" s="19"/>
      <c r="J22" s="19"/>
      <c r="K22" s="19"/>
      <c r="L22" s="19"/>
    </row>
    <row r="23" spans="1:12" x14ac:dyDescent="0.25">
      <c r="A23" s="9" t="str">
        <f t="shared" si="0"/>
        <v>NO</v>
      </c>
      <c r="B23" s="13">
        <v>9</v>
      </c>
      <c r="C23" s="13" t="s">
        <v>20</v>
      </c>
      <c r="D23" s="13">
        <v>3</v>
      </c>
      <c r="G23" s="19"/>
      <c r="H23" s="19"/>
      <c r="I23" s="19"/>
      <c r="J23" s="19"/>
      <c r="K23" s="19"/>
      <c r="L23" s="19"/>
    </row>
    <row r="24" spans="1:12" x14ac:dyDescent="0.25">
      <c r="A24" s="9" t="str">
        <f t="shared" si="0"/>
        <v>NO</v>
      </c>
      <c r="B24" s="13">
        <v>12</v>
      </c>
      <c r="C24" s="13" t="s">
        <v>20</v>
      </c>
      <c r="D24" s="13">
        <v>3</v>
      </c>
      <c r="G24" s="19"/>
      <c r="H24" s="19"/>
      <c r="I24" s="19"/>
      <c r="J24" s="19"/>
      <c r="K24" s="19"/>
      <c r="L24" s="19"/>
    </row>
    <row r="25" spans="1:12" x14ac:dyDescent="0.25">
      <c r="A25" s="9" t="str">
        <f t="shared" si="0"/>
        <v>NO</v>
      </c>
      <c r="B25" s="13">
        <v>15</v>
      </c>
      <c r="C25" s="13" t="s">
        <v>20</v>
      </c>
      <c r="D25" s="13">
        <v>3</v>
      </c>
      <c r="G25" s="19"/>
      <c r="H25" s="19"/>
      <c r="I25" s="19"/>
      <c r="J25" s="19"/>
      <c r="K25" s="19"/>
      <c r="L25" s="19"/>
    </row>
    <row r="26" spans="1:12" x14ac:dyDescent="0.25">
      <c r="A26" s="9" t="str">
        <f t="shared" si="0"/>
        <v>SI</v>
      </c>
      <c r="B26" s="13">
        <v>2</v>
      </c>
      <c r="C26" s="13" t="s">
        <v>17</v>
      </c>
      <c r="D26" s="13">
        <v>3</v>
      </c>
      <c r="G26" s="19"/>
      <c r="H26" s="19"/>
      <c r="I26" s="19"/>
      <c r="J26" s="19"/>
      <c r="K26" s="19"/>
      <c r="L26" s="19"/>
    </row>
    <row r="27" spans="1:12" x14ac:dyDescent="0.25">
      <c r="A27" s="9" t="str">
        <f t="shared" si="0"/>
        <v>NO</v>
      </c>
      <c r="B27" s="13">
        <v>22</v>
      </c>
      <c r="C27" s="13" t="s">
        <v>18</v>
      </c>
      <c r="D27" s="13">
        <v>3</v>
      </c>
      <c r="G27" s="19"/>
      <c r="H27" s="19"/>
      <c r="I27" s="19"/>
      <c r="J27" s="19"/>
      <c r="K27" s="19"/>
      <c r="L27" s="19"/>
    </row>
    <row r="28" spans="1:12" x14ac:dyDescent="0.25">
      <c r="A28" s="9" t="str">
        <f t="shared" si="0"/>
        <v>NO</v>
      </c>
      <c r="B28" s="13">
        <v>30</v>
      </c>
      <c r="C28" s="13" t="s">
        <v>18</v>
      </c>
      <c r="D28" s="13">
        <v>3</v>
      </c>
      <c r="G28" s="19"/>
      <c r="H28" s="19"/>
      <c r="I28" s="19"/>
      <c r="J28" s="19"/>
      <c r="K28" s="19"/>
      <c r="L28" s="19"/>
    </row>
    <row r="29" spans="1:12" x14ac:dyDescent="0.25">
      <c r="A29" s="9" t="str">
        <f t="shared" si="0"/>
        <v>NO</v>
      </c>
      <c r="B29" s="13">
        <v>32</v>
      </c>
      <c r="C29" s="13" t="s">
        <v>18</v>
      </c>
      <c r="D29" s="13">
        <v>3</v>
      </c>
    </row>
    <row r="30" spans="1:12" x14ac:dyDescent="0.25">
      <c r="A30" s="9" t="str">
        <f t="shared" si="0"/>
        <v>NO</v>
      </c>
      <c r="B30" s="13">
        <v>40</v>
      </c>
      <c r="C30" s="13" t="s">
        <v>19</v>
      </c>
      <c r="D30" s="13">
        <v>3</v>
      </c>
    </row>
    <row r="31" spans="1:12" x14ac:dyDescent="0.25">
      <c r="A31" s="9" t="str">
        <f t="shared" si="0"/>
        <v>NO</v>
      </c>
      <c r="B31" s="13">
        <v>43</v>
      </c>
      <c r="C31" s="13" t="s">
        <v>19</v>
      </c>
      <c r="D31" s="13">
        <v>3</v>
      </c>
    </row>
    <row r="32" spans="1:12" x14ac:dyDescent="0.25">
      <c r="A32" s="9" t="str">
        <f t="shared" si="0"/>
        <v>NO</v>
      </c>
      <c r="B32" s="13">
        <v>46</v>
      </c>
      <c r="C32" s="13" t="s">
        <v>19</v>
      </c>
      <c r="D32" s="13">
        <v>3</v>
      </c>
    </row>
    <row r="33" spans="1:4" x14ac:dyDescent="0.25">
      <c r="A33" s="9" t="str">
        <f t="shared" si="0"/>
        <v>NO</v>
      </c>
      <c r="B33" s="13">
        <v>55</v>
      </c>
      <c r="C33" s="13" t="s">
        <v>19</v>
      </c>
      <c r="D33" s="13">
        <v>3</v>
      </c>
    </row>
    <row r="34" spans="1:4" x14ac:dyDescent="0.25">
      <c r="A34" s="9" t="str">
        <f t="shared" si="0"/>
        <v>NO</v>
      </c>
      <c r="B34" s="13">
        <v>6</v>
      </c>
      <c r="C34" s="13" t="s">
        <v>20</v>
      </c>
      <c r="D34" s="13">
        <v>2</v>
      </c>
    </row>
    <row r="35" spans="1:4" x14ac:dyDescent="0.25">
      <c r="A35" s="9" t="str">
        <f t="shared" si="0"/>
        <v>NO</v>
      </c>
      <c r="B35" s="13">
        <v>8</v>
      </c>
      <c r="C35" s="13" t="s">
        <v>20</v>
      </c>
      <c r="D35" s="13">
        <v>2</v>
      </c>
    </row>
    <row r="36" spans="1:4" x14ac:dyDescent="0.25">
      <c r="A36" s="9" t="str">
        <f t="shared" si="0"/>
        <v>NO</v>
      </c>
      <c r="B36" s="13">
        <v>11</v>
      </c>
      <c r="C36" s="13" t="s">
        <v>20</v>
      </c>
      <c r="D36" s="13">
        <v>2</v>
      </c>
    </row>
    <row r="37" spans="1:4" x14ac:dyDescent="0.25">
      <c r="A37" s="9" t="str">
        <f t="shared" si="0"/>
        <v>NO</v>
      </c>
      <c r="B37" s="13">
        <v>14</v>
      </c>
      <c r="C37" s="13" t="s">
        <v>20</v>
      </c>
      <c r="D37" s="13">
        <v>2</v>
      </c>
    </row>
    <row r="38" spans="1:4" x14ac:dyDescent="0.25">
      <c r="A38" s="9" t="str">
        <f t="shared" si="0"/>
        <v>NO</v>
      </c>
      <c r="B38" s="13">
        <v>4</v>
      </c>
      <c r="C38" s="13" t="s">
        <v>17</v>
      </c>
      <c r="D38" s="13">
        <v>2</v>
      </c>
    </row>
    <row r="39" spans="1:4" x14ac:dyDescent="0.25">
      <c r="A39" s="9" t="str">
        <f t="shared" si="0"/>
        <v>NO</v>
      </c>
      <c r="B39" s="13">
        <v>5</v>
      </c>
      <c r="C39" s="13" t="s">
        <v>17</v>
      </c>
      <c r="D39" s="13">
        <v>2</v>
      </c>
    </row>
    <row r="40" spans="1:4" x14ac:dyDescent="0.25">
      <c r="A40" s="9" t="str">
        <f t="shared" si="0"/>
        <v>NO</v>
      </c>
      <c r="B40" s="13">
        <v>20</v>
      </c>
      <c r="C40" s="13" t="s">
        <v>18</v>
      </c>
      <c r="D40" s="13">
        <v>2</v>
      </c>
    </row>
    <row r="41" spans="1:4" x14ac:dyDescent="0.25">
      <c r="A41" s="9" t="str">
        <f t="shared" si="0"/>
        <v>NO</v>
      </c>
      <c r="B41" s="13">
        <v>24</v>
      </c>
      <c r="C41" s="13" t="s">
        <v>18</v>
      </c>
      <c r="D41" s="13">
        <v>2</v>
      </c>
    </row>
    <row r="42" spans="1:4" x14ac:dyDescent="0.25">
      <c r="A42" s="9" t="str">
        <f t="shared" si="0"/>
        <v>NO</v>
      </c>
      <c r="B42" s="13">
        <v>31</v>
      </c>
      <c r="C42" s="13" t="s">
        <v>18</v>
      </c>
      <c r="D42" s="13">
        <v>2</v>
      </c>
    </row>
    <row r="43" spans="1:4" x14ac:dyDescent="0.25">
      <c r="A43" s="9" t="str">
        <f t="shared" si="0"/>
        <v>NO</v>
      </c>
      <c r="B43" s="13">
        <v>35</v>
      </c>
      <c r="C43" s="13" t="s">
        <v>18</v>
      </c>
      <c r="D43" s="13">
        <v>2</v>
      </c>
    </row>
    <row r="44" spans="1:4" x14ac:dyDescent="0.25">
      <c r="A44" s="9" t="str">
        <f t="shared" si="0"/>
        <v>NO</v>
      </c>
      <c r="B44" s="13">
        <v>36</v>
      </c>
      <c r="C44" s="13" t="s">
        <v>19</v>
      </c>
      <c r="D44" s="13">
        <v>2</v>
      </c>
    </row>
    <row r="45" spans="1:4" x14ac:dyDescent="0.25">
      <c r="A45" s="9" t="str">
        <f t="shared" si="0"/>
        <v>NO</v>
      </c>
      <c r="B45" s="13">
        <v>45</v>
      </c>
      <c r="C45" s="13" t="s">
        <v>19</v>
      </c>
      <c r="D45" s="13">
        <v>2</v>
      </c>
    </row>
    <row r="46" spans="1:4" x14ac:dyDescent="0.25">
      <c r="A46" s="9" t="str">
        <f t="shared" si="0"/>
        <v>NO</v>
      </c>
      <c r="B46" s="13">
        <v>48</v>
      </c>
      <c r="C46" s="13" t="s">
        <v>19</v>
      </c>
      <c r="D46" s="13">
        <v>2</v>
      </c>
    </row>
    <row r="47" spans="1:4" x14ac:dyDescent="0.25">
      <c r="A47" s="9" t="str">
        <f t="shared" si="0"/>
        <v>NO</v>
      </c>
      <c r="B47" s="13">
        <v>53</v>
      </c>
      <c r="C47" s="13" t="s">
        <v>19</v>
      </c>
      <c r="D47" s="13">
        <v>2</v>
      </c>
    </row>
    <row r="48" spans="1:4" x14ac:dyDescent="0.25">
      <c r="A48" s="9" t="str">
        <f t="shared" si="0"/>
        <v>NO</v>
      </c>
      <c r="B48" s="13">
        <v>59</v>
      </c>
      <c r="C48" s="13" t="s">
        <v>19</v>
      </c>
      <c r="D48" s="13">
        <v>2</v>
      </c>
    </row>
    <row r="49" spans="1:4" x14ac:dyDescent="0.25">
      <c r="A49" s="9" t="str">
        <f t="shared" si="0"/>
        <v>NO</v>
      </c>
      <c r="B49" s="13">
        <v>10</v>
      </c>
      <c r="C49" s="13" t="s">
        <v>20</v>
      </c>
      <c r="D49" s="13">
        <v>1</v>
      </c>
    </row>
    <row r="50" spans="1:4" x14ac:dyDescent="0.25">
      <c r="A50" s="9" t="str">
        <f t="shared" si="0"/>
        <v>NO</v>
      </c>
      <c r="B50" s="13">
        <v>1</v>
      </c>
      <c r="C50" s="13" t="s">
        <v>17</v>
      </c>
      <c r="D50" s="13">
        <v>1</v>
      </c>
    </row>
    <row r="51" spans="1:4" x14ac:dyDescent="0.25">
      <c r="A51" s="9" t="str">
        <f t="shared" si="0"/>
        <v>NO</v>
      </c>
      <c r="B51" s="13">
        <v>3</v>
      </c>
      <c r="C51" s="13" t="s">
        <v>17</v>
      </c>
      <c r="D51" s="13">
        <v>1</v>
      </c>
    </row>
    <row r="52" spans="1:4" x14ac:dyDescent="0.25">
      <c r="A52" s="9" t="str">
        <f t="shared" si="0"/>
        <v>NO</v>
      </c>
      <c r="B52" s="13">
        <v>18</v>
      </c>
      <c r="C52" s="13" t="s">
        <v>18</v>
      </c>
      <c r="D52" s="13">
        <v>1</v>
      </c>
    </row>
    <row r="53" spans="1:4" x14ac:dyDescent="0.25">
      <c r="A53" s="9" t="str">
        <f t="shared" si="0"/>
        <v>NO</v>
      </c>
      <c r="B53" s="13">
        <v>25</v>
      </c>
      <c r="C53" s="13" t="s">
        <v>18</v>
      </c>
      <c r="D53" s="13">
        <v>1</v>
      </c>
    </row>
    <row r="54" spans="1:4" x14ac:dyDescent="0.25">
      <c r="A54" s="9" t="str">
        <f t="shared" si="0"/>
        <v>NO</v>
      </c>
      <c r="B54" s="13">
        <v>27</v>
      </c>
      <c r="C54" s="13" t="s">
        <v>18</v>
      </c>
      <c r="D54" s="13">
        <v>1</v>
      </c>
    </row>
    <row r="55" spans="1:4" x14ac:dyDescent="0.25">
      <c r="A55" s="9" t="str">
        <f t="shared" si="0"/>
        <v>NO</v>
      </c>
      <c r="B55" s="13">
        <v>39</v>
      </c>
      <c r="C55" s="13" t="s">
        <v>19</v>
      </c>
      <c r="D55" s="13">
        <v>1</v>
      </c>
    </row>
    <row r="56" spans="1:4" x14ac:dyDescent="0.25">
      <c r="A56" s="9" t="str">
        <f t="shared" si="0"/>
        <v>NO</v>
      </c>
      <c r="B56" s="13">
        <v>49</v>
      </c>
      <c r="C56" s="13" t="s">
        <v>19</v>
      </c>
      <c r="D56" s="13">
        <v>1</v>
      </c>
    </row>
    <row r="57" spans="1:4" x14ac:dyDescent="0.25">
      <c r="A57" s="9" t="str">
        <f t="shared" si="0"/>
        <v>NO</v>
      </c>
      <c r="B57" s="13">
        <v>50</v>
      </c>
      <c r="C57" s="13" t="s">
        <v>19</v>
      </c>
      <c r="D57" s="13">
        <v>1</v>
      </c>
    </row>
    <row r="58" spans="1:4" x14ac:dyDescent="0.25">
      <c r="A58" s="9" t="str">
        <f t="shared" si="0"/>
        <v>NO</v>
      </c>
      <c r="B58" s="13">
        <v>52</v>
      </c>
      <c r="C58" s="13" t="s">
        <v>19</v>
      </c>
      <c r="D58" s="13">
        <v>1</v>
      </c>
    </row>
    <row r="59" spans="1:4" x14ac:dyDescent="0.25">
      <c r="A59" s="9" t="str">
        <f t="shared" si="0"/>
        <v>NO</v>
      </c>
      <c r="B59" s="13">
        <v>54</v>
      </c>
      <c r="C59" s="13" t="s">
        <v>19</v>
      </c>
      <c r="D59" s="13">
        <v>1</v>
      </c>
    </row>
    <row r="60" spans="1:4" x14ac:dyDescent="0.25">
      <c r="A60" s="9" t="str">
        <f t="shared" si="0"/>
        <v>NO</v>
      </c>
      <c r="B60" s="13">
        <v>56</v>
      </c>
      <c r="C60" s="13" t="s">
        <v>19</v>
      </c>
      <c r="D60" s="13">
        <v>1</v>
      </c>
    </row>
    <row r="61" spans="1:4" x14ac:dyDescent="0.25">
      <c r="A61" s="9" t="str">
        <f t="shared" si="0"/>
        <v>NO</v>
      </c>
      <c r="B61" s="13">
        <v>57</v>
      </c>
      <c r="C61" s="13" t="s">
        <v>19</v>
      </c>
      <c r="D61" s="13">
        <v>1</v>
      </c>
    </row>
    <row r="62" spans="1:4" x14ac:dyDescent="0.25">
      <c r="A62" s="9" t="str">
        <f t="shared" si="0"/>
        <v>NO</v>
      </c>
      <c r="B62" s="13">
        <v>58</v>
      </c>
      <c r="C62" s="13" t="s">
        <v>19</v>
      </c>
      <c r="D62" s="13">
        <v>1</v>
      </c>
    </row>
  </sheetData>
  <sortState ref="B2:D61">
    <sortCondition descending="1" ref="D2:D61"/>
    <sortCondition ref="C2:C61"/>
  </sortState>
  <mergeCells count="3">
    <mergeCell ref="T2:V2"/>
    <mergeCell ref="A1:D1"/>
    <mergeCell ref="G21:L28"/>
  </mergeCells>
  <conditionalFormatting sqref="J1:J17 J34:J35 J44:J1048576">
    <cfRule type="cellIs" dxfId="2" priority="2" operator="equal">
      <formula>TRUE</formula>
    </cfRule>
    <cfRule type="cellIs" dxfId="1" priority="3" operator="equal">
      <formula>FALSE</formula>
    </cfRule>
  </conditionalFormatting>
  <conditionalFormatting sqref="A1:A1048576">
    <cfRule type="cellIs" dxfId="0" priority="1" operator="equal">
      <formula>"SI"</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Clases!$C$1:$C$5</xm:f>
          </x14:formula1>
          <xm:sqref>C3:C62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TP</vt:lpstr>
      <vt:lpstr>Clases</vt:lpstr>
      <vt:lpstr>Incompatibilidades</vt:lpstr>
      <vt:lpstr>Equipo ideal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 Pacheco</dc:creator>
  <cp:lastModifiedBy>Usuario</cp:lastModifiedBy>
  <dcterms:created xsi:type="dcterms:W3CDTF">2023-05-11T13:51:38Z</dcterms:created>
  <dcterms:modified xsi:type="dcterms:W3CDTF">2023-05-17T04:10:45Z</dcterms:modified>
</cp:coreProperties>
</file>