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299B5C93-5861-4CC4-BA1E-4808CCDA0B98}" xr6:coauthVersionLast="45" xr6:coauthVersionMax="45" xr10:uidLastSave="{00000000-0000-0000-0000-000000000000}"/>
  <bookViews>
    <workbookView xWindow="-108" yWindow="-108" windowWidth="23256" windowHeight="12576" activeTab="1" xr2:uid="{65F75D9E-E5D5-4273-961C-FF50C957DAAD}"/>
  </bookViews>
  <sheets>
    <sheet name="Main" sheetId="8" r:id="rId1"/>
    <sheet name="Mortgage Calculator" sheetId="1" r:id="rId2"/>
    <sheet name="Chart1" sheetId="4" r:id="rId3"/>
    <sheet name="Database" sheetId="5" r:id="rId4"/>
    <sheet name="Investment Calculator" sheetId="6" r:id="rId5"/>
    <sheet name="master" sheetId="7" r:id="rId6"/>
    <sheet name="hidden calculation" sheetId="2" state="hidden" r:id="rId7"/>
  </sheets>
  <externalReferences>
    <externalReference r:id="rId8"/>
  </externalReferences>
  <definedNames>
    <definedName name="_xlnm._FilterDatabase" localSheetId="3" hidden="1">Database!$A$1:$K$16</definedName>
    <definedName name="_xlnm._FilterDatabase" localSheetId="5" hidden="1">master!$A$1:$A$3</definedName>
    <definedName name="ACType">'Investment Calculator'!$D$11</definedName>
    <definedName name="AdditionCon">'Investment Calculator'!$C$11</definedName>
    <definedName name="AnnualSav" localSheetId="4">'Investment Calculator'!#REF!</definedName>
    <definedName name="AnnualSav">[1]Sheet1!$B$14</definedName>
    <definedName name="CapReturn" localSheetId="4">'Investment Calculator'!#REF!</definedName>
    <definedName name="CapReturn">[1]Sheet1!$B$9</definedName>
    <definedName name="CapTax" localSheetId="4">'Investment Calculator'!#REF!</definedName>
    <definedName name="CapTax">[1]Sheet1!$B$10</definedName>
    <definedName name="CurrentAge" localSheetId="4">'Investment Calculator'!#REF!</definedName>
    <definedName name="CurrentAge">[1]Sheet1!$B$11</definedName>
    <definedName name="CurrentBal" localSheetId="4">'Investment Calculator'!$C$7</definedName>
    <definedName name="CurrentBal">[1]Sheet1!$B$5</definedName>
    <definedName name="DivReturn" localSheetId="4">'Investment Calculator'!#REF!</definedName>
    <definedName name="DivReturn">[1]Sheet1!$B$8</definedName>
    <definedName name="DivTax" localSheetId="4">'Investment Calculator'!#REF!</definedName>
    <definedName name="DivTax">[1]Sheet1!#REF!</definedName>
    <definedName name="ENumPay">'Mortgage Calculator'!$F$13</definedName>
    <definedName name="EPDate">'Mortgage Calculator'!$F$17</definedName>
    <definedName name="ExtraMonthPay">'Mortgage Calculator'!$F$12</definedName>
    <definedName name="Extrapay">'Mortgage Calculator'!$G$7</definedName>
    <definedName name="ExtraYear">'Mortgage Calculator'!$F$16</definedName>
    <definedName name="FPD">'Mortgage Calculator'!$G$8</definedName>
    <definedName name="Gender">'Mortgage Calculator'!$C$5</definedName>
    <definedName name="InflateRate" localSheetId="4">'Investment Calculator'!$C$9</definedName>
    <definedName name="InflateRate">[1]Sheet1!$B$6</definedName>
    <definedName name="IntRate">'Mortgage Calculator'!$G$5</definedName>
    <definedName name="LoanAmount">'Mortgage Calculator'!$G$4</definedName>
    <definedName name="LoanYear">'Mortgage Calculator'!$G$6</definedName>
    <definedName name="MonthPay">'Mortgage Calculator'!$D$12</definedName>
    <definedName name="Name">'Mortgage Calculator'!$C$4</definedName>
    <definedName name="NumPay">'Mortgage Calculator'!$D$13</definedName>
    <definedName name="NumSav" localSheetId="4">'Investment Calculator'!$C$13</definedName>
    <definedName name="NumSav">[1]Sheet1!$B$15</definedName>
    <definedName name="PDate">'Mortgage Calculator'!$D$17</definedName>
    <definedName name="Phone">'Mortgage Calculator'!$C$6</definedName>
    <definedName name="_xlnm.Print_Area" localSheetId="1">'Mortgage Calculator'!$D$6:$K$57</definedName>
    <definedName name="RetireAge" localSheetId="4">'Investment Calculator'!#REF!</definedName>
    <definedName name="RetireAge">[1]Sheet1!$B$12</definedName>
    <definedName name="ReturnRate">'Investment Calculator'!$C$9</definedName>
    <definedName name="SavIncrement" localSheetId="4">'Investment Calculator'!$C$11</definedName>
    <definedName name="SavIncrement">[1]Sheet1!$B$7</definedName>
    <definedName name="ScheduleType">'Investment Calculator'!$C$16</definedName>
    <definedName name="solver_eng" localSheetId="4" hidden="1">1</definedName>
    <definedName name="solver_neg" localSheetId="4" hidden="1">1</definedName>
    <definedName name="solver_num" localSheetId="4" hidden="1">0</definedName>
    <definedName name="solver_opt" localSheetId="4" hidden="1">'Investment Calculator'!$F$7</definedName>
    <definedName name="solver_typ" localSheetId="4" hidden="1">1</definedName>
    <definedName name="solver_val" localSheetId="4" hidden="1">0</definedName>
    <definedName name="solver_ver" localSheetId="4" hidden="1">3</definedName>
    <definedName name="Target">'Investment Calculator'!$F$3</definedName>
    <definedName name="TargetBal" localSheetId="4">'Investment Calculator'!$C$13</definedName>
    <definedName name="TargetBal">[1]Sheet1!$B$4</definedName>
    <definedName name="Year">'Mortgage Calculator'!$D$16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6" l="1"/>
  <c r="D18" i="6"/>
  <c r="C18" i="6"/>
  <c r="G18" i="6" s="1"/>
  <c r="C19" i="6" s="1"/>
  <c r="G19" i="6" s="1"/>
  <c r="C20" i="6" s="1"/>
  <c r="G20" i="6" s="1"/>
  <c r="C21" i="6" s="1"/>
  <c r="G21" i="6" s="1"/>
  <c r="C22" i="6" s="1"/>
  <c r="G22" i="6" s="1"/>
  <c r="C23" i="6" s="1"/>
  <c r="G23" i="6" s="1"/>
  <c r="C24" i="6" s="1"/>
  <c r="G24" i="6" s="1"/>
  <c r="C25" i="6" s="1"/>
  <c r="G25" i="6" s="1"/>
  <c r="C26" i="6" s="1"/>
  <c r="G26" i="6" s="1"/>
  <c r="C27" i="6" s="1"/>
  <c r="G27" i="6" s="1"/>
  <c r="C28" i="6" s="1"/>
  <c r="G28" i="6" s="1"/>
  <c r="C29" i="6" s="1"/>
  <c r="G29" i="6" s="1"/>
  <c r="C30" i="6" s="1"/>
  <c r="G30" i="6" s="1"/>
  <c r="C31" i="6" s="1"/>
  <c r="G31" i="6" s="1"/>
  <c r="C32" i="6" s="1"/>
  <c r="G32" i="6" s="1"/>
  <c r="C33" i="6" s="1"/>
  <c r="G33" i="6" s="1"/>
  <c r="C34" i="6" s="1"/>
  <c r="G34" i="6" s="1"/>
  <c r="C35" i="6" s="1"/>
  <c r="G35" i="6" s="1"/>
  <c r="C36" i="6" s="1"/>
  <c r="G36" i="6" s="1"/>
  <c r="C37" i="6" s="1"/>
  <c r="G37" i="6" s="1"/>
  <c r="C38" i="6" s="1"/>
  <c r="G38" i="6" s="1"/>
  <c r="C39" i="6" s="1"/>
  <c r="G39" i="6" s="1"/>
  <c r="C40" i="6" s="1"/>
  <c r="G40" i="6" s="1"/>
  <c r="C41" i="6" s="1"/>
  <c r="G41" i="6" s="1"/>
  <c r="C42" i="6" s="1"/>
  <c r="G42" i="6" s="1"/>
  <c r="C43" i="6" s="1"/>
  <c r="G43" i="6" s="1"/>
  <c r="C44" i="6" s="1"/>
  <c r="G44" i="6" s="1"/>
  <c r="C45" i="6" s="1"/>
  <c r="G45" i="6" s="1"/>
  <c r="C46" i="6" s="1"/>
  <c r="G46" i="6" s="1"/>
  <c r="C47" i="6" s="1"/>
  <c r="G47" i="6" s="1"/>
  <c r="C48" i="6" s="1"/>
  <c r="G48" i="6" s="1"/>
  <c r="C49" i="6" s="1"/>
  <c r="G49" i="6" s="1"/>
  <c r="C50" i="6" s="1"/>
  <c r="G50" i="6" s="1"/>
  <c r="C51" i="6" s="1"/>
  <c r="G51" i="6" s="1"/>
  <c r="C52" i="6" s="1"/>
  <c r="G52" i="6" s="1"/>
  <c r="C53" i="6" s="1"/>
  <c r="G53" i="6" s="1"/>
  <c r="C54" i="6" s="1"/>
  <c r="G54" i="6" s="1"/>
  <c r="C55" i="6" s="1"/>
  <c r="G55" i="6" s="1"/>
  <c r="C56" i="6" s="1"/>
  <c r="G56" i="6" s="1"/>
  <c r="C57" i="6" s="1"/>
  <c r="G57" i="6" s="1"/>
  <c r="C58" i="6" s="1"/>
  <c r="G58" i="6" s="1"/>
  <c r="C59" i="6" s="1"/>
  <c r="G59" i="6" s="1"/>
  <c r="C60" i="6" s="1"/>
  <c r="G60" i="6" s="1"/>
  <c r="C61" i="6" s="1"/>
  <c r="G61" i="6" s="1"/>
  <c r="C62" i="6" s="1"/>
  <c r="G62" i="6" s="1"/>
  <c r="C63" i="6" s="1"/>
  <c r="G63" i="6" s="1"/>
  <c r="C64" i="6" s="1"/>
  <c r="G64" i="6" s="1"/>
  <c r="C65" i="6" s="1"/>
  <c r="G65" i="6" s="1"/>
  <c r="C66" i="6" s="1"/>
  <c r="G66" i="6" s="1"/>
  <c r="C67" i="6" s="1"/>
  <c r="G67" i="6" s="1"/>
  <c r="C68" i="6" s="1"/>
  <c r="G68" i="6" s="1"/>
  <c r="C69" i="6" s="1"/>
  <c r="G69" i="6" s="1"/>
  <c r="C70" i="6" s="1"/>
  <c r="G70" i="6" s="1"/>
  <c r="C71" i="6" s="1"/>
  <c r="G71" i="6" s="1"/>
  <c r="C72" i="6" s="1"/>
  <c r="G72" i="6" s="1"/>
  <c r="C73" i="6" s="1"/>
  <c r="G73" i="6" s="1"/>
  <c r="C74" i="6" s="1"/>
  <c r="G74" i="6" s="1"/>
  <c r="C75" i="6" s="1"/>
  <c r="G75" i="6" s="1"/>
  <c r="C76" i="6" s="1"/>
  <c r="G76" i="6" s="1"/>
  <c r="C77" i="6" s="1"/>
  <c r="G77" i="6" s="1"/>
  <c r="C78" i="6" s="1"/>
  <c r="G78" i="6" s="1"/>
  <c r="C79" i="6" s="1"/>
  <c r="G79" i="6" s="1"/>
  <c r="C80" i="6" s="1"/>
  <c r="G80" i="6" s="1"/>
  <c r="C81" i="6" s="1"/>
  <c r="G81" i="6" s="1"/>
  <c r="C82" i="6" s="1"/>
  <c r="G82" i="6" s="1"/>
  <c r="C83" i="6" s="1"/>
  <c r="G83" i="6" s="1"/>
  <c r="C84" i="6" s="1"/>
  <c r="G84" i="6" s="1"/>
  <c r="C85" i="6" s="1"/>
  <c r="G85" i="6" s="1"/>
  <c r="C86" i="6" s="1"/>
  <c r="G86" i="6" s="1"/>
  <c r="C87" i="6" s="1"/>
  <c r="G87" i="6" s="1"/>
  <c r="C88" i="6" s="1"/>
  <c r="G88" i="6" s="1"/>
  <c r="C89" i="6" s="1"/>
  <c r="G89" i="6" s="1"/>
  <c r="C90" i="6" s="1"/>
  <c r="G90" i="6" s="1"/>
  <c r="C91" i="6" s="1"/>
  <c r="G91" i="6" s="1"/>
  <c r="C92" i="6" s="1"/>
  <c r="G92" i="6" s="1"/>
  <c r="C93" i="6" s="1"/>
  <c r="G93" i="6" s="1"/>
  <c r="C94" i="6" s="1"/>
  <c r="G94" i="6" s="1"/>
  <c r="C95" i="6" s="1"/>
  <c r="G95" i="6" s="1"/>
  <c r="C96" i="6" s="1"/>
  <c r="G96" i="6" s="1"/>
  <c r="C97" i="6" s="1"/>
  <c r="G97" i="6" s="1"/>
  <c r="C98" i="6" s="1"/>
  <c r="G98" i="6" s="1"/>
  <c r="C99" i="6" s="1"/>
  <c r="G99" i="6" s="1"/>
  <c r="C100" i="6" s="1"/>
  <c r="G100" i="6" s="1"/>
  <c r="C101" i="6" s="1"/>
  <c r="G101" i="6" s="1"/>
  <c r="C102" i="6" s="1"/>
  <c r="G102" i="6" s="1"/>
  <c r="C103" i="6" s="1"/>
  <c r="G103" i="6" s="1"/>
  <c r="C104" i="6" s="1"/>
  <c r="G104" i="6" s="1"/>
  <c r="C105" i="6" s="1"/>
  <c r="G105" i="6" s="1"/>
  <c r="C106" i="6" s="1"/>
  <c r="G106" i="6" s="1"/>
  <c r="C107" i="6" s="1"/>
  <c r="G107" i="6" s="1"/>
  <c r="C108" i="6" s="1"/>
  <c r="G108" i="6" s="1"/>
  <c r="C109" i="6" s="1"/>
  <c r="G109" i="6" s="1"/>
  <c r="C110" i="6" s="1"/>
  <c r="G110" i="6" s="1"/>
  <c r="C111" i="6" s="1"/>
  <c r="G111" i="6" s="1"/>
  <c r="C112" i="6" s="1"/>
  <c r="G112" i="6" s="1"/>
  <c r="C113" i="6" s="1"/>
  <c r="G113" i="6" s="1"/>
  <c r="C114" i="6" s="1"/>
  <c r="G114" i="6" s="1"/>
  <c r="C115" i="6" s="1"/>
  <c r="G115" i="6" s="1"/>
  <c r="C116" i="6" s="1"/>
  <c r="G116" i="6" s="1"/>
  <c r="C117" i="6" s="1"/>
  <c r="G117" i="6" s="1"/>
  <c r="E18" i="6"/>
  <c r="B19" i="6"/>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F18" i="6" l="1"/>
  <c r="D19" i="6" s="1"/>
  <c r="F9" i="6"/>
  <c r="E19" i="6" l="1"/>
  <c r="F19" i="6"/>
  <c r="D20" i="6" s="1"/>
  <c r="E20" i="6" s="1"/>
  <c r="F20" i="6" s="1"/>
  <c r="D21" i="6" s="1"/>
  <c r="E21" i="6" s="1"/>
  <c r="F21" i="6" s="1"/>
  <c r="D22" i="6" s="1"/>
  <c r="R21" i="1"/>
  <c r="H21" i="1"/>
  <c r="D15" i="1"/>
  <c r="F11" i="2" s="1"/>
  <c r="F12" i="1"/>
  <c r="F13" i="1" s="1"/>
  <c r="D12" i="1"/>
  <c r="D13" i="1" s="1"/>
  <c r="A22" i="1" s="1"/>
  <c r="A23" i="1" s="1"/>
  <c r="E22" i="6" l="1"/>
  <c r="F22" i="6" s="1"/>
  <c r="D23" i="6" s="1"/>
  <c r="A24" i="1"/>
  <c r="C24" i="1" s="1"/>
  <c r="C23" i="1"/>
  <c r="A5" i="2"/>
  <c r="A6" i="2"/>
  <c r="K22" i="1"/>
  <c r="N22" i="1" s="1"/>
  <c r="O22" i="1" s="1"/>
  <c r="B11" i="2"/>
  <c r="C22" i="1"/>
  <c r="B22" i="1"/>
  <c r="B23" i="1" s="1"/>
  <c r="D16" i="1"/>
  <c r="B10" i="2"/>
  <c r="D17" i="1"/>
  <c r="D14" i="1"/>
  <c r="D22" i="1"/>
  <c r="E22" i="1" s="1"/>
  <c r="E23" i="6" l="1"/>
  <c r="F23" i="6" s="1"/>
  <c r="D24" i="6" s="1"/>
  <c r="M22" i="1"/>
  <c r="P22" i="1" s="1"/>
  <c r="R22" i="1" s="1"/>
  <c r="S22" i="1"/>
  <c r="A25" i="1"/>
  <c r="B24" i="1"/>
  <c r="K23" i="1"/>
  <c r="L22" i="1"/>
  <c r="A7" i="2"/>
  <c r="A8" i="2" s="1"/>
  <c r="F16" i="1" s="1"/>
  <c r="F17" i="1"/>
  <c r="F22" i="1"/>
  <c r="G22" i="1" s="1"/>
  <c r="H22" i="1" s="1"/>
  <c r="D23" i="1" s="1"/>
  <c r="E23" i="1" s="1"/>
  <c r="E24" i="6" l="1"/>
  <c r="F24" i="6" s="1"/>
  <c r="D25" i="6" s="1"/>
  <c r="F11" i="6"/>
  <c r="B25" i="1"/>
  <c r="A26" i="1"/>
  <c r="C25" i="1"/>
  <c r="Q22" i="1"/>
  <c r="K24" i="1"/>
  <c r="M23" i="1"/>
  <c r="L23" i="1"/>
  <c r="N23" i="1"/>
  <c r="O23" i="1" s="1"/>
  <c r="F23" i="1"/>
  <c r="G23" i="1" s="1"/>
  <c r="E25" i="6" l="1"/>
  <c r="F25" i="6" s="1"/>
  <c r="D26" i="6" s="1"/>
  <c r="L24" i="1"/>
  <c r="K25" i="1"/>
  <c r="M24" i="1"/>
  <c r="A27" i="1"/>
  <c r="C26" i="1"/>
  <c r="B26" i="1"/>
  <c r="S23" i="1"/>
  <c r="P23" i="1"/>
  <c r="H23" i="1"/>
  <c r="D24" i="1" s="1"/>
  <c r="E26" i="6" l="1"/>
  <c r="F26" i="6" s="1"/>
  <c r="D27" i="6" s="1"/>
  <c r="B27" i="1"/>
  <c r="L25" i="1"/>
  <c r="M25" i="1"/>
  <c r="K26" i="1"/>
  <c r="C27" i="1"/>
  <c r="A28" i="1"/>
  <c r="Q23" i="1"/>
  <c r="R23" i="1"/>
  <c r="E24" i="1"/>
  <c r="F24" i="1"/>
  <c r="E27" i="6" l="1"/>
  <c r="F27" i="6"/>
  <c r="D28" i="6" s="1"/>
  <c r="L26" i="1"/>
  <c r="B28" i="1"/>
  <c r="K27" i="1"/>
  <c r="M26" i="1"/>
  <c r="N24" i="1"/>
  <c r="C28" i="1"/>
  <c r="A29" i="1"/>
  <c r="H24" i="1"/>
  <c r="G24" i="1"/>
  <c r="E28" i="6" l="1"/>
  <c r="F28" i="6" s="1"/>
  <c r="D29" i="6" s="1"/>
  <c r="L27" i="1"/>
  <c r="B29" i="1"/>
  <c r="K28" i="1"/>
  <c r="M27" i="1"/>
  <c r="C29" i="1"/>
  <c r="A30" i="1"/>
  <c r="O24" i="1"/>
  <c r="S24" i="1"/>
  <c r="P24" i="1"/>
  <c r="D25" i="1"/>
  <c r="E29" i="6" l="1"/>
  <c r="F29" i="6" s="1"/>
  <c r="D30" i="6" s="1"/>
  <c r="B30" i="1"/>
  <c r="K29" i="1"/>
  <c r="M28" i="1"/>
  <c r="R24" i="1"/>
  <c r="Q24" i="1"/>
  <c r="L28" i="1"/>
  <c r="C30" i="1"/>
  <c r="A31" i="1"/>
  <c r="F25" i="1"/>
  <c r="E25" i="1"/>
  <c r="E30" i="6" l="1"/>
  <c r="F30" i="6" s="1"/>
  <c r="D31" i="6" s="1"/>
  <c r="L29" i="1"/>
  <c r="B31" i="1"/>
  <c r="N25" i="1"/>
  <c r="C31" i="1"/>
  <c r="A32" i="1"/>
  <c r="M29" i="1"/>
  <c r="K30" i="1"/>
  <c r="G25" i="1"/>
  <c r="H25" i="1"/>
  <c r="E31" i="6" l="1"/>
  <c r="F31" i="6" s="1"/>
  <c r="D32" i="6" s="1"/>
  <c r="L30" i="1"/>
  <c r="A33" i="1"/>
  <c r="C32" i="1"/>
  <c r="B32" i="1"/>
  <c r="P25" i="1"/>
  <c r="S25" i="1"/>
  <c r="O25" i="1"/>
  <c r="K31" i="1"/>
  <c r="M30" i="1"/>
  <c r="D26" i="1"/>
  <c r="E32" i="6" l="1"/>
  <c r="F32" i="6"/>
  <c r="D33" i="6" s="1"/>
  <c r="L31" i="1"/>
  <c r="B33" i="1"/>
  <c r="Q25" i="1"/>
  <c r="R25" i="1"/>
  <c r="K32" i="1"/>
  <c r="M31" i="1"/>
  <c r="A34" i="1"/>
  <c r="C33" i="1"/>
  <c r="F26" i="1"/>
  <c r="E26" i="1"/>
  <c r="E33" i="6" l="1"/>
  <c r="F33" i="6" s="1"/>
  <c r="D34" i="6" s="1"/>
  <c r="L32" i="1"/>
  <c r="B34" i="1"/>
  <c r="K33" i="1"/>
  <c r="M32" i="1"/>
  <c r="N26" i="1"/>
  <c r="C34" i="1"/>
  <c r="A35" i="1"/>
  <c r="G26" i="1"/>
  <c r="H26" i="1"/>
  <c r="E34" i="6" l="1"/>
  <c r="F34" i="6"/>
  <c r="D35" i="6" s="1"/>
  <c r="B35" i="1"/>
  <c r="P26" i="1"/>
  <c r="S26" i="1"/>
  <c r="O26" i="1"/>
  <c r="M33" i="1"/>
  <c r="K34" i="1"/>
  <c r="A36" i="1"/>
  <c r="C35" i="1"/>
  <c r="L33" i="1"/>
  <c r="D27" i="1"/>
  <c r="E35" i="6" l="1"/>
  <c r="F35" i="6" s="1"/>
  <c r="D36" i="6" s="1"/>
  <c r="K35" i="1"/>
  <c r="M34" i="1"/>
  <c r="A37" i="1"/>
  <c r="C36" i="1"/>
  <c r="R26" i="1"/>
  <c r="Q26" i="1"/>
  <c r="L34" i="1"/>
  <c r="B36" i="1"/>
  <c r="F27" i="1"/>
  <c r="E27" i="1"/>
  <c r="E36" i="6" l="1"/>
  <c r="F36" i="6" s="1"/>
  <c r="D37" i="6" s="1"/>
  <c r="B37" i="1"/>
  <c r="L35" i="1"/>
  <c r="N27" i="1"/>
  <c r="A38" i="1"/>
  <c r="C37" i="1"/>
  <c r="M35" i="1"/>
  <c r="K36" i="1"/>
  <c r="G27" i="1"/>
  <c r="H27" i="1"/>
  <c r="E37" i="6" l="1"/>
  <c r="F37" i="6" s="1"/>
  <c r="D38" i="6" s="1"/>
  <c r="L36" i="1"/>
  <c r="C38" i="1"/>
  <c r="A39" i="1"/>
  <c r="P27" i="1"/>
  <c r="S27" i="1"/>
  <c r="O27" i="1"/>
  <c r="B38" i="1"/>
  <c r="K37" i="1"/>
  <c r="M36" i="1"/>
  <c r="D28" i="1"/>
  <c r="E38" i="6" l="1"/>
  <c r="F38" i="6"/>
  <c r="D39" i="6" s="1"/>
  <c r="B39" i="1"/>
  <c r="M37" i="1"/>
  <c r="K38" i="1"/>
  <c r="A40" i="1"/>
  <c r="C39" i="1"/>
  <c r="Q27" i="1"/>
  <c r="R27" i="1"/>
  <c r="L37" i="1"/>
  <c r="F28" i="1"/>
  <c r="E28" i="1"/>
  <c r="E39" i="6" l="1"/>
  <c r="F39" i="6" s="1"/>
  <c r="D40" i="6" s="1"/>
  <c r="L38" i="1"/>
  <c r="B40" i="1"/>
  <c r="K39" i="1"/>
  <c r="M38" i="1"/>
  <c r="C40" i="1"/>
  <c r="A41" i="1"/>
  <c r="N28" i="1"/>
  <c r="G28" i="1"/>
  <c r="H28" i="1"/>
  <c r="E40" i="6" l="1"/>
  <c r="F40" i="6" s="1"/>
  <c r="D41" i="6" s="1"/>
  <c r="L39" i="1"/>
  <c r="A42" i="1"/>
  <c r="C41" i="1"/>
  <c r="B41" i="1"/>
  <c r="P28" i="1"/>
  <c r="S28" i="1"/>
  <c r="O28" i="1"/>
  <c r="K40" i="1"/>
  <c r="D29" i="1"/>
  <c r="E41" i="6" l="1"/>
  <c r="F41" i="6" s="1"/>
  <c r="D42" i="6" s="1"/>
  <c r="B42" i="1"/>
  <c r="Q28" i="1"/>
  <c r="R28" i="1"/>
  <c r="C42" i="1"/>
  <c r="A43" i="1"/>
  <c r="K41" i="1"/>
  <c r="M40" i="1"/>
  <c r="L40" i="1"/>
  <c r="F29" i="1"/>
  <c r="E29" i="1"/>
  <c r="E42" i="6" l="1"/>
  <c r="F42" i="6" s="1"/>
  <c r="D43" i="6" s="1"/>
  <c r="C43" i="1"/>
  <c r="A44" i="1"/>
  <c r="K42" i="1"/>
  <c r="M41" i="1"/>
  <c r="N29" i="1"/>
  <c r="B43" i="1"/>
  <c r="L41" i="1"/>
  <c r="G29" i="1"/>
  <c r="H29" i="1"/>
  <c r="E43" i="6" l="1"/>
  <c r="F43" i="6" s="1"/>
  <c r="D44" i="6" s="1"/>
  <c r="L42" i="1"/>
  <c r="B44" i="1"/>
  <c r="K43" i="1"/>
  <c r="M42" i="1"/>
  <c r="P29" i="1"/>
  <c r="S29" i="1"/>
  <c r="O29" i="1"/>
  <c r="C44" i="1"/>
  <c r="A45" i="1"/>
  <c r="D30" i="1"/>
  <c r="E44" i="6" l="1"/>
  <c r="F44" i="6" s="1"/>
  <c r="D45" i="6" s="1"/>
  <c r="C45" i="1"/>
  <c r="A46" i="1"/>
  <c r="R29" i="1"/>
  <c r="Q29" i="1"/>
  <c r="M43" i="1"/>
  <c r="K44" i="1"/>
  <c r="L43" i="1"/>
  <c r="B45" i="1"/>
  <c r="F30" i="1"/>
  <c r="E30" i="1"/>
  <c r="E45" i="6" l="1"/>
  <c r="F45" i="6" s="1"/>
  <c r="D46" i="6" s="1"/>
  <c r="B46" i="1"/>
  <c r="K45" i="1"/>
  <c r="M44" i="1"/>
  <c r="N30" i="1"/>
  <c r="C46" i="1"/>
  <c r="A47" i="1"/>
  <c r="L44" i="1"/>
  <c r="G30" i="1"/>
  <c r="H30" i="1"/>
  <c r="E46" i="6" l="1"/>
  <c r="F46" i="6"/>
  <c r="D47" i="6" s="1"/>
  <c r="F13" i="6"/>
  <c r="L45" i="1"/>
  <c r="C47" i="1"/>
  <c r="A48" i="1"/>
  <c r="B47" i="1"/>
  <c r="P30" i="1"/>
  <c r="O30" i="1"/>
  <c r="S30" i="1"/>
  <c r="K46" i="1"/>
  <c r="D31" i="1"/>
  <c r="E47" i="6" l="1"/>
  <c r="F47" i="6" s="1"/>
  <c r="D48" i="6" s="1"/>
  <c r="F7" i="6"/>
  <c r="B48" i="1"/>
  <c r="A49" i="1"/>
  <c r="C48" i="1"/>
  <c r="M46" i="1"/>
  <c r="K47" i="1"/>
  <c r="Q30" i="1"/>
  <c r="R30" i="1"/>
  <c r="L46" i="1"/>
  <c r="F31" i="1"/>
  <c r="E31" i="1"/>
  <c r="E48" i="6" l="1"/>
  <c r="F48" i="6"/>
  <c r="D49" i="6" s="1"/>
  <c r="C49" i="1"/>
  <c r="A50" i="1"/>
  <c r="M47" i="1"/>
  <c r="K48" i="1"/>
  <c r="L47" i="1"/>
  <c r="B49" i="1"/>
  <c r="N31" i="1"/>
  <c r="G31" i="1"/>
  <c r="H31" i="1"/>
  <c r="E49" i="6" l="1"/>
  <c r="F49" i="6" s="1"/>
  <c r="D50" i="6" s="1"/>
  <c r="L48" i="1"/>
  <c r="B50" i="1"/>
  <c r="A51" i="1"/>
  <c r="C50" i="1"/>
  <c r="P31" i="1"/>
  <c r="S31" i="1"/>
  <c r="O31" i="1"/>
  <c r="K49" i="1"/>
  <c r="M48" i="1"/>
  <c r="D32" i="1"/>
  <c r="E50" i="6" l="1"/>
  <c r="F50" i="6" s="1"/>
  <c r="D51" i="6" s="1"/>
  <c r="M49" i="1"/>
  <c r="K50" i="1"/>
  <c r="C51" i="1"/>
  <c r="A52" i="1"/>
  <c r="B51" i="1"/>
  <c r="Q31" i="1"/>
  <c r="R31" i="1"/>
  <c r="L49" i="1"/>
  <c r="F32" i="1"/>
  <c r="E32" i="1"/>
  <c r="E51" i="6" l="1"/>
  <c r="F51" i="6"/>
  <c r="D52" i="6" s="1"/>
  <c r="B52" i="1"/>
  <c r="L50" i="1"/>
  <c r="C52" i="1"/>
  <c r="A53" i="1"/>
  <c r="K51" i="1"/>
  <c r="M50" i="1"/>
  <c r="N32" i="1"/>
  <c r="G32" i="1"/>
  <c r="H32" i="1"/>
  <c r="E52" i="6" l="1"/>
  <c r="F52" i="6"/>
  <c r="D53" i="6" s="1"/>
  <c r="L51" i="1"/>
  <c r="P32" i="1"/>
  <c r="S32" i="1"/>
  <c r="O32" i="1"/>
  <c r="K52" i="1"/>
  <c r="M51" i="1"/>
  <c r="C53" i="1"/>
  <c r="A54" i="1"/>
  <c r="B53" i="1"/>
  <c r="D33" i="1"/>
  <c r="E53" i="6" l="1"/>
  <c r="F53" i="6" s="1"/>
  <c r="D54" i="6" s="1"/>
  <c r="L52" i="1"/>
  <c r="A55" i="1"/>
  <c r="C54" i="1"/>
  <c r="K53" i="1"/>
  <c r="B54" i="1"/>
  <c r="R32" i="1"/>
  <c r="Q32" i="1"/>
  <c r="F33" i="1"/>
  <c r="E33" i="1"/>
  <c r="E54" i="6" l="1"/>
  <c r="F54" i="6" s="1"/>
  <c r="D55" i="6" s="1"/>
  <c r="B55" i="1"/>
  <c r="M53" i="1"/>
  <c r="K54" i="1"/>
  <c r="C55" i="1"/>
  <c r="A56" i="1"/>
  <c r="N33" i="1"/>
  <c r="L53" i="1"/>
  <c r="G33" i="1"/>
  <c r="H33" i="1"/>
  <c r="E55" i="6" l="1"/>
  <c r="F55" i="6" s="1"/>
  <c r="D56" i="6" s="1"/>
  <c r="P33" i="1"/>
  <c r="O33" i="1"/>
  <c r="S33" i="1"/>
  <c r="K55" i="1"/>
  <c r="M54" i="1"/>
  <c r="C56" i="1"/>
  <c r="A57" i="1"/>
  <c r="L54" i="1"/>
  <c r="B56" i="1"/>
  <c r="D34" i="1"/>
  <c r="E56" i="6" l="1"/>
  <c r="F56" i="6"/>
  <c r="D57" i="6" s="1"/>
  <c r="L55" i="1"/>
  <c r="A58" i="1"/>
  <c r="C57" i="1"/>
  <c r="K56" i="1"/>
  <c r="M55" i="1"/>
  <c r="B57" i="1"/>
  <c r="R33" i="1"/>
  <c r="Q33" i="1"/>
  <c r="F34" i="1"/>
  <c r="E34" i="1"/>
  <c r="E57" i="6" l="1"/>
  <c r="F57" i="6"/>
  <c r="D58" i="6" s="1"/>
  <c r="B58" i="1"/>
  <c r="K57" i="1"/>
  <c r="M56" i="1"/>
  <c r="C58" i="1"/>
  <c r="A59" i="1"/>
  <c r="N34" i="1"/>
  <c r="L56" i="1"/>
  <c r="G34" i="1"/>
  <c r="H34" i="1"/>
  <c r="E58" i="6" l="1"/>
  <c r="F58" i="6" s="1"/>
  <c r="D59" i="6" s="1"/>
  <c r="L57" i="1"/>
  <c r="P34" i="1"/>
  <c r="O34" i="1"/>
  <c r="S34" i="1"/>
  <c r="C59" i="1"/>
  <c r="A60" i="1"/>
  <c r="K58" i="1"/>
  <c r="M57" i="1"/>
  <c r="B59" i="1"/>
  <c r="D35" i="1"/>
  <c r="E59" i="6" l="1"/>
  <c r="F59" i="6"/>
  <c r="D60" i="6" s="1"/>
  <c r="A61" i="1"/>
  <c r="C60" i="1"/>
  <c r="K59" i="1"/>
  <c r="M58" i="1"/>
  <c r="L58" i="1"/>
  <c r="B60" i="1"/>
  <c r="Q34" i="1"/>
  <c r="R34" i="1"/>
  <c r="F35" i="1"/>
  <c r="E35" i="1"/>
  <c r="E60" i="6" l="1"/>
  <c r="F60" i="6" s="1"/>
  <c r="D61" i="6" s="1"/>
  <c r="B61" i="1"/>
  <c r="L59" i="1"/>
  <c r="M59" i="1"/>
  <c r="K60" i="1"/>
  <c r="C61" i="1"/>
  <c r="A62" i="1"/>
  <c r="N35" i="1"/>
  <c r="G35" i="1"/>
  <c r="H35" i="1"/>
  <c r="E61" i="6" l="1"/>
  <c r="F61" i="6" s="1"/>
  <c r="D62" i="6" s="1"/>
  <c r="A63" i="1"/>
  <c r="C62" i="1"/>
  <c r="P35" i="1"/>
  <c r="S35" i="1"/>
  <c r="O35" i="1"/>
  <c r="K61" i="1"/>
  <c r="M60" i="1"/>
  <c r="L60" i="1"/>
  <c r="B62" i="1"/>
  <c r="B63" i="1" s="1"/>
  <c r="D36" i="1"/>
  <c r="E62" i="6" l="1"/>
  <c r="F62" i="6" s="1"/>
  <c r="D63" i="6" s="1"/>
  <c r="L61" i="1"/>
  <c r="K62" i="1"/>
  <c r="M61" i="1"/>
  <c r="Q35" i="1"/>
  <c r="R35" i="1"/>
  <c r="C63" i="1"/>
  <c r="A64" i="1"/>
  <c r="B64" i="1" s="1"/>
  <c r="F36" i="1"/>
  <c r="E36" i="1"/>
  <c r="E63" i="6" l="1"/>
  <c r="F63" i="6" s="1"/>
  <c r="D64" i="6" s="1"/>
  <c r="L62" i="1"/>
  <c r="K63" i="1"/>
  <c r="M62" i="1"/>
  <c r="N36" i="1"/>
  <c r="C64" i="1"/>
  <c r="A65" i="1"/>
  <c r="G36" i="1"/>
  <c r="H36" i="1"/>
  <c r="E64" i="6" l="1"/>
  <c r="F64" i="6"/>
  <c r="D65" i="6" s="1"/>
  <c r="L63" i="1"/>
  <c r="P36" i="1"/>
  <c r="S36" i="1"/>
  <c r="O36" i="1"/>
  <c r="C65" i="1"/>
  <c r="A66" i="1"/>
  <c r="M63" i="1"/>
  <c r="K64" i="1"/>
  <c r="B65" i="1"/>
  <c r="D37" i="1"/>
  <c r="E65" i="6" l="1"/>
  <c r="F65" i="6" s="1"/>
  <c r="D66" i="6" s="1"/>
  <c r="K65" i="1"/>
  <c r="M64" i="1"/>
  <c r="Q36" i="1"/>
  <c r="R36" i="1"/>
  <c r="A67" i="1"/>
  <c r="C66" i="1"/>
  <c r="B66" i="1"/>
  <c r="L64" i="1"/>
  <c r="F37" i="1"/>
  <c r="E37" i="1"/>
  <c r="E66" i="6" l="1"/>
  <c r="F66" i="6" s="1"/>
  <c r="D67" i="6" s="1"/>
  <c r="L65" i="1"/>
  <c r="N37" i="1"/>
  <c r="C67" i="1"/>
  <c r="A68" i="1"/>
  <c r="B67" i="1"/>
  <c r="K66" i="1"/>
  <c r="M65" i="1"/>
  <c r="G37" i="1"/>
  <c r="H37" i="1"/>
  <c r="E67" i="6" l="1"/>
  <c r="F67" i="6"/>
  <c r="D68" i="6" s="1"/>
  <c r="B68" i="1"/>
  <c r="K67" i="1"/>
  <c r="M66" i="1"/>
  <c r="C68" i="1"/>
  <c r="A69" i="1"/>
  <c r="L66" i="1"/>
  <c r="L67" i="1" s="1"/>
  <c r="P37" i="1"/>
  <c r="S37" i="1"/>
  <c r="O37" i="1"/>
  <c r="D38" i="1"/>
  <c r="E68" i="6" l="1"/>
  <c r="F68" i="6" s="1"/>
  <c r="D69" i="6" s="1"/>
  <c r="C69" i="1"/>
  <c r="A70" i="1"/>
  <c r="K68" i="1"/>
  <c r="R37" i="1"/>
  <c r="Q37" i="1"/>
  <c r="B69" i="1"/>
  <c r="B70" i="1" s="1"/>
  <c r="F38" i="1"/>
  <c r="E38" i="1"/>
  <c r="E69" i="6" l="1"/>
  <c r="F69" i="6" s="1"/>
  <c r="D70" i="6" s="1"/>
  <c r="N38" i="1"/>
  <c r="K69" i="1"/>
  <c r="C70" i="1"/>
  <c r="A71" i="1"/>
  <c r="B71" i="1" s="1"/>
  <c r="L68" i="1"/>
  <c r="L69" i="1" s="1"/>
  <c r="H38" i="1"/>
  <c r="G38" i="1"/>
  <c r="E70" i="6" l="1"/>
  <c r="F70" i="6"/>
  <c r="D71" i="6" s="1"/>
  <c r="A72" i="1"/>
  <c r="C71" i="1"/>
  <c r="K70" i="1"/>
  <c r="P38" i="1"/>
  <c r="O38" i="1"/>
  <c r="S38" i="1"/>
  <c r="D39" i="1"/>
  <c r="E71" i="6" l="1"/>
  <c r="F71" i="6" s="1"/>
  <c r="D72" i="6" s="1"/>
  <c r="Q38" i="1"/>
  <c r="R38" i="1"/>
  <c r="M39" i="1" s="1"/>
  <c r="K71" i="1"/>
  <c r="M70" i="1"/>
  <c r="A73" i="1"/>
  <c r="C72" i="1"/>
  <c r="L70" i="1"/>
  <c r="B72" i="1"/>
  <c r="F39" i="1"/>
  <c r="E39" i="1"/>
  <c r="E72" i="6" l="1"/>
  <c r="F72" i="6"/>
  <c r="D73" i="6" s="1"/>
  <c r="C73" i="1"/>
  <c r="A74" i="1"/>
  <c r="K72" i="1"/>
  <c r="B73" i="1"/>
  <c r="B74" i="1" s="1"/>
  <c r="N39" i="1"/>
  <c r="L71" i="1"/>
  <c r="L72" i="1" s="1"/>
  <c r="G39" i="1"/>
  <c r="H39" i="1"/>
  <c r="E73" i="6" l="1"/>
  <c r="F73" i="6" s="1"/>
  <c r="D74" i="6" s="1"/>
  <c r="P39" i="1"/>
  <c r="O39" i="1"/>
  <c r="S39" i="1"/>
  <c r="K73" i="1"/>
  <c r="M72" i="1"/>
  <c r="A75" i="1"/>
  <c r="C74" i="1"/>
  <c r="D40" i="1"/>
  <c r="E74" i="6" l="1"/>
  <c r="F74" i="6" s="1"/>
  <c r="D75" i="6" s="1"/>
  <c r="C75" i="1"/>
  <c r="A76" i="1"/>
  <c r="K74" i="1"/>
  <c r="B75" i="1"/>
  <c r="B76" i="1" s="1"/>
  <c r="L73" i="1"/>
  <c r="Q39" i="1"/>
  <c r="R39" i="1"/>
  <c r="F40" i="1"/>
  <c r="E40" i="1"/>
  <c r="E75" i="6" l="1"/>
  <c r="F75" i="6"/>
  <c r="D76" i="6" s="1"/>
  <c r="L74" i="1"/>
  <c r="C76" i="1"/>
  <c r="A77" i="1"/>
  <c r="B77" i="1" s="1"/>
  <c r="K75" i="1"/>
  <c r="M74" i="1"/>
  <c r="N40" i="1"/>
  <c r="H40" i="1"/>
  <c r="G40" i="1"/>
  <c r="E76" i="6" l="1"/>
  <c r="F76" i="6" s="1"/>
  <c r="D77" i="6" s="1"/>
  <c r="L75" i="1"/>
  <c r="P40" i="1"/>
  <c r="S40" i="1"/>
  <c r="O40" i="1"/>
  <c r="K76" i="1"/>
  <c r="M75" i="1"/>
  <c r="A78" i="1"/>
  <c r="C77" i="1"/>
  <c r="D41" i="1"/>
  <c r="E77" i="6" l="1"/>
  <c r="F77" i="6" s="1"/>
  <c r="D78" i="6" s="1"/>
  <c r="A79" i="1"/>
  <c r="C78" i="1"/>
  <c r="K77" i="1"/>
  <c r="M76" i="1"/>
  <c r="B78" i="1"/>
  <c r="B79" i="1" s="1"/>
  <c r="Q40" i="1"/>
  <c r="R40" i="1"/>
  <c r="L76" i="1"/>
  <c r="F41" i="1"/>
  <c r="E41" i="1"/>
  <c r="E78" i="6" l="1"/>
  <c r="F78" i="6" s="1"/>
  <c r="D79" i="6" s="1"/>
  <c r="N41" i="1"/>
  <c r="M77" i="1"/>
  <c r="K78" i="1"/>
  <c r="L77" i="1"/>
  <c r="C79" i="1"/>
  <c r="A80" i="1"/>
  <c r="B80" i="1" s="1"/>
  <c r="G41" i="1"/>
  <c r="H41" i="1"/>
  <c r="E79" i="6" l="1"/>
  <c r="F79" i="6" s="1"/>
  <c r="D80" i="6" s="1"/>
  <c r="L78" i="1"/>
  <c r="K79" i="1"/>
  <c r="M78" i="1"/>
  <c r="A81" i="1"/>
  <c r="B81" i="1" s="1"/>
  <c r="C80" i="1"/>
  <c r="P41" i="1"/>
  <c r="O41" i="1"/>
  <c r="S41" i="1"/>
  <c r="D42" i="1"/>
  <c r="E80" i="6" l="1"/>
  <c r="F80" i="6"/>
  <c r="D81" i="6" s="1"/>
  <c r="Q41" i="1"/>
  <c r="R41" i="1"/>
  <c r="C81" i="1"/>
  <c r="A82" i="1"/>
  <c r="K80" i="1"/>
  <c r="M79" i="1"/>
  <c r="L79" i="1"/>
  <c r="F42" i="1"/>
  <c r="E42" i="1"/>
  <c r="E81" i="6" l="1"/>
  <c r="F81" i="6" s="1"/>
  <c r="D82" i="6" s="1"/>
  <c r="C82" i="1"/>
  <c r="A83" i="1"/>
  <c r="N42" i="1"/>
  <c r="M80" i="1"/>
  <c r="K81" i="1"/>
  <c r="L80" i="1"/>
  <c r="B82" i="1"/>
  <c r="B83" i="1" s="1"/>
  <c r="H42" i="1"/>
  <c r="G42" i="1"/>
  <c r="E82" i="6" l="1"/>
  <c r="F82" i="6" s="1"/>
  <c r="D83" i="6" s="1"/>
  <c r="L81" i="1"/>
  <c r="K82" i="1"/>
  <c r="P42" i="1"/>
  <c r="S42" i="1"/>
  <c r="O42" i="1"/>
  <c r="A84" i="1"/>
  <c r="C83" i="1"/>
  <c r="D43" i="1"/>
  <c r="E83" i="6" l="1"/>
  <c r="F83" i="6" s="1"/>
  <c r="D84" i="6" s="1"/>
  <c r="A85" i="1"/>
  <c r="C84" i="1"/>
  <c r="R42" i="1"/>
  <c r="Q42" i="1"/>
  <c r="K83" i="1"/>
  <c r="M82" i="1"/>
  <c r="B84" i="1"/>
  <c r="B85" i="1" s="1"/>
  <c r="L82" i="1"/>
  <c r="F43" i="1"/>
  <c r="E43" i="1"/>
  <c r="E84" i="6" l="1"/>
  <c r="F84" i="6" s="1"/>
  <c r="D85" i="6" s="1"/>
  <c r="N43" i="1"/>
  <c r="M83" i="1"/>
  <c r="K84" i="1"/>
  <c r="L83" i="1"/>
  <c r="A86" i="1"/>
  <c r="C85" i="1"/>
  <c r="G43" i="1"/>
  <c r="H43" i="1"/>
  <c r="E85" i="6" l="1"/>
  <c r="F85" i="6" s="1"/>
  <c r="D86" i="6" s="1"/>
  <c r="L84" i="1"/>
  <c r="C86" i="1"/>
  <c r="A87" i="1"/>
  <c r="K85" i="1"/>
  <c r="M84" i="1"/>
  <c r="P43" i="1"/>
  <c r="O43" i="1"/>
  <c r="S43" i="1"/>
  <c r="B86" i="1"/>
  <c r="D44" i="1"/>
  <c r="E86" i="6" l="1"/>
  <c r="F86" i="6" s="1"/>
  <c r="D87" i="6" s="1"/>
  <c r="Q43" i="1"/>
  <c r="R43" i="1"/>
  <c r="C87" i="1"/>
  <c r="A88" i="1"/>
  <c r="K86" i="1"/>
  <c r="B87" i="1"/>
  <c r="L85" i="1"/>
  <c r="F44" i="1"/>
  <c r="E44" i="1"/>
  <c r="E87" i="6" l="1"/>
  <c r="F87" i="6" s="1"/>
  <c r="D88" i="6" s="1"/>
  <c r="M86" i="1"/>
  <c r="K87" i="1"/>
  <c r="A89" i="1"/>
  <c r="C88" i="1"/>
  <c r="L86" i="1"/>
  <c r="N44" i="1"/>
  <c r="B88" i="1"/>
  <c r="B89" i="1" s="1"/>
  <c r="G44" i="1"/>
  <c r="H44" i="1"/>
  <c r="E88" i="6" l="1"/>
  <c r="F88" i="6"/>
  <c r="D89" i="6" s="1"/>
  <c r="L87" i="1"/>
  <c r="P44" i="1"/>
  <c r="O44" i="1"/>
  <c r="S44" i="1"/>
  <c r="A90" i="1"/>
  <c r="C89" i="1"/>
  <c r="K88" i="1"/>
  <c r="D45" i="1"/>
  <c r="E89" i="6" l="1"/>
  <c r="F89" i="6" s="1"/>
  <c r="D90" i="6" s="1"/>
  <c r="K89" i="1"/>
  <c r="L88" i="1"/>
  <c r="C90" i="1"/>
  <c r="A91" i="1"/>
  <c r="B90" i="1"/>
  <c r="Q44" i="1"/>
  <c r="R44" i="1"/>
  <c r="M45" i="1" s="1"/>
  <c r="F45" i="1"/>
  <c r="E45" i="1"/>
  <c r="E90" i="6" l="1"/>
  <c r="F90" i="6" s="1"/>
  <c r="D91" i="6" s="1"/>
  <c r="L89" i="1"/>
  <c r="B91" i="1"/>
  <c r="N45" i="1"/>
  <c r="K90" i="1"/>
  <c r="C91" i="1"/>
  <c r="A92" i="1"/>
  <c r="H45" i="1"/>
  <c r="G45" i="1"/>
  <c r="E91" i="6" l="1"/>
  <c r="F91" i="6"/>
  <c r="D92" i="6" s="1"/>
  <c r="C92" i="1"/>
  <c r="A93" i="1"/>
  <c r="K91" i="1"/>
  <c r="M90" i="1"/>
  <c r="L90" i="1"/>
  <c r="P45" i="1"/>
  <c r="O45" i="1"/>
  <c r="S45" i="1"/>
  <c r="B92" i="1"/>
  <c r="D46" i="1"/>
  <c r="E92" i="6" l="1"/>
  <c r="F92" i="6" s="1"/>
  <c r="D93" i="6" s="1"/>
  <c r="B93" i="1"/>
  <c r="L91" i="1"/>
  <c r="Q45" i="1"/>
  <c r="R45" i="1"/>
  <c r="M91" i="1"/>
  <c r="K92" i="1"/>
  <c r="C93" i="1"/>
  <c r="A94" i="1"/>
  <c r="F46" i="1"/>
  <c r="E46" i="1"/>
  <c r="E93" i="6" l="1"/>
  <c r="F93" i="6" s="1"/>
  <c r="D94" i="6" s="1"/>
  <c r="B94" i="1"/>
  <c r="L92" i="1"/>
  <c r="N46" i="1"/>
  <c r="K93" i="1"/>
  <c r="M92" i="1"/>
  <c r="C94" i="1"/>
  <c r="A95" i="1"/>
  <c r="G46" i="1"/>
  <c r="H46" i="1"/>
  <c r="E94" i="6" l="1"/>
  <c r="F94" i="6"/>
  <c r="D95" i="6" s="1"/>
  <c r="A96" i="1"/>
  <c r="C95" i="1"/>
  <c r="P46" i="1"/>
  <c r="S46" i="1"/>
  <c r="O46" i="1"/>
  <c r="K94" i="1"/>
  <c r="M93" i="1"/>
  <c r="L93" i="1"/>
  <c r="B95" i="1"/>
  <c r="B96" i="1" s="1"/>
  <c r="D47" i="1"/>
  <c r="E95" i="6" l="1"/>
  <c r="F95" i="6" s="1"/>
  <c r="D96" i="6" s="1"/>
  <c r="L94" i="1"/>
  <c r="M94" i="1"/>
  <c r="K95" i="1"/>
  <c r="Q46" i="1"/>
  <c r="R46" i="1"/>
  <c r="C96" i="1"/>
  <c r="A97" i="1"/>
  <c r="B97" i="1" s="1"/>
  <c r="F47" i="1"/>
  <c r="E47" i="1"/>
  <c r="E96" i="6" l="1"/>
  <c r="F96" i="6"/>
  <c r="D97" i="6" s="1"/>
  <c r="N47" i="1"/>
  <c r="M95" i="1"/>
  <c r="K96" i="1"/>
  <c r="A98" i="1"/>
  <c r="C97" i="1"/>
  <c r="L95" i="1"/>
  <c r="G47" i="1"/>
  <c r="H47" i="1"/>
  <c r="E97" i="6" l="1"/>
  <c r="F97" i="6" s="1"/>
  <c r="D98" i="6" s="1"/>
  <c r="L96" i="1"/>
  <c r="C98" i="1"/>
  <c r="A99" i="1"/>
  <c r="B98" i="1"/>
  <c r="K97" i="1"/>
  <c r="M96" i="1"/>
  <c r="P47" i="1"/>
  <c r="S47" i="1"/>
  <c r="O47" i="1"/>
  <c r="D48" i="1"/>
  <c r="E98" i="6" l="1"/>
  <c r="F98" i="6" s="1"/>
  <c r="D99" i="6" s="1"/>
  <c r="L97" i="1"/>
  <c r="B99" i="1"/>
  <c r="R47" i="1"/>
  <c r="Q47" i="1"/>
  <c r="K98" i="1"/>
  <c r="M97" i="1"/>
  <c r="C99" i="1"/>
  <c r="A100" i="1"/>
  <c r="F48" i="1"/>
  <c r="E48" i="1"/>
  <c r="E99" i="6" l="1"/>
  <c r="F99" i="6" s="1"/>
  <c r="D100" i="6" s="1"/>
  <c r="C100" i="1"/>
  <c r="A101" i="1"/>
  <c r="K99" i="1"/>
  <c r="M98" i="1"/>
  <c r="B100" i="1"/>
  <c r="B101" i="1" s="1"/>
  <c r="N48" i="1"/>
  <c r="L98" i="1"/>
  <c r="L99" i="1" s="1"/>
  <c r="G48" i="1"/>
  <c r="H48" i="1"/>
  <c r="E100" i="6" l="1"/>
  <c r="F100" i="6" s="1"/>
  <c r="D101" i="6" s="1"/>
  <c r="P48" i="1"/>
  <c r="S48" i="1"/>
  <c r="O48" i="1"/>
  <c r="K100" i="1"/>
  <c r="C101" i="1"/>
  <c r="A102" i="1"/>
  <c r="B102" i="1" s="1"/>
  <c r="D49" i="1"/>
  <c r="E101" i="6" l="1"/>
  <c r="F101" i="6" s="1"/>
  <c r="D102" i="6" s="1"/>
  <c r="C102" i="1"/>
  <c r="A103" i="1"/>
  <c r="M100" i="1"/>
  <c r="K101" i="1"/>
  <c r="L100" i="1"/>
  <c r="Q48" i="1"/>
  <c r="R48" i="1"/>
  <c r="F49" i="1"/>
  <c r="E49" i="1"/>
  <c r="E102" i="6" l="1"/>
  <c r="F102" i="6"/>
  <c r="D103" i="6" s="1"/>
  <c r="L101" i="1"/>
  <c r="K102" i="1"/>
  <c r="M101" i="1"/>
  <c r="A104" i="1"/>
  <c r="C103" i="1"/>
  <c r="N49" i="1"/>
  <c r="B103" i="1"/>
  <c r="H49" i="1"/>
  <c r="G49" i="1"/>
  <c r="E103" i="6" l="1"/>
  <c r="F103" i="6" s="1"/>
  <c r="D104" i="6" s="1"/>
  <c r="B104" i="1"/>
  <c r="L102" i="1"/>
  <c r="P49" i="1"/>
  <c r="S49" i="1"/>
  <c r="O49" i="1"/>
  <c r="C104" i="1"/>
  <c r="A105" i="1"/>
  <c r="M102" i="1"/>
  <c r="K103" i="1"/>
  <c r="D50" i="1"/>
  <c r="E104" i="6" l="1"/>
  <c r="F104" i="6"/>
  <c r="D105" i="6" s="1"/>
  <c r="B105" i="1"/>
  <c r="L103" i="1"/>
  <c r="C105" i="1"/>
  <c r="A106" i="1"/>
  <c r="K104" i="1"/>
  <c r="M103" i="1"/>
  <c r="Q49" i="1"/>
  <c r="R49" i="1"/>
  <c r="F50" i="1"/>
  <c r="E50" i="1"/>
  <c r="E105" i="6" l="1"/>
  <c r="F105" i="6" s="1"/>
  <c r="D106" i="6" s="1"/>
  <c r="K105" i="1"/>
  <c r="L104" i="1"/>
  <c r="C106" i="1"/>
  <c r="A107" i="1"/>
  <c r="N50" i="1"/>
  <c r="B106" i="1"/>
  <c r="G50" i="1"/>
  <c r="H50" i="1"/>
  <c r="E106" i="6" l="1"/>
  <c r="F106" i="6" s="1"/>
  <c r="D107" i="6" s="1"/>
  <c r="L105" i="1"/>
  <c r="P50" i="1"/>
  <c r="S50" i="1"/>
  <c r="O50" i="1"/>
  <c r="C107" i="1"/>
  <c r="A108" i="1"/>
  <c r="B107" i="1"/>
  <c r="K106" i="1"/>
  <c r="D51" i="1"/>
  <c r="E107" i="6" l="1"/>
  <c r="F107" i="6" s="1"/>
  <c r="D108" i="6" s="1"/>
  <c r="L106" i="1"/>
  <c r="B108" i="1"/>
  <c r="A109" i="1"/>
  <c r="C108" i="1"/>
  <c r="K107" i="1"/>
  <c r="R50" i="1"/>
  <c r="Q50" i="1"/>
  <c r="F51" i="1"/>
  <c r="E51" i="1"/>
  <c r="E108" i="6" l="1"/>
  <c r="F108" i="6" s="1"/>
  <c r="D109" i="6" s="1"/>
  <c r="K108" i="1"/>
  <c r="M107" i="1"/>
  <c r="L107" i="1"/>
  <c r="C109" i="1"/>
  <c r="A110" i="1"/>
  <c r="N51" i="1"/>
  <c r="B109" i="1"/>
  <c r="G51" i="1"/>
  <c r="H51" i="1"/>
  <c r="E109" i="6" l="1"/>
  <c r="F109" i="6" s="1"/>
  <c r="D110" i="6" s="1"/>
  <c r="L108" i="1"/>
  <c r="P51" i="1"/>
  <c r="S51" i="1"/>
  <c r="O51" i="1"/>
  <c r="C110" i="1"/>
  <c r="A111" i="1"/>
  <c r="B110" i="1"/>
  <c r="K109" i="1"/>
  <c r="M108" i="1"/>
  <c r="D52" i="1"/>
  <c r="E110" i="6" l="1"/>
  <c r="F110" i="6"/>
  <c r="D111" i="6" s="1"/>
  <c r="B111" i="1"/>
  <c r="K110" i="1"/>
  <c r="L109" i="1"/>
  <c r="A112" i="1"/>
  <c r="C111" i="1"/>
  <c r="Q51" i="1"/>
  <c r="R51" i="1"/>
  <c r="M52" i="1" s="1"/>
  <c r="F52" i="1"/>
  <c r="E52" i="1"/>
  <c r="E111" i="6" l="1"/>
  <c r="F111" i="6" s="1"/>
  <c r="D112" i="6" s="1"/>
  <c r="L110" i="1"/>
  <c r="C112" i="1"/>
  <c r="A113" i="1"/>
  <c r="B112" i="1"/>
  <c r="N52" i="1"/>
  <c r="M110" i="1"/>
  <c r="K111" i="1"/>
  <c r="H52" i="1"/>
  <c r="G52" i="1"/>
  <c r="E112" i="6" l="1"/>
  <c r="F112" i="6"/>
  <c r="D113" i="6" s="1"/>
  <c r="B113" i="1"/>
  <c r="C113" i="1"/>
  <c r="A114" i="1"/>
  <c r="P52" i="1"/>
  <c r="O52" i="1"/>
  <c r="S52" i="1"/>
  <c r="M111" i="1"/>
  <c r="K112" i="1"/>
  <c r="L111" i="1"/>
  <c r="D53" i="1"/>
  <c r="E113" i="6" l="1"/>
  <c r="F113" i="6" s="1"/>
  <c r="D114" i="6" s="1"/>
  <c r="B114" i="1"/>
  <c r="M112" i="1"/>
  <c r="K113" i="1"/>
  <c r="Q52" i="1"/>
  <c r="R52" i="1"/>
  <c r="C114" i="1"/>
  <c r="A115" i="1"/>
  <c r="L112" i="1"/>
  <c r="L113" i="1" s="1"/>
  <c r="F53" i="1"/>
  <c r="E53" i="1"/>
  <c r="E114" i="6" l="1"/>
  <c r="F114" i="6" s="1"/>
  <c r="D115" i="6" s="1"/>
  <c r="A116" i="1"/>
  <c r="C115" i="1"/>
  <c r="N53" i="1"/>
  <c r="B115" i="1"/>
  <c r="M113" i="1"/>
  <c r="K114" i="1"/>
  <c r="G53" i="1"/>
  <c r="H53" i="1"/>
  <c r="E115" i="6" l="1"/>
  <c r="F115" i="6" s="1"/>
  <c r="D116" i="6" s="1"/>
  <c r="B116" i="1"/>
  <c r="K115" i="1"/>
  <c r="M114" i="1"/>
  <c r="P53" i="1"/>
  <c r="S53" i="1"/>
  <c r="O53" i="1"/>
  <c r="L114" i="1"/>
  <c r="L115" i="1" s="1"/>
  <c r="C116" i="1"/>
  <c r="A117" i="1"/>
  <c r="D54" i="1"/>
  <c r="E116" i="6" l="1"/>
  <c r="F116" i="6" s="1"/>
  <c r="D117" i="6" s="1"/>
  <c r="B117" i="1"/>
  <c r="R53" i="1"/>
  <c r="Q53" i="1"/>
  <c r="A118" i="1"/>
  <c r="C117" i="1"/>
  <c r="K116" i="1"/>
  <c r="L116" i="1" s="1"/>
  <c r="M115" i="1"/>
  <c r="F54" i="1"/>
  <c r="E54" i="1"/>
  <c r="E117" i="6" l="1"/>
  <c r="F117" i="6" s="1"/>
  <c r="A119" i="1"/>
  <c r="C118" i="1"/>
  <c r="N54" i="1"/>
  <c r="K117" i="1"/>
  <c r="M116" i="1"/>
  <c r="B118" i="1"/>
  <c r="H54" i="1"/>
  <c r="G54" i="1"/>
  <c r="B119" i="1" l="1"/>
  <c r="K118" i="1"/>
  <c r="P54" i="1"/>
  <c r="S54" i="1"/>
  <c r="O54" i="1"/>
  <c r="C119" i="1"/>
  <c r="A120" i="1"/>
  <c r="L117" i="1"/>
  <c r="D55" i="1"/>
  <c r="L118" i="1" l="1"/>
  <c r="C120" i="1"/>
  <c r="A121" i="1"/>
  <c r="B120" i="1"/>
  <c r="Q54" i="1"/>
  <c r="R54" i="1"/>
  <c r="K119" i="1"/>
  <c r="F55" i="1"/>
  <c r="E55" i="1"/>
  <c r="L119" i="1" l="1"/>
  <c r="B121" i="1"/>
  <c r="A122" i="1"/>
  <c r="C121" i="1"/>
  <c r="N55" i="1"/>
  <c r="K120" i="1"/>
  <c r="G55" i="1"/>
  <c r="H55" i="1"/>
  <c r="K121" i="1" l="1"/>
  <c r="C122" i="1"/>
  <c r="A123" i="1"/>
  <c r="P55" i="1"/>
  <c r="S55" i="1"/>
  <c r="O55" i="1"/>
  <c r="B122" i="1"/>
  <c r="L120" i="1"/>
  <c r="D56" i="1"/>
  <c r="L121" i="1" l="1"/>
  <c r="B123" i="1"/>
  <c r="R55" i="1"/>
  <c r="Q55" i="1"/>
  <c r="A124" i="1"/>
  <c r="C123" i="1"/>
  <c r="M121" i="1"/>
  <c r="K122" i="1"/>
  <c r="F56" i="1"/>
  <c r="E56" i="1"/>
  <c r="L122" i="1" l="1"/>
  <c r="N56" i="1"/>
  <c r="C124" i="1"/>
  <c r="A125" i="1"/>
  <c r="B124" i="1"/>
  <c r="K123" i="1"/>
  <c r="M122" i="1"/>
  <c r="G56" i="1"/>
  <c r="H56" i="1"/>
  <c r="B125" i="1" l="1"/>
  <c r="C125" i="1"/>
  <c r="A126" i="1"/>
  <c r="P56" i="1"/>
  <c r="O56" i="1"/>
  <c r="S56" i="1"/>
  <c r="K124" i="1"/>
  <c r="L123" i="1"/>
  <c r="D57" i="1"/>
  <c r="B126" i="1" l="1"/>
  <c r="K125" i="1"/>
  <c r="R56" i="1"/>
  <c r="Q56" i="1"/>
  <c r="A127" i="1"/>
  <c r="C126" i="1"/>
  <c r="L124" i="1"/>
  <c r="F57" i="1"/>
  <c r="E57" i="1"/>
  <c r="L125" i="1" l="1"/>
  <c r="N57" i="1"/>
  <c r="C127" i="1"/>
  <c r="A128" i="1"/>
  <c r="M125" i="1"/>
  <c r="K126" i="1"/>
  <c r="B127" i="1"/>
  <c r="H57" i="1"/>
  <c r="G57" i="1"/>
  <c r="L126" i="1" l="1"/>
  <c r="C128" i="1"/>
  <c r="A129" i="1"/>
  <c r="M126" i="1"/>
  <c r="K127" i="1"/>
  <c r="B128" i="1"/>
  <c r="B129" i="1" s="1"/>
  <c r="P57" i="1"/>
  <c r="O57" i="1"/>
  <c r="S57" i="1"/>
  <c r="D58" i="1"/>
  <c r="R57" i="1" l="1"/>
  <c r="Q57" i="1"/>
  <c r="K128" i="1"/>
  <c r="C129" i="1"/>
  <c r="A130" i="1"/>
  <c r="B130" i="1" s="1"/>
  <c r="L127" i="1"/>
  <c r="F58" i="1"/>
  <c r="E58" i="1"/>
  <c r="K129" i="1" l="1"/>
  <c r="M128" i="1"/>
  <c r="L128" i="1"/>
  <c r="A131" i="1"/>
  <c r="C130" i="1"/>
  <c r="N58" i="1"/>
  <c r="G58" i="1"/>
  <c r="H58" i="1"/>
  <c r="L129" i="1" l="1"/>
  <c r="P58" i="1"/>
  <c r="S58" i="1"/>
  <c r="O58" i="1"/>
  <c r="M129" i="1"/>
  <c r="K130" i="1"/>
  <c r="C131" i="1"/>
  <c r="A132" i="1"/>
  <c r="B131" i="1"/>
  <c r="D59" i="1"/>
  <c r="K131" i="1" l="1"/>
  <c r="M130" i="1"/>
  <c r="R58" i="1"/>
  <c r="Q58" i="1"/>
  <c r="A133" i="1"/>
  <c r="C132" i="1"/>
  <c r="B132" i="1"/>
  <c r="L130" i="1"/>
  <c r="F59" i="1"/>
  <c r="E59" i="1"/>
  <c r="L131" i="1" l="1"/>
  <c r="N59" i="1"/>
  <c r="C133" i="1"/>
  <c r="A134" i="1"/>
  <c r="B133" i="1"/>
  <c r="M131" i="1"/>
  <c r="K132" i="1"/>
  <c r="L132" i="1" s="1"/>
  <c r="G59" i="1"/>
  <c r="H59" i="1"/>
  <c r="B134" i="1" l="1"/>
  <c r="A135" i="1"/>
  <c r="C134" i="1"/>
  <c r="P59" i="1"/>
  <c r="S59" i="1"/>
  <c r="O59" i="1"/>
  <c r="K133" i="1"/>
  <c r="M132" i="1"/>
  <c r="D60" i="1"/>
  <c r="B135" i="1" l="1"/>
  <c r="Q59" i="1"/>
  <c r="R59" i="1"/>
  <c r="K134" i="1"/>
  <c r="L133" i="1"/>
  <c r="C135" i="1"/>
  <c r="A136" i="1"/>
  <c r="B136" i="1" s="1"/>
  <c r="F60" i="1"/>
  <c r="E60" i="1"/>
  <c r="L134" i="1" l="1"/>
  <c r="M134" i="1"/>
  <c r="K135" i="1"/>
  <c r="N60" i="1"/>
  <c r="C136" i="1"/>
  <c r="A137" i="1"/>
  <c r="B137" i="1" s="1"/>
  <c r="G60" i="1"/>
  <c r="H60" i="1"/>
  <c r="P60" i="1" l="1"/>
  <c r="S60" i="1"/>
  <c r="O60" i="1"/>
  <c r="K136" i="1"/>
  <c r="M135" i="1"/>
  <c r="C137" i="1"/>
  <c r="A138" i="1"/>
  <c r="B138" i="1" s="1"/>
  <c r="L135" i="1"/>
  <c r="D61" i="1"/>
  <c r="M136" i="1" l="1"/>
  <c r="K137" i="1"/>
  <c r="A139" i="1"/>
  <c r="C138" i="1"/>
  <c r="L136" i="1"/>
  <c r="R60" i="1"/>
  <c r="Q60" i="1"/>
  <c r="F61" i="1"/>
  <c r="E61" i="1"/>
  <c r="L137" i="1" l="1"/>
  <c r="C139" i="1"/>
  <c r="A140" i="1"/>
  <c r="K138" i="1"/>
  <c r="N61" i="1"/>
  <c r="B139" i="1"/>
  <c r="H61" i="1"/>
  <c r="G61" i="1"/>
  <c r="B140" i="1" l="1"/>
  <c r="K139" i="1"/>
  <c r="P61" i="1"/>
  <c r="O61" i="1"/>
  <c r="S61" i="1"/>
  <c r="L138" i="1"/>
  <c r="C140" i="1"/>
  <c r="A141" i="1"/>
  <c r="D62" i="1"/>
  <c r="L139" i="1" l="1"/>
  <c r="A142" i="1"/>
  <c r="C141" i="1"/>
  <c r="Q61" i="1"/>
  <c r="R61" i="1"/>
  <c r="B141" i="1"/>
  <c r="K140" i="1"/>
  <c r="M139" i="1"/>
  <c r="F62" i="1"/>
  <c r="E62" i="1"/>
  <c r="L140" i="1" l="1"/>
  <c r="B142" i="1"/>
  <c r="N62" i="1"/>
  <c r="A143" i="1"/>
  <c r="C142" i="1"/>
  <c r="K141" i="1"/>
  <c r="G62" i="1"/>
  <c r="H62" i="1"/>
  <c r="L141" i="1" l="1"/>
  <c r="P62" i="1"/>
  <c r="S62" i="1"/>
  <c r="O62" i="1"/>
  <c r="K142" i="1"/>
  <c r="C143" i="1"/>
  <c r="A144" i="1"/>
  <c r="B143" i="1"/>
  <c r="D63" i="1"/>
  <c r="C144" i="1" l="1"/>
  <c r="A145" i="1"/>
  <c r="K143" i="1"/>
  <c r="M142" i="1"/>
  <c r="Q62" i="1"/>
  <c r="R62" i="1"/>
  <c r="B144" i="1"/>
  <c r="B145" i="1" s="1"/>
  <c r="L142" i="1"/>
  <c r="F63" i="1"/>
  <c r="E63" i="1"/>
  <c r="N63" i="1" l="1"/>
  <c r="K144" i="1"/>
  <c r="A146" i="1"/>
  <c r="C145" i="1"/>
  <c r="L143" i="1"/>
  <c r="H63" i="1"/>
  <c r="G63" i="1"/>
  <c r="L144" i="1" l="1"/>
  <c r="C146" i="1"/>
  <c r="A147" i="1"/>
  <c r="K145" i="1"/>
  <c r="M144" i="1"/>
  <c r="B146" i="1"/>
  <c r="P63" i="1"/>
  <c r="S63" i="1"/>
  <c r="O63" i="1"/>
  <c r="D64" i="1"/>
  <c r="B147" i="1" l="1"/>
  <c r="A148" i="1"/>
  <c r="C147" i="1"/>
  <c r="R63" i="1"/>
  <c r="Q63" i="1"/>
  <c r="M145" i="1"/>
  <c r="K146" i="1"/>
  <c r="L145" i="1"/>
  <c r="F64" i="1"/>
  <c r="E64" i="1"/>
  <c r="A149" i="1" l="1"/>
  <c r="C148" i="1"/>
  <c r="K147" i="1"/>
  <c r="M146" i="1"/>
  <c r="N64" i="1"/>
  <c r="L146" i="1"/>
  <c r="B148" i="1"/>
  <c r="G64" i="1"/>
  <c r="H64" i="1"/>
  <c r="L147" i="1" l="1"/>
  <c r="K148" i="1"/>
  <c r="M147" i="1"/>
  <c r="P64" i="1"/>
  <c r="O64" i="1"/>
  <c r="S64" i="1"/>
  <c r="A150" i="1"/>
  <c r="C149" i="1"/>
  <c r="B149" i="1"/>
  <c r="D65" i="1"/>
  <c r="L148" i="1" l="1"/>
  <c r="A151" i="1"/>
  <c r="C150" i="1"/>
  <c r="Q64" i="1"/>
  <c r="R64" i="1"/>
  <c r="B150" i="1"/>
  <c r="K149" i="1"/>
  <c r="M148" i="1"/>
  <c r="F65" i="1"/>
  <c r="E65" i="1"/>
  <c r="B151" i="1" l="1"/>
  <c r="L149" i="1"/>
  <c r="N65" i="1"/>
  <c r="K150" i="1"/>
  <c r="M149" i="1"/>
  <c r="A152" i="1"/>
  <c r="C151" i="1"/>
  <c r="H65" i="1"/>
  <c r="G65" i="1"/>
  <c r="C152" i="1" l="1"/>
  <c r="A153" i="1"/>
  <c r="P65" i="1"/>
  <c r="S65" i="1"/>
  <c r="O65" i="1"/>
  <c r="K151" i="1"/>
  <c r="M150" i="1"/>
  <c r="L150" i="1"/>
  <c r="B152" i="1"/>
  <c r="D66" i="1"/>
  <c r="B153" i="1" l="1"/>
  <c r="L151" i="1"/>
  <c r="K152" i="1"/>
  <c r="M151" i="1"/>
  <c r="R65" i="1"/>
  <c r="Q65" i="1"/>
  <c r="A154" i="1"/>
  <c r="C153" i="1"/>
  <c r="F66" i="1"/>
  <c r="E66" i="1"/>
  <c r="C154" i="1" l="1"/>
  <c r="A155" i="1"/>
  <c r="N66" i="1"/>
  <c r="K153" i="1"/>
  <c r="B154" i="1"/>
  <c r="B155" i="1" s="1"/>
  <c r="L152" i="1"/>
  <c r="H66" i="1"/>
  <c r="G66" i="1"/>
  <c r="P66" i="1" l="1"/>
  <c r="O66" i="1"/>
  <c r="S66" i="1"/>
  <c r="M153" i="1"/>
  <c r="K154" i="1"/>
  <c r="C155" i="1"/>
  <c r="A156" i="1"/>
  <c r="L153" i="1"/>
  <c r="D67" i="1"/>
  <c r="K155" i="1" l="1"/>
  <c r="M154" i="1"/>
  <c r="A157" i="1"/>
  <c r="C156" i="1"/>
  <c r="Q66" i="1"/>
  <c r="R66" i="1"/>
  <c r="M67" i="1" s="1"/>
  <c r="L154" i="1"/>
  <c r="B156" i="1"/>
  <c r="F67" i="1"/>
  <c r="E67" i="1"/>
  <c r="B157" i="1" l="1"/>
  <c r="L155" i="1"/>
  <c r="N67" i="1"/>
  <c r="C157" i="1"/>
  <c r="A158" i="1"/>
  <c r="B158" i="1" s="1"/>
  <c r="M155" i="1"/>
  <c r="K156" i="1"/>
  <c r="K157" i="1" s="1"/>
  <c r="G67" i="1"/>
  <c r="H67" i="1"/>
  <c r="K158" i="1" l="1"/>
  <c r="L156" i="1"/>
  <c r="L157" i="1" s="1"/>
  <c r="C158" i="1"/>
  <c r="A159" i="1"/>
  <c r="P67" i="1"/>
  <c r="S67" i="1"/>
  <c r="O67" i="1"/>
  <c r="M156" i="1"/>
  <c r="D68" i="1"/>
  <c r="L158" i="1" l="1"/>
  <c r="K159" i="1"/>
  <c r="M158" i="1"/>
  <c r="Q67" i="1"/>
  <c r="R67" i="1"/>
  <c r="M68" i="1" s="1"/>
  <c r="A160" i="1"/>
  <c r="C159" i="1"/>
  <c r="B159" i="1"/>
  <c r="F68" i="1"/>
  <c r="E68" i="1"/>
  <c r="B160" i="1" l="1"/>
  <c r="L159" i="1"/>
  <c r="K160" i="1"/>
  <c r="M159" i="1"/>
  <c r="C160" i="1"/>
  <c r="A161" i="1"/>
  <c r="N68" i="1"/>
  <c r="H68" i="1"/>
  <c r="G68" i="1"/>
  <c r="B161" i="1" l="1"/>
  <c r="A162" i="1"/>
  <c r="K161" i="1"/>
  <c r="M160" i="1"/>
  <c r="L160" i="1"/>
  <c r="P68" i="1"/>
  <c r="S68" i="1"/>
  <c r="O68" i="1"/>
  <c r="C161" i="1"/>
  <c r="D69" i="1"/>
  <c r="L161" i="1" l="1"/>
  <c r="K162" i="1"/>
  <c r="B162" i="1"/>
  <c r="A163" i="1"/>
  <c r="C162" i="1"/>
  <c r="R68" i="1"/>
  <c r="M69" i="1" s="1"/>
  <c r="Q68" i="1"/>
  <c r="F69" i="1"/>
  <c r="E69" i="1"/>
  <c r="B163" i="1" l="1"/>
  <c r="C163" i="1"/>
  <c r="A164" i="1"/>
  <c r="K163" i="1"/>
  <c r="M162" i="1"/>
  <c r="L162" i="1"/>
  <c r="N69" i="1"/>
  <c r="H69" i="1"/>
  <c r="G69" i="1"/>
  <c r="B164" i="1" l="1"/>
  <c r="C164" i="1"/>
  <c r="A165" i="1"/>
  <c r="K164" i="1"/>
  <c r="M163" i="1"/>
  <c r="L163" i="1"/>
  <c r="P69" i="1"/>
  <c r="S69" i="1"/>
  <c r="O69" i="1"/>
  <c r="D70" i="1"/>
  <c r="C165" i="1" l="1"/>
  <c r="A166" i="1"/>
  <c r="B165" i="1"/>
  <c r="K165" i="1"/>
  <c r="L164" i="1"/>
  <c r="R69" i="1"/>
  <c r="Q69" i="1"/>
  <c r="F70" i="1"/>
  <c r="E70" i="1"/>
  <c r="M165" i="1" l="1"/>
  <c r="L165" i="1"/>
  <c r="K166" i="1"/>
  <c r="B166" i="1"/>
  <c r="C166" i="1"/>
  <c r="A167" i="1"/>
  <c r="N70" i="1"/>
  <c r="G70" i="1"/>
  <c r="H70" i="1"/>
  <c r="B167" i="1" l="1"/>
  <c r="C167" i="1"/>
  <c r="A168" i="1"/>
  <c r="L166" i="1"/>
  <c r="M166" i="1"/>
  <c r="K167" i="1"/>
  <c r="P70" i="1"/>
  <c r="S70" i="1"/>
  <c r="O70" i="1"/>
  <c r="D71" i="1"/>
  <c r="B168" i="1" l="1"/>
  <c r="C168" i="1"/>
  <c r="A169" i="1"/>
  <c r="L167" i="1"/>
  <c r="K168" i="1"/>
  <c r="M167" i="1"/>
  <c r="Q70" i="1"/>
  <c r="R70" i="1"/>
  <c r="M71" i="1" s="1"/>
  <c r="F71" i="1"/>
  <c r="E71" i="1"/>
  <c r="C169" i="1" l="1"/>
  <c r="A170" i="1"/>
  <c r="B169" i="1"/>
  <c r="K169" i="1"/>
  <c r="M168" i="1"/>
  <c r="L168" i="1"/>
  <c r="N71" i="1"/>
  <c r="H71" i="1"/>
  <c r="G71" i="1"/>
  <c r="A171" i="1" l="1"/>
  <c r="B170" i="1"/>
  <c r="C170" i="1"/>
  <c r="K170" i="1"/>
  <c r="L169" i="1"/>
  <c r="M169" i="1"/>
  <c r="P71" i="1"/>
  <c r="O71" i="1"/>
  <c r="S71" i="1"/>
  <c r="D72" i="1"/>
  <c r="K171" i="1" l="1"/>
  <c r="L170" i="1"/>
  <c r="C171" i="1"/>
  <c r="A172" i="1"/>
  <c r="B171" i="1"/>
  <c r="Q71" i="1"/>
  <c r="R71" i="1"/>
  <c r="F72" i="1"/>
  <c r="E72" i="1"/>
  <c r="A173" i="1" l="1"/>
  <c r="C172" i="1"/>
  <c r="B172" i="1"/>
  <c r="K172" i="1"/>
  <c r="L171" i="1"/>
  <c r="N72" i="1"/>
  <c r="G72" i="1"/>
  <c r="H72" i="1"/>
  <c r="B173" i="1" l="1"/>
  <c r="C173" i="1"/>
  <c r="A174" i="1"/>
  <c r="L172" i="1"/>
  <c r="K173" i="1"/>
  <c r="P72" i="1"/>
  <c r="S72" i="1"/>
  <c r="O72" i="1"/>
  <c r="D73" i="1"/>
  <c r="B174" i="1" l="1"/>
  <c r="C174" i="1"/>
  <c r="A175" i="1"/>
  <c r="L173" i="1"/>
  <c r="K174" i="1"/>
  <c r="Q72" i="1"/>
  <c r="R72" i="1"/>
  <c r="M73" i="1" s="1"/>
  <c r="F73" i="1"/>
  <c r="E73" i="1"/>
  <c r="A176" i="1" l="1"/>
  <c r="C175" i="1"/>
  <c r="B175" i="1"/>
  <c r="L174" i="1"/>
  <c r="K175" i="1"/>
  <c r="N73" i="1"/>
  <c r="G73" i="1"/>
  <c r="H73" i="1"/>
  <c r="L175" i="1" l="1"/>
  <c r="K176" i="1"/>
  <c r="A177" i="1"/>
  <c r="B176" i="1"/>
  <c r="C176" i="1"/>
  <c r="P73" i="1"/>
  <c r="S73" i="1"/>
  <c r="O73" i="1"/>
  <c r="D74" i="1"/>
  <c r="A178" i="1" l="1"/>
  <c r="B177" i="1"/>
  <c r="C177" i="1"/>
  <c r="L176" i="1"/>
  <c r="K177" i="1"/>
  <c r="M176" i="1"/>
  <c r="R73" i="1"/>
  <c r="Q73" i="1"/>
  <c r="F74" i="1"/>
  <c r="E74" i="1"/>
  <c r="M177" i="1" l="1"/>
  <c r="K178" i="1"/>
  <c r="L177" i="1"/>
  <c r="A179" i="1"/>
  <c r="B178" i="1"/>
  <c r="C178" i="1"/>
  <c r="N74" i="1"/>
  <c r="H74" i="1"/>
  <c r="G74" i="1"/>
  <c r="K179" i="1" l="1"/>
  <c r="M178" i="1"/>
  <c r="L178" i="1"/>
  <c r="A180" i="1"/>
  <c r="C179" i="1"/>
  <c r="B179" i="1"/>
  <c r="P74" i="1"/>
  <c r="S74" i="1"/>
  <c r="O74" i="1"/>
  <c r="D75" i="1"/>
  <c r="B180" i="1" l="1"/>
  <c r="C180" i="1"/>
  <c r="A181" i="1"/>
  <c r="L179" i="1"/>
  <c r="M179" i="1"/>
  <c r="K180" i="1"/>
  <c r="R74" i="1"/>
  <c r="Q74" i="1"/>
  <c r="F75" i="1"/>
  <c r="E75" i="1"/>
  <c r="A182" i="1" l="1"/>
  <c r="B181" i="1"/>
  <c r="C181" i="1"/>
  <c r="L180" i="1"/>
  <c r="K181" i="1"/>
  <c r="M180" i="1"/>
  <c r="N75" i="1"/>
  <c r="G75" i="1"/>
  <c r="H75" i="1"/>
  <c r="L181" i="1" l="1"/>
  <c r="M181" i="1"/>
  <c r="K182" i="1"/>
  <c r="C182" i="1"/>
  <c r="B182" i="1"/>
  <c r="A183" i="1"/>
  <c r="P75" i="1"/>
  <c r="S75" i="1"/>
  <c r="O75" i="1"/>
  <c r="D76" i="1"/>
  <c r="A184" i="1" l="1"/>
  <c r="C183" i="1"/>
  <c r="B183" i="1"/>
  <c r="L182" i="1"/>
  <c r="K183" i="1"/>
  <c r="M182" i="1"/>
  <c r="R75" i="1"/>
  <c r="Q75" i="1"/>
  <c r="F76" i="1"/>
  <c r="E76" i="1"/>
  <c r="A185" i="1" l="1"/>
  <c r="B184" i="1"/>
  <c r="C184" i="1"/>
  <c r="L183" i="1"/>
  <c r="M183" i="1"/>
  <c r="K184" i="1"/>
  <c r="N76" i="1"/>
  <c r="H76" i="1"/>
  <c r="G76" i="1"/>
  <c r="K185" i="1" l="1"/>
  <c r="L184" i="1"/>
  <c r="B185" i="1"/>
  <c r="C185" i="1"/>
  <c r="A186" i="1"/>
  <c r="P76" i="1"/>
  <c r="S76" i="1"/>
  <c r="O76" i="1"/>
  <c r="D77" i="1"/>
  <c r="L185" i="1" l="1"/>
  <c r="M185" i="1"/>
  <c r="K186" i="1"/>
  <c r="C186" i="1"/>
  <c r="A187" i="1"/>
  <c r="B186" i="1"/>
  <c r="Q76" i="1"/>
  <c r="R76" i="1"/>
  <c r="F77" i="1"/>
  <c r="E77" i="1"/>
  <c r="A188" i="1" l="1"/>
  <c r="C187" i="1"/>
  <c r="B187" i="1"/>
  <c r="L186" i="1"/>
  <c r="M186" i="1"/>
  <c r="K187" i="1"/>
  <c r="N77" i="1"/>
  <c r="H77" i="1"/>
  <c r="G77" i="1"/>
  <c r="A189" i="1" l="1"/>
  <c r="B188" i="1"/>
  <c r="C188" i="1"/>
  <c r="M187" i="1"/>
  <c r="L187" i="1"/>
  <c r="K188" i="1"/>
  <c r="P77" i="1"/>
  <c r="S77" i="1"/>
  <c r="O77" i="1"/>
  <c r="D78" i="1"/>
  <c r="B189" i="1" l="1"/>
  <c r="A190" i="1"/>
  <c r="C189" i="1"/>
  <c r="L188" i="1"/>
  <c r="K189" i="1"/>
  <c r="Q77" i="1"/>
  <c r="R77" i="1"/>
  <c r="F78" i="1"/>
  <c r="E78" i="1"/>
  <c r="C190" i="1" l="1"/>
  <c r="A191" i="1"/>
  <c r="B190" i="1"/>
  <c r="L189" i="1"/>
  <c r="K190" i="1"/>
  <c r="M189" i="1"/>
  <c r="N78" i="1"/>
  <c r="G78" i="1"/>
  <c r="H78" i="1"/>
  <c r="L190" i="1" l="1"/>
  <c r="K191" i="1"/>
  <c r="M190" i="1"/>
  <c r="A192" i="1"/>
  <c r="C191" i="1"/>
  <c r="B191" i="1"/>
  <c r="P78" i="1"/>
  <c r="O78" i="1"/>
  <c r="S78" i="1"/>
  <c r="D79" i="1"/>
  <c r="L191" i="1" l="1"/>
  <c r="K192" i="1"/>
  <c r="M191" i="1"/>
  <c r="A193" i="1"/>
  <c r="C192" i="1"/>
  <c r="B192" i="1"/>
  <c r="R78" i="1"/>
  <c r="Q78" i="1"/>
  <c r="F79" i="1"/>
  <c r="E79" i="1"/>
  <c r="M192" i="1" l="1"/>
  <c r="L192" i="1"/>
  <c r="K193" i="1"/>
  <c r="B193" i="1"/>
  <c r="C193" i="1"/>
  <c r="A194" i="1"/>
  <c r="N79" i="1"/>
  <c r="G79" i="1"/>
  <c r="H79" i="1"/>
  <c r="C194" i="1" l="1"/>
  <c r="B194" i="1"/>
  <c r="A195" i="1"/>
  <c r="M193" i="1"/>
  <c r="L193" i="1"/>
  <c r="K194" i="1"/>
  <c r="P79" i="1"/>
  <c r="O79" i="1"/>
  <c r="S79" i="1"/>
  <c r="D80" i="1"/>
  <c r="B195" i="1" l="1"/>
  <c r="A196" i="1"/>
  <c r="C195" i="1"/>
  <c r="K195" i="1"/>
  <c r="L194" i="1"/>
  <c r="R79" i="1"/>
  <c r="Q79" i="1"/>
  <c r="F80" i="1"/>
  <c r="E80" i="1"/>
  <c r="A197" i="1" l="1"/>
  <c r="C196" i="1"/>
  <c r="B196" i="1"/>
  <c r="K196" i="1"/>
  <c r="L195" i="1"/>
  <c r="N80" i="1"/>
  <c r="H80" i="1"/>
  <c r="G80" i="1"/>
  <c r="L196" i="1" l="1"/>
  <c r="K197" i="1"/>
  <c r="B197" i="1"/>
  <c r="C197" i="1"/>
  <c r="A198" i="1"/>
  <c r="P80" i="1"/>
  <c r="O80" i="1"/>
  <c r="S80" i="1"/>
  <c r="D81" i="1"/>
  <c r="C198" i="1" l="1"/>
  <c r="B198" i="1"/>
  <c r="A199" i="1"/>
  <c r="L197" i="1"/>
  <c r="K198" i="1"/>
  <c r="R80" i="1"/>
  <c r="M81" i="1" s="1"/>
  <c r="Q80" i="1"/>
  <c r="F81" i="1"/>
  <c r="E81" i="1"/>
  <c r="C199" i="1" l="1"/>
  <c r="A200" i="1"/>
  <c r="B199" i="1"/>
  <c r="M198" i="1"/>
  <c r="L198" i="1"/>
  <c r="K199" i="1"/>
  <c r="N81" i="1"/>
  <c r="H81" i="1"/>
  <c r="G81" i="1"/>
  <c r="A201" i="1" l="1"/>
  <c r="B200" i="1"/>
  <c r="C200" i="1"/>
  <c r="L199" i="1"/>
  <c r="K200" i="1"/>
  <c r="P81" i="1"/>
  <c r="S81" i="1"/>
  <c r="O81" i="1"/>
  <c r="D82" i="1"/>
  <c r="L200" i="1" l="1"/>
  <c r="K201" i="1"/>
  <c r="B201" i="1"/>
  <c r="A202" i="1"/>
  <c r="C201" i="1"/>
  <c r="Q81" i="1"/>
  <c r="R81" i="1"/>
  <c r="F82" i="1"/>
  <c r="E82" i="1"/>
  <c r="K202" i="1" l="1"/>
  <c r="L201" i="1"/>
  <c r="M201" i="1"/>
  <c r="C202" i="1"/>
  <c r="B202" i="1"/>
  <c r="A203" i="1"/>
  <c r="N82" i="1"/>
  <c r="G82" i="1"/>
  <c r="H82" i="1"/>
  <c r="K203" i="1" l="1"/>
  <c r="L202" i="1"/>
  <c r="M202" i="1"/>
  <c r="A204" i="1"/>
  <c r="B203" i="1"/>
  <c r="C203" i="1"/>
  <c r="P82" i="1"/>
  <c r="O82" i="1"/>
  <c r="S82" i="1"/>
  <c r="D83" i="1"/>
  <c r="M203" i="1" l="1"/>
  <c r="K204" i="1"/>
  <c r="L203" i="1"/>
  <c r="A205" i="1"/>
  <c r="B204" i="1"/>
  <c r="C204" i="1"/>
  <c r="Q82" i="1"/>
  <c r="R82" i="1"/>
  <c r="F83" i="1"/>
  <c r="E83" i="1"/>
  <c r="L204" i="1" l="1"/>
  <c r="K205" i="1"/>
  <c r="M204" i="1"/>
  <c r="B205" i="1"/>
  <c r="C205" i="1"/>
  <c r="A206" i="1"/>
  <c r="N83" i="1"/>
  <c r="G83" i="1"/>
  <c r="H83" i="1"/>
  <c r="K206" i="1" l="1"/>
  <c r="L205" i="1"/>
  <c r="M205" i="1"/>
  <c r="A207" i="1"/>
  <c r="C206" i="1"/>
  <c r="B206" i="1"/>
  <c r="P83" i="1"/>
  <c r="S83" i="1"/>
  <c r="O83" i="1"/>
  <c r="D84" i="1"/>
  <c r="L206" i="1" l="1"/>
  <c r="K207" i="1"/>
  <c r="C207" i="1"/>
  <c r="B207" i="1"/>
  <c r="A208" i="1"/>
  <c r="Q83" i="1"/>
  <c r="R83" i="1"/>
  <c r="F84" i="1"/>
  <c r="E84" i="1"/>
  <c r="M207" i="1" l="1"/>
  <c r="L207" i="1"/>
  <c r="K208" i="1"/>
  <c r="C208" i="1"/>
  <c r="A209" i="1"/>
  <c r="B208" i="1"/>
  <c r="N84" i="1"/>
  <c r="H84" i="1"/>
  <c r="G84" i="1"/>
  <c r="B209" i="1" l="1"/>
  <c r="C209" i="1"/>
  <c r="A210" i="1"/>
  <c r="L208" i="1"/>
  <c r="K209" i="1"/>
  <c r="M208" i="1"/>
  <c r="P84" i="1"/>
  <c r="S84" i="1"/>
  <c r="O84" i="1"/>
  <c r="D85" i="1"/>
  <c r="K210" i="1" l="1"/>
  <c r="L209" i="1"/>
  <c r="B210" i="1"/>
  <c r="A211" i="1"/>
  <c r="C210" i="1"/>
  <c r="R84" i="1"/>
  <c r="M85" i="1" s="1"/>
  <c r="Q84" i="1"/>
  <c r="F85" i="1"/>
  <c r="E85" i="1"/>
  <c r="K211" i="1" l="1"/>
  <c r="L210" i="1"/>
  <c r="A212" i="1"/>
  <c r="C211" i="1"/>
  <c r="B211" i="1"/>
  <c r="N85" i="1"/>
  <c r="G85" i="1"/>
  <c r="H85" i="1"/>
  <c r="A213" i="1" l="1"/>
  <c r="C212" i="1"/>
  <c r="B212" i="1"/>
  <c r="M211" i="1"/>
  <c r="K212" i="1"/>
  <c r="L211" i="1"/>
  <c r="P85" i="1"/>
  <c r="S85" i="1"/>
  <c r="O85" i="1"/>
  <c r="D86" i="1"/>
  <c r="L212" i="1" l="1"/>
  <c r="K213" i="1"/>
  <c r="B213" i="1"/>
  <c r="C213" i="1"/>
  <c r="A214" i="1"/>
  <c r="Q85" i="1"/>
  <c r="R85" i="1"/>
  <c r="F86" i="1"/>
  <c r="E86" i="1"/>
  <c r="L213" i="1" l="1"/>
  <c r="K214" i="1"/>
  <c r="M213" i="1"/>
  <c r="A215" i="1"/>
  <c r="C214" i="1"/>
  <c r="B214" i="1"/>
  <c r="N86" i="1"/>
  <c r="G86" i="1"/>
  <c r="H86" i="1"/>
  <c r="L214" i="1" l="1"/>
  <c r="K215" i="1"/>
  <c r="M214" i="1"/>
  <c r="C215" i="1"/>
  <c r="A216" i="1"/>
  <c r="B215" i="1"/>
  <c r="P86" i="1"/>
  <c r="O86" i="1"/>
  <c r="S86" i="1"/>
  <c r="D87" i="1"/>
  <c r="M215" i="1" l="1"/>
  <c r="L215" i="1"/>
  <c r="K216" i="1"/>
  <c r="A217" i="1"/>
  <c r="B216" i="1"/>
  <c r="C216" i="1"/>
  <c r="R86" i="1"/>
  <c r="M87" i="1" s="1"/>
  <c r="Q86" i="1"/>
  <c r="F87" i="1"/>
  <c r="E87" i="1"/>
  <c r="K217" i="1" l="1"/>
  <c r="M216" i="1"/>
  <c r="L216" i="1"/>
  <c r="B217" i="1"/>
  <c r="C217" i="1"/>
  <c r="A218" i="1"/>
  <c r="N87" i="1"/>
  <c r="H87" i="1"/>
  <c r="G87" i="1"/>
  <c r="M217" i="1" l="1"/>
  <c r="L217" i="1"/>
  <c r="K218" i="1"/>
  <c r="C218" i="1"/>
  <c r="A219" i="1"/>
  <c r="B218" i="1"/>
  <c r="P87" i="1"/>
  <c r="S87" i="1"/>
  <c r="O87" i="1"/>
  <c r="D88" i="1"/>
  <c r="A220" i="1" l="1"/>
  <c r="C219" i="1"/>
  <c r="B219" i="1"/>
  <c r="L218" i="1"/>
  <c r="K219" i="1"/>
  <c r="Q87" i="1"/>
  <c r="R87" i="1"/>
  <c r="M88" i="1" s="1"/>
  <c r="F88" i="1"/>
  <c r="E88" i="1"/>
  <c r="M219" i="1" l="1"/>
  <c r="K220" i="1"/>
  <c r="L219" i="1"/>
  <c r="A221" i="1"/>
  <c r="B220" i="1"/>
  <c r="C220" i="1"/>
  <c r="N88" i="1"/>
  <c r="H88" i="1"/>
  <c r="G88" i="1"/>
  <c r="L220" i="1" l="1"/>
  <c r="K221" i="1"/>
  <c r="B221" i="1"/>
  <c r="C221" i="1"/>
  <c r="A222" i="1"/>
  <c r="P88" i="1"/>
  <c r="O88" i="1"/>
  <c r="S88" i="1"/>
  <c r="D89" i="1"/>
  <c r="L221" i="1" l="1"/>
  <c r="K222" i="1"/>
  <c r="A223" i="1"/>
  <c r="B222" i="1"/>
  <c r="C222" i="1"/>
  <c r="Q88" i="1"/>
  <c r="R88" i="1"/>
  <c r="M89" i="1" s="1"/>
  <c r="F89" i="1"/>
  <c r="E89" i="1"/>
  <c r="K223" i="1" l="1"/>
  <c r="L222" i="1"/>
  <c r="A224" i="1"/>
  <c r="C223" i="1"/>
  <c r="B223" i="1"/>
  <c r="N89" i="1"/>
  <c r="G89" i="1"/>
  <c r="H89" i="1"/>
  <c r="L223" i="1" l="1"/>
  <c r="M223" i="1"/>
  <c r="K224" i="1"/>
  <c r="A225" i="1"/>
  <c r="B224" i="1"/>
  <c r="C224" i="1"/>
  <c r="P89" i="1"/>
  <c r="S89" i="1"/>
  <c r="O89" i="1"/>
  <c r="D90" i="1"/>
  <c r="K225" i="1" l="1"/>
  <c r="L224" i="1"/>
  <c r="B225" i="1"/>
  <c r="C225" i="1"/>
  <c r="A226" i="1"/>
  <c r="Q89" i="1"/>
  <c r="R89" i="1"/>
  <c r="F90" i="1"/>
  <c r="E90" i="1"/>
  <c r="L225" i="1" l="1"/>
  <c r="K226" i="1"/>
  <c r="B226" i="1"/>
  <c r="A227" i="1"/>
  <c r="C226" i="1"/>
  <c r="N90" i="1"/>
  <c r="H90" i="1"/>
  <c r="G90" i="1"/>
  <c r="A228" i="1" l="1"/>
  <c r="C227" i="1"/>
  <c r="B227" i="1"/>
  <c r="K227" i="1"/>
  <c r="L226" i="1"/>
  <c r="P90" i="1"/>
  <c r="O90" i="1"/>
  <c r="S90" i="1"/>
  <c r="D91" i="1"/>
  <c r="A229" i="1" l="1"/>
  <c r="C228" i="1"/>
  <c r="B228" i="1"/>
  <c r="M227" i="1"/>
  <c r="L227" i="1"/>
  <c r="K228" i="1"/>
  <c r="R90" i="1"/>
  <c r="Q90" i="1"/>
  <c r="F91" i="1"/>
  <c r="E91" i="1"/>
  <c r="L228" i="1" l="1"/>
  <c r="K229" i="1"/>
  <c r="C229" i="1"/>
  <c r="B229" i="1"/>
  <c r="A230" i="1"/>
  <c r="N91" i="1"/>
  <c r="G91" i="1"/>
  <c r="H91" i="1"/>
  <c r="M229" i="1" l="1"/>
  <c r="L229" i="1"/>
  <c r="K230" i="1"/>
  <c r="C230" i="1"/>
  <c r="A231" i="1"/>
  <c r="B230" i="1"/>
  <c r="P91" i="1"/>
  <c r="O91" i="1"/>
  <c r="S91" i="1"/>
  <c r="D92" i="1"/>
  <c r="L230" i="1" l="1"/>
  <c r="K231" i="1"/>
  <c r="C231" i="1"/>
  <c r="B231" i="1"/>
  <c r="A232" i="1"/>
  <c r="Q91" i="1"/>
  <c r="R91" i="1"/>
  <c r="F92" i="1"/>
  <c r="E92" i="1"/>
  <c r="K232" i="1" l="1"/>
  <c r="L231" i="1"/>
  <c r="M231" i="1"/>
  <c r="A233" i="1"/>
  <c r="B232" i="1"/>
  <c r="C232" i="1"/>
  <c r="N92" i="1"/>
  <c r="H92" i="1"/>
  <c r="G92" i="1"/>
  <c r="L232" i="1" l="1"/>
  <c r="K233" i="1"/>
  <c r="M232" i="1"/>
  <c r="B233" i="1"/>
  <c r="C233" i="1"/>
  <c r="A234" i="1"/>
  <c r="P92" i="1"/>
  <c r="S92" i="1"/>
  <c r="O92" i="1"/>
  <c r="D93" i="1"/>
  <c r="C234" i="1" l="1"/>
  <c r="A235" i="1"/>
  <c r="B234" i="1"/>
  <c r="K234" i="1"/>
  <c r="L233" i="1"/>
  <c r="R92" i="1"/>
  <c r="Q92" i="1"/>
  <c r="F93" i="1"/>
  <c r="E93" i="1"/>
  <c r="K235" i="1" l="1"/>
  <c r="L234" i="1"/>
  <c r="A236" i="1"/>
  <c r="C235" i="1"/>
  <c r="B235" i="1"/>
  <c r="N93" i="1"/>
  <c r="H93" i="1"/>
  <c r="G93" i="1"/>
  <c r="C236" i="1" l="1"/>
  <c r="B236" i="1"/>
  <c r="A237" i="1"/>
  <c r="L235" i="1"/>
  <c r="K236" i="1"/>
  <c r="M235" i="1"/>
  <c r="P93" i="1"/>
  <c r="O93" i="1"/>
  <c r="S93" i="1"/>
  <c r="D94" i="1"/>
  <c r="A238" i="1" l="1"/>
  <c r="B237" i="1"/>
  <c r="C237" i="1"/>
  <c r="K237" i="1"/>
  <c r="L236" i="1"/>
  <c r="Q93" i="1"/>
  <c r="R93" i="1"/>
  <c r="F94" i="1"/>
  <c r="E94" i="1"/>
  <c r="A239" i="1" l="1"/>
  <c r="B238" i="1"/>
  <c r="C238" i="1"/>
  <c r="K238" i="1"/>
  <c r="L237" i="1"/>
  <c r="N94" i="1"/>
  <c r="G94" i="1"/>
  <c r="H94" i="1"/>
  <c r="K239" i="1" l="1"/>
  <c r="L238" i="1"/>
  <c r="C239" i="1"/>
  <c r="A240" i="1"/>
  <c r="B239" i="1"/>
  <c r="P94" i="1"/>
  <c r="S94" i="1"/>
  <c r="O94" i="1"/>
  <c r="D95" i="1"/>
  <c r="M239" i="1" l="1"/>
  <c r="L239" i="1"/>
  <c r="K240" i="1"/>
  <c r="A241" i="1"/>
  <c r="B240" i="1"/>
  <c r="C240" i="1"/>
  <c r="R94" i="1"/>
  <c r="Q94" i="1"/>
  <c r="F95" i="1"/>
  <c r="E95" i="1"/>
  <c r="M240" i="1" l="1"/>
  <c r="K241" i="1"/>
  <c r="L240" i="1"/>
  <c r="C241" i="1"/>
  <c r="B241" i="1"/>
  <c r="A242" i="1"/>
  <c r="N95" i="1"/>
  <c r="H95" i="1"/>
  <c r="G95" i="1"/>
  <c r="L241" i="1" l="1"/>
  <c r="K242" i="1"/>
  <c r="M241" i="1"/>
  <c r="C242" i="1"/>
  <c r="A243" i="1"/>
  <c r="B242" i="1"/>
  <c r="P95" i="1"/>
  <c r="O95" i="1"/>
  <c r="S95" i="1"/>
  <c r="D96" i="1"/>
  <c r="M242" i="1" l="1"/>
  <c r="K243" i="1"/>
  <c r="L242" i="1"/>
  <c r="A244" i="1"/>
  <c r="B243" i="1"/>
  <c r="C243" i="1"/>
  <c r="Q95" i="1"/>
  <c r="R95" i="1"/>
  <c r="F96" i="1"/>
  <c r="E96" i="1"/>
  <c r="A245" i="1" l="1"/>
  <c r="B244" i="1"/>
  <c r="C244" i="1"/>
  <c r="L243" i="1"/>
  <c r="K244" i="1"/>
  <c r="M243" i="1"/>
  <c r="N96" i="1"/>
  <c r="G96" i="1"/>
  <c r="H96" i="1"/>
  <c r="L244" i="1" l="1"/>
  <c r="K245" i="1"/>
  <c r="A246" i="1"/>
  <c r="C245" i="1"/>
  <c r="B245" i="1"/>
  <c r="P96" i="1"/>
  <c r="S96" i="1"/>
  <c r="O96" i="1"/>
  <c r="D97" i="1"/>
  <c r="K246" i="1" l="1"/>
  <c r="L245" i="1"/>
  <c r="C246" i="1"/>
  <c r="B246" i="1"/>
  <c r="A247" i="1"/>
  <c r="Q96" i="1"/>
  <c r="R96" i="1"/>
  <c r="F97" i="1"/>
  <c r="E97" i="1"/>
  <c r="M246" i="1" l="1"/>
  <c r="L246" i="1"/>
  <c r="K247" i="1"/>
  <c r="A248" i="1"/>
  <c r="B247" i="1"/>
  <c r="C247" i="1"/>
  <c r="N97" i="1"/>
  <c r="G97" i="1"/>
  <c r="H97" i="1"/>
  <c r="A249" i="1" l="1"/>
  <c r="B248" i="1"/>
  <c r="C248" i="1"/>
  <c r="L247" i="1"/>
  <c r="K248" i="1"/>
  <c r="M247" i="1"/>
  <c r="P97" i="1"/>
  <c r="O97" i="1"/>
  <c r="S97" i="1"/>
  <c r="D98" i="1"/>
  <c r="K249" i="1" l="1"/>
  <c r="L248" i="1"/>
  <c r="M248" i="1"/>
  <c r="A250" i="1"/>
  <c r="B249" i="1"/>
  <c r="C249" i="1"/>
  <c r="Q97" i="1"/>
  <c r="R97" i="1"/>
  <c r="F98" i="1"/>
  <c r="E98" i="1"/>
  <c r="C250" i="1" l="1"/>
  <c r="A251" i="1"/>
  <c r="B250" i="1"/>
  <c r="L249" i="1"/>
  <c r="K250" i="1"/>
  <c r="N98" i="1"/>
  <c r="G98" i="1"/>
  <c r="H98" i="1"/>
  <c r="C251" i="1" l="1"/>
  <c r="B251" i="1"/>
  <c r="A252" i="1"/>
  <c r="M250" i="1"/>
  <c r="K251" i="1"/>
  <c r="L250" i="1"/>
  <c r="P98" i="1"/>
  <c r="S98" i="1"/>
  <c r="O98" i="1"/>
  <c r="D99" i="1"/>
  <c r="A253" i="1" l="1"/>
  <c r="B252" i="1"/>
  <c r="C252" i="1"/>
  <c r="L251" i="1"/>
  <c r="K252" i="1"/>
  <c r="M251" i="1"/>
  <c r="Q98" i="1"/>
  <c r="R98" i="1"/>
  <c r="M99" i="1" s="1"/>
  <c r="F99" i="1"/>
  <c r="E99" i="1"/>
  <c r="L252" i="1" l="1"/>
  <c r="K253" i="1"/>
  <c r="B253" i="1"/>
  <c r="C253" i="1"/>
  <c r="A254" i="1"/>
  <c r="N99" i="1"/>
  <c r="H99" i="1"/>
  <c r="G99" i="1"/>
  <c r="K254" i="1" l="1"/>
  <c r="L253" i="1"/>
  <c r="A255" i="1"/>
  <c r="B254" i="1"/>
  <c r="C254" i="1"/>
  <c r="P99" i="1"/>
  <c r="S99" i="1"/>
  <c r="O99" i="1"/>
  <c r="D100" i="1"/>
  <c r="K255" i="1" l="1"/>
  <c r="L254" i="1"/>
  <c r="A256" i="1"/>
  <c r="B255" i="1"/>
  <c r="C255" i="1"/>
  <c r="R99" i="1"/>
  <c r="Q99" i="1"/>
  <c r="F100" i="1"/>
  <c r="E100" i="1"/>
  <c r="L255" i="1" l="1"/>
  <c r="K256" i="1"/>
  <c r="A257" i="1"/>
  <c r="B256" i="1"/>
  <c r="C256" i="1"/>
  <c r="N100" i="1"/>
  <c r="G100" i="1"/>
  <c r="H100" i="1"/>
  <c r="K257" i="1" l="1"/>
  <c r="L256" i="1"/>
  <c r="C257" i="1"/>
  <c r="B257" i="1"/>
  <c r="A258" i="1"/>
  <c r="P100" i="1"/>
  <c r="O100" i="1"/>
  <c r="S100" i="1"/>
  <c r="D101" i="1"/>
  <c r="K258" i="1" l="1"/>
  <c r="L257" i="1"/>
  <c r="C258" i="1"/>
  <c r="A259" i="1"/>
  <c r="B258" i="1"/>
  <c r="Q100" i="1"/>
  <c r="R100" i="1"/>
  <c r="F101" i="1"/>
  <c r="E101" i="1"/>
  <c r="L258" i="1" l="1"/>
  <c r="K259" i="1"/>
  <c r="A260" i="1"/>
  <c r="B259" i="1"/>
  <c r="C259" i="1"/>
  <c r="N101" i="1"/>
  <c r="G101" i="1"/>
  <c r="H101" i="1"/>
  <c r="C260" i="1" l="1"/>
  <c r="A261" i="1"/>
  <c r="B260" i="1"/>
  <c r="L259" i="1"/>
  <c r="K260" i="1"/>
  <c r="P101" i="1"/>
  <c r="S101" i="1"/>
  <c r="O101" i="1"/>
  <c r="D102" i="1"/>
  <c r="C261" i="1" l="1"/>
  <c r="A262" i="1"/>
  <c r="B261" i="1"/>
  <c r="L260" i="1"/>
  <c r="K261" i="1"/>
  <c r="Q101" i="1"/>
  <c r="R101" i="1"/>
  <c r="F102" i="1"/>
  <c r="E102" i="1"/>
  <c r="K262" i="1" l="1"/>
  <c r="L261" i="1"/>
  <c r="C262" i="1"/>
  <c r="B262" i="1"/>
  <c r="A263" i="1"/>
  <c r="N102" i="1"/>
  <c r="G102" i="1"/>
  <c r="H102" i="1"/>
  <c r="A264" i="1" l="1"/>
  <c r="B263" i="1"/>
  <c r="C263" i="1"/>
  <c r="M262" i="1"/>
  <c r="L262" i="1"/>
  <c r="K263" i="1"/>
  <c r="P102" i="1"/>
  <c r="O102" i="1"/>
  <c r="S102" i="1"/>
  <c r="D103" i="1"/>
  <c r="C264" i="1" l="1"/>
  <c r="B264" i="1"/>
  <c r="A265" i="1"/>
  <c r="M263" i="1"/>
  <c r="L263" i="1"/>
  <c r="K264" i="1"/>
  <c r="Q102" i="1"/>
  <c r="R102" i="1"/>
  <c r="F103" i="1"/>
  <c r="E103" i="1"/>
  <c r="A266" i="1" l="1"/>
  <c r="B265" i="1"/>
  <c r="C265" i="1"/>
  <c r="K265" i="1"/>
  <c r="L264" i="1"/>
  <c r="M264" i="1"/>
  <c r="N103" i="1"/>
  <c r="G103" i="1"/>
  <c r="H103" i="1"/>
  <c r="K266" i="1" l="1"/>
  <c r="L265" i="1"/>
  <c r="B266" i="1"/>
  <c r="C266" i="1"/>
  <c r="A267" i="1"/>
  <c r="P103" i="1"/>
  <c r="S103" i="1"/>
  <c r="O103" i="1"/>
  <c r="D104" i="1"/>
  <c r="M266" i="1" l="1"/>
  <c r="K267" i="1"/>
  <c r="L266" i="1"/>
  <c r="C267" i="1"/>
  <c r="B267" i="1"/>
  <c r="A268" i="1"/>
  <c r="Q103" i="1"/>
  <c r="R103" i="1"/>
  <c r="M104" i="1" s="1"/>
  <c r="F104" i="1"/>
  <c r="E104" i="1"/>
  <c r="L267" i="1" l="1"/>
  <c r="K268" i="1"/>
  <c r="M267" i="1"/>
  <c r="B268" i="1"/>
  <c r="C268" i="1"/>
  <c r="A269" i="1"/>
  <c r="N104" i="1"/>
  <c r="H104" i="1"/>
  <c r="G104" i="1"/>
  <c r="K269" i="1" l="1"/>
  <c r="L268" i="1"/>
  <c r="M268" i="1"/>
  <c r="B269" i="1"/>
  <c r="A270" i="1"/>
  <c r="C269" i="1"/>
  <c r="P104" i="1"/>
  <c r="O104" i="1"/>
  <c r="S104" i="1"/>
  <c r="D105" i="1"/>
  <c r="A271" i="1" l="1"/>
  <c r="B270" i="1"/>
  <c r="C270" i="1"/>
  <c r="L269" i="1"/>
  <c r="M269" i="1"/>
  <c r="K270" i="1"/>
  <c r="R104" i="1"/>
  <c r="M105" i="1" s="1"/>
  <c r="Q104" i="1"/>
  <c r="F105" i="1"/>
  <c r="E105" i="1"/>
  <c r="M270" i="1" l="1"/>
  <c r="L270" i="1"/>
  <c r="K271" i="1"/>
  <c r="B271" i="1"/>
  <c r="A272" i="1"/>
  <c r="C271" i="1"/>
  <c r="N105" i="1"/>
  <c r="G105" i="1"/>
  <c r="H105" i="1"/>
  <c r="M271" i="1" l="1"/>
  <c r="L271" i="1"/>
  <c r="K272" i="1"/>
  <c r="A273" i="1"/>
  <c r="B272" i="1"/>
  <c r="C272" i="1"/>
  <c r="P105" i="1"/>
  <c r="S105" i="1"/>
  <c r="O105" i="1"/>
  <c r="D106" i="1"/>
  <c r="B273" i="1" l="1"/>
  <c r="C273" i="1"/>
  <c r="A274" i="1"/>
  <c r="K273" i="1"/>
  <c r="L272" i="1"/>
  <c r="M272" i="1"/>
  <c r="Q105" i="1"/>
  <c r="R105" i="1"/>
  <c r="M106" i="1" s="1"/>
  <c r="F106" i="1"/>
  <c r="E106" i="1"/>
  <c r="K274" i="1" l="1"/>
  <c r="L273" i="1"/>
  <c r="M273" i="1"/>
  <c r="C274" i="1"/>
  <c r="A275" i="1"/>
  <c r="B274" i="1"/>
  <c r="N106" i="1"/>
  <c r="H106" i="1"/>
  <c r="G106" i="1"/>
  <c r="M274" i="1" l="1"/>
  <c r="K275" i="1"/>
  <c r="L274" i="1"/>
  <c r="C275" i="1"/>
  <c r="A276" i="1"/>
  <c r="B275" i="1"/>
  <c r="P106" i="1"/>
  <c r="O106" i="1"/>
  <c r="S106" i="1"/>
  <c r="D107" i="1"/>
  <c r="C276" i="1" l="1"/>
  <c r="A277" i="1"/>
  <c r="B276" i="1"/>
  <c r="L275" i="1"/>
  <c r="K276" i="1"/>
  <c r="M275" i="1"/>
  <c r="R106" i="1"/>
  <c r="Q106" i="1"/>
  <c r="F107" i="1"/>
  <c r="E107" i="1"/>
  <c r="A278" i="1" l="1"/>
  <c r="B277" i="1"/>
  <c r="C277" i="1"/>
  <c r="L276" i="1"/>
  <c r="K277" i="1"/>
  <c r="M276" i="1"/>
  <c r="N107" i="1"/>
  <c r="H107" i="1"/>
  <c r="G107" i="1"/>
  <c r="K278" i="1" l="1"/>
  <c r="L277" i="1"/>
  <c r="M277" i="1"/>
  <c r="B278" i="1"/>
  <c r="C278" i="1"/>
  <c r="A279" i="1"/>
  <c r="P107" i="1"/>
  <c r="S107" i="1"/>
  <c r="O107" i="1"/>
  <c r="D108" i="1"/>
  <c r="K279" i="1" l="1"/>
  <c r="L278" i="1"/>
  <c r="M278" i="1"/>
  <c r="B279" i="1"/>
  <c r="A280" i="1"/>
  <c r="C279" i="1"/>
  <c r="Q107" i="1"/>
  <c r="R107" i="1"/>
  <c r="F108" i="1"/>
  <c r="E108" i="1"/>
  <c r="A281" i="1" l="1"/>
  <c r="C280" i="1"/>
  <c r="B280" i="1"/>
  <c r="L279" i="1"/>
  <c r="M279" i="1"/>
  <c r="K280" i="1"/>
  <c r="N108" i="1"/>
  <c r="G108" i="1"/>
  <c r="H108" i="1"/>
  <c r="K281" i="1" l="1"/>
  <c r="L280" i="1"/>
  <c r="M280" i="1"/>
  <c r="B281" i="1"/>
  <c r="C281" i="1"/>
  <c r="A282" i="1"/>
  <c r="P108" i="1"/>
  <c r="O108" i="1"/>
  <c r="S108" i="1"/>
  <c r="D109" i="1"/>
  <c r="K282" i="1" l="1"/>
  <c r="M281" i="1"/>
  <c r="L281" i="1"/>
  <c r="C282" i="1"/>
  <c r="A283" i="1"/>
  <c r="B282" i="1"/>
  <c r="Q108" i="1"/>
  <c r="R108" i="1"/>
  <c r="M109" i="1" s="1"/>
  <c r="F109" i="1"/>
  <c r="E109" i="1"/>
  <c r="B283" i="1" l="1"/>
  <c r="C283" i="1"/>
  <c r="A284" i="1"/>
  <c r="M282" i="1"/>
  <c r="L282" i="1"/>
  <c r="K283" i="1"/>
  <c r="N109" i="1"/>
  <c r="H109" i="1"/>
  <c r="G109" i="1"/>
  <c r="A285" i="1" l="1"/>
  <c r="B284" i="1"/>
  <c r="C284" i="1"/>
  <c r="L283" i="1"/>
  <c r="K284" i="1"/>
  <c r="M283" i="1"/>
  <c r="P109" i="1"/>
  <c r="S109" i="1"/>
  <c r="O109" i="1"/>
  <c r="D110" i="1"/>
  <c r="L284" i="1" l="1"/>
  <c r="K285" i="1"/>
  <c r="M284" i="1"/>
  <c r="B285" i="1"/>
  <c r="C285" i="1"/>
  <c r="A286" i="1"/>
  <c r="Q109" i="1"/>
  <c r="R109" i="1"/>
  <c r="F110" i="1"/>
  <c r="E110" i="1"/>
  <c r="C286" i="1" l="1"/>
  <c r="B286" i="1"/>
  <c r="A287" i="1"/>
  <c r="M285" i="1"/>
  <c r="K286" i="1"/>
  <c r="L285" i="1"/>
  <c r="N110" i="1"/>
  <c r="G110" i="1"/>
  <c r="H110" i="1"/>
  <c r="B287" i="1" l="1"/>
  <c r="C287" i="1"/>
  <c r="A288" i="1"/>
  <c r="L286" i="1"/>
  <c r="K287" i="1"/>
  <c r="P110" i="1"/>
  <c r="O110" i="1"/>
  <c r="S110" i="1"/>
  <c r="D111" i="1"/>
  <c r="L287" i="1" l="1"/>
  <c r="K288" i="1"/>
  <c r="M287" i="1"/>
  <c r="A289" i="1"/>
  <c r="B288" i="1"/>
  <c r="C288" i="1"/>
  <c r="Q110" i="1"/>
  <c r="R110" i="1"/>
  <c r="F111" i="1"/>
  <c r="E111" i="1"/>
  <c r="M288" i="1" l="1"/>
  <c r="K289" i="1"/>
  <c r="L288" i="1"/>
  <c r="B289" i="1"/>
  <c r="C289" i="1"/>
  <c r="A290" i="1"/>
  <c r="N111" i="1"/>
  <c r="G111" i="1"/>
  <c r="H111" i="1"/>
  <c r="K290" i="1" l="1"/>
  <c r="L289" i="1"/>
  <c r="M289" i="1"/>
  <c r="B290" i="1"/>
  <c r="C290" i="1"/>
  <c r="A291" i="1"/>
  <c r="P111" i="1"/>
  <c r="S111" i="1"/>
  <c r="O111" i="1"/>
  <c r="D112" i="1"/>
  <c r="B291" i="1" l="1"/>
  <c r="C291" i="1"/>
  <c r="A292" i="1"/>
  <c r="M290" i="1"/>
  <c r="L290" i="1"/>
  <c r="K291" i="1"/>
  <c r="Q111" i="1"/>
  <c r="R111" i="1"/>
  <c r="F112" i="1"/>
  <c r="E112" i="1"/>
  <c r="M291" i="1" l="1"/>
  <c r="K292" i="1"/>
  <c r="L291" i="1"/>
  <c r="C292" i="1"/>
  <c r="B292" i="1"/>
  <c r="A293" i="1"/>
  <c r="N112" i="1"/>
  <c r="H112" i="1"/>
  <c r="G112" i="1"/>
  <c r="B293" i="1" l="1"/>
  <c r="C293" i="1"/>
  <c r="A294" i="1"/>
  <c r="L292" i="1"/>
  <c r="K293" i="1"/>
  <c r="M292" i="1"/>
  <c r="P112" i="1"/>
  <c r="O112" i="1"/>
  <c r="S112" i="1"/>
  <c r="D113" i="1"/>
  <c r="B294" i="1" l="1"/>
  <c r="A295" i="1"/>
  <c r="C294" i="1"/>
  <c r="K294" i="1"/>
  <c r="M293" i="1"/>
  <c r="L293" i="1"/>
  <c r="Q112" i="1"/>
  <c r="R112" i="1"/>
  <c r="F113" i="1"/>
  <c r="E113" i="1"/>
  <c r="K295" i="1" l="1"/>
  <c r="M294" i="1"/>
  <c r="L294" i="1"/>
  <c r="B295" i="1"/>
  <c r="C295" i="1"/>
  <c r="A296" i="1"/>
  <c r="N113" i="1"/>
  <c r="G113" i="1"/>
  <c r="H113" i="1"/>
  <c r="L295" i="1" l="1"/>
  <c r="M295" i="1"/>
  <c r="K296" i="1"/>
  <c r="A297" i="1"/>
  <c r="C296" i="1"/>
  <c r="B296" i="1"/>
  <c r="P113" i="1"/>
  <c r="S113" i="1"/>
  <c r="O113" i="1"/>
  <c r="D114" i="1"/>
  <c r="B297" i="1" l="1"/>
  <c r="C297" i="1"/>
  <c r="A298" i="1"/>
  <c r="K297" i="1"/>
  <c r="M296" i="1"/>
  <c r="L296" i="1"/>
  <c r="Q113" i="1"/>
  <c r="R113" i="1"/>
  <c r="F114" i="1"/>
  <c r="E114" i="1"/>
  <c r="C298" i="1" l="1"/>
  <c r="A299" i="1"/>
  <c r="B298" i="1"/>
  <c r="L297" i="1"/>
  <c r="K298" i="1"/>
  <c r="M297" i="1"/>
  <c r="N114" i="1"/>
  <c r="H114" i="1"/>
  <c r="G114" i="1"/>
  <c r="K299" i="1" l="1"/>
  <c r="M298" i="1"/>
  <c r="L298" i="1"/>
  <c r="B299" i="1"/>
  <c r="C299" i="1"/>
  <c r="A300" i="1"/>
  <c r="P114" i="1"/>
  <c r="O114" i="1"/>
  <c r="S114" i="1"/>
  <c r="D115" i="1"/>
  <c r="A301" i="1" l="1"/>
  <c r="B300" i="1"/>
  <c r="C300" i="1"/>
  <c r="M299" i="1"/>
  <c r="L299" i="1"/>
  <c r="K300" i="1"/>
  <c r="Q114" i="1"/>
  <c r="R114" i="1"/>
  <c r="F115" i="1"/>
  <c r="E115" i="1"/>
  <c r="L300" i="1" l="1"/>
  <c r="K301" i="1"/>
  <c r="B301" i="1"/>
  <c r="C301" i="1"/>
  <c r="A302" i="1"/>
  <c r="N115" i="1"/>
  <c r="G115" i="1"/>
  <c r="H115" i="1"/>
  <c r="K302" i="1" l="1"/>
  <c r="M301" i="1"/>
  <c r="L301" i="1"/>
  <c r="C302" i="1"/>
  <c r="A303" i="1"/>
  <c r="B302" i="1"/>
  <c r="P115" i="1"/>
  <c r="S115" i="1"/>
  <c r="O115" i="1"/>
  <c r="D116" i="1"/>
  <c r="B303" i="1" l="1"/>
  <c r="C303" i="1"/>
  <c r="A304" i="1"/>
  <c r="M302" i="1"/>
  <c r="K303" i="1"/>
  <c r="L302" i="1"/>
  <c r="Q115" i="1"/>
  <c r="R115" i="1"/>
  <c r="F116" i="1"/>
  <c r="E116" i="1"/>
  <c r="B304" i="1" l="1"/>
  <c r="A305" i="1"/>
  <c r="C304" i="1"/>
  <c r="L303" i="1"/>
  <c r="K304" i="1"/>
  <c r="M303" i="1"/>
  <c r="N116" i="1"/>
  <c r="G116" i="1"/>
  <c r="H116" i="1"/>
  <c r="M304" i="1" l="1"/>
  <c r="L304" i="1"/>
  <c r="K305" i="1"/>
  <c r="B305" i="1"/>
  <c r="C305" i="1"/>
  <c r="A306" i="1"/>
  <c r="P116" i="1"/>
  <c r="O116" i="1"/>
  <c r="S116" i="1"/>
  <c r="D117" i="1"/>
  <c r="B306" i="1" l="1"/>
  <c r="C306" i="1"/>
  <c r="A307" i="1"/>
  <c r="L305" i="1"/>
  <c r="K306" i="1"/>
  <c r="M305" i="1"/>
  <c r="Q116" i="1"/>
  <c r="R116" i="1"/>
  <c r="M117" i="1" s="1"/>
  <c r="F117" i="1"/>
  <c r="E117" i="1"/>
  <c r="B307" i="1" l="1"/>
  <c r="C307" i="1"/>
  <c r="A308" i="1"/>
  <c r="M306" i="1"/>
  <c r="L306" i="1"/>
  <c r="K307" i="1"/>
  <c r="N117" i="1"/>
  <c r="H117" i="1"/>
  <c r="G117" i="1"/>
  <c r="B308" i="1" l="1"/>
  <c r="A309" i="1"/>
  <c r="C308" i="1"/>
  <c r="M307" i="1"/>
  <c r="K308" i="1"/>
  <c r="L307" i="1"/>
  <c r="P117" i="1"/>
  <c r="S117" i="1"/>
  <c r="O117" i="1"/>
  <c r="D118" i="1"/>
  <c r="B309" i="1" l="1"/>
  <c r="C309" i="1"/>
  <c r="A310" i="1"/>
  <c r="K309" i="1"/>
  <c r="L308" i="1"/>
  <c r="M308" i="1"/>
  <c r="Q117" i="1"/>
  <c r="R117" i="1"/>
  <c r="M118" i="1" s="1"/>
  <c r="F118" i="1"/>
  <c r="E118" i="1"/>
  <c r="L309" i="1" l="1"/>
  <c r="M309" i="1"/>
  <c r="K310" i="1"/>
  <c r="A311" i="1"/>
  <c r="B310" i="1"/>
  <c r="C310" i="1"/>
  <c r="N118" i="1"/>
  <c r="G118" i="1"/>
  <c r="H118" i="1"/>
  <c r="B311" i="1" l="1"/>
  <c r="C311" i="1"/>
  <c r="A312" i="1"/>
  <c r="M310" i="1"/>
  <c r="K311" i="1"/>
  <c r="L310" i="1"/>
  <c r="P118" i="1"/>
  <c r="O118" i="1"/>
  <c r="S118" i="1"/>
  <c r="D119" i="1"/>
  <c r="B312" i="1" l="1"/>
  <c r="A313" i="1"/>
  <c r="C312" i="1"/>
  <c r="L311" i="1"/>
  <c r="M311" i="1"/>
  <c r="K312" i="1"/>
  <c r="Q118" i="1"/>
  <c r="R118" i="1"/>
  <c r="M119" i="1" s="1"/>
  <c r="F119" i="1"/>
  <c r="E119" i="1"/>
  <c r="A314" i="1" l="1"/>
  <c r="B313" i="1"/>
  <c r="C313" i="1"/>
  <c r="L312" i="1"/>
  <c r="K313" i="1"/>
  <c r="M312" i="1"/>
  <c r="N119" i="1"/>
  <c r="H119" i="1"/>
  <c r="G119" i="1"/>
  <c r="M313" i="1" l="1"/>
  <c r="K314" i="1"/>
  <c r="L313" i="1"/>
  <c r="A315" i="1"/>
  <c r="B314" i="1"/>
  <c r="C314" i="1"/>
  <c r="P119" i="1"/>
  <c r="S119" i="1"/>
  <c r="O119" i="1"/>
  <c r="D120" i="1"/>
  <c r="M314" i="1" l="1"/>
  <c r="K315" i="1"/>
  <c r="L314" i="1"/>
  <c r="A316" i="1"/>
  <c r="C315" i="1"/>
  <c r="B315" i="1"/>
  <c r="Q119" i="1"/>
  <c r="R119" i="1"/>
  <c r="M120" i="1" s="1"/>
  <c r="F120" i="1"/>
  <c r="E120" i="1"/>
  <c r="M315" i="1" l="1"/>
  <c r="K316" i="1"/>
  <c r="L315" i="1"/>
  <c r="A317" i="1"/>
  <c r="B316" i="1"/>
  <c r="C316" i="1"/>
  <c r="N120" i="1"/>
  <c r="G120" i="1"/>
  <c r="H120" i="1"/>
  <c r="C317" i="1" l="1"/>
  <c r="B317" i="1"/>
  <c r="A318" i="1"/>
  <c r="M316" i="1"/>
  <c r="K317" i="1"/>
  <c r="L316" i="1"/>
  <c r="P120" i="1"/>
  <c r="S120" i="1"/>
  <c r="O120" i="1"/>
  <c r="D121" i="1"/>
  <c r="L317" i="1" l="1"/>
  <c r="M317" i="1"/>
  <c r="K318" i="1"/>
  <c r="A319" i="1"/>
  <c r="B318" i="1"/>
  <c r="C318" i="1"/>
  <c r="Q120" i="1"/>
  <c r="R120" i="1"/>
  <c r="F121" i="1"/>
  <c r="E121" i="1"/>
  <c r="K319" i="1" l="1"/>
  <c r="L318" i="1"/>
  <c r="M318" i="1"/>
  <c r="B319" i="1"/>
  <c r="A320" i="1"/>
  <c r="C319" i="1"/>
  <c r="N121" i="1"/>
  <c r="G121" i="1"/>
  <c r="H121" i="1"/>
  <c r="K320" i="1" l="1"/>
  <c r="L319" i="1"/>
  <c r="M319" i="1"/>
  <c r="C320" i="1"/>
  <c r="A321" i="1"/>
  <c r="B320" i="1"/>
  <c r="P121" i="1"/>
  <c r="O121" i="1"/>
  <c r="S121" i="1"/>
  <c r="D122" i="1"/>
  <c r="A322" i="1" l="1"/>
  <c r="C321" i="1"/>
  <c r="B321" i="1"/>
  <c r="K321" i="1"/>
  <c r="L320" i="1"/>
  <c r="M320" i="1"/>
  <c r="Q121" i="1"/>
  <c r="R121" i="1"/>
  <c r="F122" i="1"/>
  <c r="E122" i="1"/>
  <c r="C322" i="1" l="1"/>
  <c r="A323" i="1"/>
  <c r="B322" i="1"/>
  <c r="L321" i="1"/>
  <c r="M321" i="1"/>
  <c r="K322" i="1"/>
  <c r="N122" i="1"/>
  <c r="H122" i="1"/>
  <c r="G122" i="1"/>
  <c r="A324" i="1" l="1"/>
  <c r="B323" i="1"/>
  <c r="C323" i="1"/>
  <c r="K323" i="1"/>
  <c r="M322" i="1"/>
  <c r="L322" i="1"/>
  <c r="P122" i="1"/>
  <c r="S122" i="1"/>
  <c r="O122" i="1"/>
  <c r="D123" i="1"/>
  <c r="B324" i="1" l="1"/>
  <c r="C324" i="1"/>
  <c r="A325" i="1"/>
  <c r="K324" i="1"/>
  <c r="L323" i="1"/>
  <c r="M323" i="1"/>
  <c r="R122" i="1"/>
  <c r="M123" i="1" s="1"/>
  <c r="Q122" i="1"/>
  <c r="F123" i="1"/>
  <c r="E123" i="1"/>
  <c r="C325" i="1" l="1"/>
  <c r="B325" i="1"/>
  <c r="A326" i="1"/>
  <c r="K325" i="1"/>
  <c r="L324" i="1"/>
  <c r="M324" i="1"/>
  <c r="N123" i="1"/>
  <c r="H123" i="1"/>
  <c r="G123" i="1"/>
  <c r="L325" i="1" l="1"/>
  <c r="M325" i="1"/>
  <c r="K326" i="1"/>
  <c r="C326" i="1"/>
  <c r="A327" i="1"/>
  <c r="B326" i="1"/>
  <c r="P123" i="1"/>
  <c r="S123" i="1"/>
  <c r="O123" i="1"/>
  <c r="D124" i="1"/>
  <c r="B327" i="1" l="1"/>
  <c r="C327" i="1"/>
  <c r="A328" i="1"/>
  <c r="L326" i="1"/>
  <c r="K327" i="1"/>
  <c r="M326" i="1"/>
  <c r="Q123" i="1"/>
  <c r="R123" i="1"/>
  <c r="M124" i="1" s="1"/>
  <c r="F124" i="1"/>
  <c r="E124" i="1"/>
  <c r="B328" i="1" l="1"/>
  <c r="C328" i="1"/>
  <c r="A329" i="1"/>
  <c r="M327" i="1"/>
  <c r="L327" i="1"/>
  <c r="K328" i="1"/>
  <c r="N124" i="1"/>
  <c r="G124" i="1"/>
  <c r="H124" i="1"/>
  <c r="B329" i="1" l="1"/>
  <c r="C329" i="1"/>
  <c r="A330" i="1"/>
  <c r="K329" i="1"/>
  <c r="L328" i="1"/>
  <c r="M328" i="1"/>
  <c r="P124" i="1"/>
  <c r="O124" i="1"/>
  <c r="S124" i="1"/>
  <c r="D125" i="1"/>
  <c r="A331" i="1" l="1"/>
  <c r="B330" i="1"/>
  <c r="C330" i="1"/>
  <c r="M329" i="1"/>
  <c r="K330" i="1"/>
  <c r="L329" i="1"/>
  <c r="Q124" i="1"/>
  <c r="R124" i="1"/>
  <c r="F125" i="1"/>
  <c r="E125" i="1"/>
  <c r="K331" i="1" l="1"/>
  <c r="L330" i="1"/>
  <c r="M330" i="1"/>
  <c r="A332" i="1"/>
  <c r="B331" i="1"/>
  <c r="C331" i="1"/>
  <c r="N125" i="1"/>
  <c r="G125" i="1"/>
  <c r="H125" i="1"/>
  <c r="K332" i="1" l="1"/>
  <c r="L331" i="1"/>
  <c r="M331" i="1"/>
  <c r="C332" i="1"/>
  <c r="A333" i="1"/>
  <c r="B332" i="1"/>
  <c r="P125" i="1"/>
  <c r="O125" i="1"/>
  <c r="S125" i="1"/>
  <c r="D126" i="1"/>
  <c r="A334" i="1" l="1"/>
  <c r="B333" i="1"/>
  <c r="C333" i="1"/>
  <c r="K333" i="1"/>
  <c r="L332" i="1"/>
  <c r="M332" i="1"/>
  <c r="Q125" i="1"/>
  <c r="R125" i="1"/>
  <c r="F126" i="1"/>
  <c r="E126" i="1"/>
  <c r="K334" i="1" l="1"/>
  <c r="M333" i="1"/>
  <c r="L333" i="1"/>
  <c r="A335" i="1"/>
  <c r="C334" i="1"/>
  <c r="B334" i="1"/>
  <c r="N126" i="1"/>
  <c r="H126" i="1"/>
  <c r="G126" i="1"/>
  <c r="A336" i="1" l="1"/>
  <c r="B335" i="1"/>
  <c r="C335" i="1"/>
  <c r="M334" i="1"/>
  <c r="L334" i="1"/>
  <c r="K335" i="1"/>
  <c r="P126" i="1"/>
  <c r="S126" i="1"/>
  <c r="O126" i="1"/>
  <c r="D127" i="1"/>
  <c r="L335" i="1" l="1"/>
  <c r="K336" i="1"/>
  <c r="M335" i="1"/>
  <c r="A337" i="1"/>
  <c r="B336" i="1"/>
  <c r="C336" i="1"/>
  <c r="R126" i="1"/>
  <c r="M127" i="1" s="1"/>
  <c r="Q126" i="1"/>
  <c r="F127" i="1"/>
  <c r="E127" i="1"/>
  <c r="M336" i="1" l="1"/>
  <c r="K337" i="1"/>
  <c r="L336" i="1"/>
  <c r="A338" i="1"/>
  <c r="B337" i="1"/>
  <c r="C337" i="1"/>
  <c r="N127" i="1"/>
  <c r="G127" i="1"/>
  <c r="H127" i="1"/>
  <c r="K338" i="1" l="1"/>
  <c r="L337" i="1"/>
  <c r="M337" i="1"/>
  <c r="A339" i="1"/>
  <c r="B338" i="1"/>
  <c r="C338" i="1"/>
  <c r="P127" i="1"/>
  <c r="O127" i="1"/>
  <c r="S127" i="1"/>
  <c r="D128" i="1"/>
  <c r="C339" i="1" l="1"/>
  <c r="A340" i="1"/>
  <c r="B339" i="1"/>
  <c r="M338" i="1"/>
  <c r="K339" i="1"/>
  <c r="L338" i="1"/>
  <c r="Q127" i="1"/>
  <c r="R127" i="1"/>
  <c r="F128" i="1"/>
  <c r="E128" i="1"/>
  <c r="K340" i="1" l="1"/>
  <c r="L339" i="1"/>
  <c r="M339" i="1"/>
  <c r="B340" i="1"/>
  <c r="C340" i="1"/>
  <c r="A341" i="1"/>
  <c r="N128" i="1"/>
  <c r="H128" i="1"/>
  <c r="G128" i="1"/>
  <c r="A342" i="1" l="1"/>
  <c r="B341" i="1"/>
  <c r="C341" i="1"/>
  <c r="L340" i="1"/>
  <c r="K341" i="1"/>
  <c r="P128" i="1"/>
  <c r="S128" i="1"/>
  <c r="O128" i="1"/>
  <c r="D129" i="1"/>
  <c r="M341" i="1" l="1"/>
  <c r="L341" i="1"/>
  <c r="K342" i="1"/>
  <c r="A343" i="1"/>
  <c r="B342" i="1"/>
  <c r="C342" i="1"/>
  <c r="Q128" i="1"/>
  <c r="R128" i="1"/>
  <c r="F129" i="1"/>
  <c r="E129" i="1"/>
  <c r="L342" i="1" l="1"/>
  <c r="K343" i="1"/>
  <c r="A344" i="1"/>
  <c r="B343" i="1"/>
  <c r="C343" i="1"/>
  <c r="N129" i="1"/>
  <c r="G129" i="1"/>
  <c r="H129" i="1"/>
  <c r="M343" i="1" l="1"/>
  <c r="K344" i="1"/>
  <c r="L343" i="1"/>
  <c r="A345" i="1"/>
  <c r="B344" i="1"/>
  <c r="C344" i="1"/>
  <c r="P129" i="1"/>
  <c r="O129" i="1"/>
  <c r="S129" i="1"/>
  <c r="D130" i="1"/>
  <c r="M344" i="1" l="1"/>
  <c r="K345" i="1"/>
  <c r="L344" i="1"/>
  <c r="A346" i="1"/>
  <c r="B345" i="1"/>
  <c r="C345" i="1"/>
  <c r="Q129" i="1"/>
  <c r="R129" i="1"/>
  <c r="F130" i="1"/>
  <c r="E130" i="1"/>
  <c r="M345" i="1" l="1"/>
  <c r="L345" i="1"/>
  <c r="K346" i="1"/>
  <c r="A347" i="1"/>
  <c r="B346" i="1"/>
  <c r="C346" i="1"/>
  <c r="N130" i="1"/>
  <c r="G130" i="1"/>
  <c r="H130" i="1"/>
  <c r="L346" i="1" l="1"/>
  <c r="M346" i="1"/>
  <c r="K347" i="1"/>
  <c r="A348" i="1"/>
  <c r="B347" i="1"/>
  <c r="C347" i="1"/>
  <c r="P130" i="1"/>
  <c r="S130" i="1"/>
  <c r="O130" i="1"/>
  <c r="D131" i="1"/>
  <c r="B348" i="1" l="1"/>
  <c r="C348" i="1"/>
  <c r="A349" i="1"/>
  <c r="L347" i="1"/>
  <c r="M347" i="1"/>
  <c r="K348" i="1"/>
  <c r="Q130" i="1"/>
  <c r="R130" i="1"/>
  <c r="F131" i="1"/>
  <c r="E131" i="1"/>
  <c r="A350" i="1" l="1"/>
  <c r="B349" i="1"/>
  <c r="C349" i="1"/>
  <c r="L348" i="1"/>
  <c r="K349" i="1"/>
  <c r="M348" i="1"/>
  <c r="N131" i="1"/>
  <c r="H131" i="1"/>
  <c r="G131" i="1"/>
  <c r="L349" i="1" l="1"/>
  <c r="K350" i="1"/>
  <c r="M349" i="1"/>
  <c r="B350" i="1"/>
  <c r="A351" i="1"/>
  <c r="C350" i="1"/>
  <c r="P131" i="1"/>
  <c r="S131" i="1"/>
  <c r="O131" i="1"/>
  <c r="D132" i="1"/>
  <c r="L350" i="1" l="1"/>
  <c r="K351" i="1"/>
  <c r="M350" i="1"/>
  <c r="A352" i="1"/>
  <c r="B351" i="1"/>
  <c r="C351" i="1"/>
  <c r="Q131" i="1"/>
  <c r="R131" i="1"/>
  <c r="F132" i="1"/>
  <c r="E132" i="1"/>
  <c r="L351" i="1" l="1"/>
  <c r="K352" i="1"/>
  <c r="M351" i="1"/>
  <c r="B352" i="1"/>
  <c r="C352" i="1"/>
  <c r="A353" i="1"/>
  <c r="N132" i="1"/>
  <c r="H132" i="1"/>
  <c r="G132" i="1"/>
  <c r="L352" i="1" l="1"/>
  <c r="K353" i="1"/>
  <c r="M352" i="1"/>
  <c r="A354" i="1"/>
  <c r="B353" i="1"/>
  <c r="C353" i="1"/>
  <c r="P132" i="1"/>
  <c r="O132" i="1"/>
  <c r="S132" i="1"/>
  <c r="D133" i="1"/>
  <c r="M353" i="1" l="1"/>
  <c r="L353" i="1"/>
  <c r="K354" i="1"/>
  <c r="A355" i="1"/>
  <c r="B354" i="1"/>
  <c r="C354" i="1"/>
  <c r="Q132" i="1"/>
  <c r="R132" i="1"/>
  <c r="M133" i="1" s="1"/>
  <c r="F133" i="1"/>
  <c r="E133" i="1"/>
  <c r="K355" i="1" l="1"/>
  <c r="M354" i="1"/>
  <c r="L354" i="1"/>
  <c r="A356" i="1"/>
  <c r="C355" i="1"/>
  <c r="B355" i="1"/>
  <c r="N133" i="1"/>
  <c r="G133" i="1"/>
  <c r="H133" i="1"/>
  <c r="M355" i="1" l="1"/>
  <c r="L355" i="1"/>
  <c r="K356" i="1"/>
  <c r="A357" i="1"/>
  <c r="B356" i="1"/>
  <c r="C356" i="1"/>
  <c r="P133" i="1"/>
  <c r="S133" i="1"/>
  <c r="O133" i="1"/>
  <c r="D134" i="1"/>
  <c r="C357" i="1" l="1"/>
  <c r="A358" i="1"/>
  <c r="B357" i="1"/>
  <c r="L356" i="1"/>
  <c r="K357" i="1"/>
  <c r="M356" i="1"/>
  <c r="Q133" i="1"/>
  <c r="R133" i="1"/>
  <c r="F134" i="1"/>
  <c r="E134" i="1"/>
  <c r="L357" i="1" l="1"/>
  <c r="K358" i="1"/>
  <c r="M357" i="1"/>
  <c r="C358" i="1"/>
  <c r="A359" i="1"/>
  <c r="B358" i="1"/>
  <c r="N134" i="1"/>
  <c r="G134" i="1"/>
  <c r="H134" i="1"/>
  <c r="A360" i="1" l="1"/>
  <c r="C359" i="1"/>
  <c r="B359" i="1"/>
  <c r="M358" i="1"/>
  <c r="L358" i="1"/>
  <c r="K359" i="1"/>
  <c r="P134" i="1"/>
  <c r="O134" i="1"/>
  <c r="S134" i="1"/>
  <c r="D135" i="1"/>
  <c r="M359" i="1" l="1"/>
  <c r="L359" i="1"/>
  <c r="K360" i="1"/>
  <c r="A361" i="1"/>
  <c r="B360" i="1"/>
  <c r="C360" i="1"/>
  <c r="Q134" i="1"/>
  <c r="R134" i="1"/>
  <c r="F135" i="1"/>
  <c r="E135" i="1"/>
  <c r="L360" i="1" l="1"/>
  <c r="K361" i="1"/>
  <c r="M360" i="1"/>
  <c r="B361" i="1"/>
  <c r="C361" i="1"/>
  <c r="A362" i="1"/>
  <c r="N135" i="1"/>
  <c r="H135" i="1"/>
  <c r="G135" i="1"/>
  <c r="M361" i="1" l="1"/>
  <c r="L361" i="1"/>
  <c r="K362" i="1"/>
  <c r="C362" i="1"/>
  <c r="A363" i="1"/>
  <c r="B362" i="1"/>
  <c r="P135" i="1"/>
  <c r="S135" i="1"/>
  <c r="O135" i="1"/>
  <c r="D136" i="1"/>
  <c r="A364" i="1" l="1"/>
  <c r="C363" i="1"/>
  <c r="B363" i="1"/>
  <c r="K363" i="1"/>
  <c r="M362" i="1"/>
  <c r="L362" i="1"/>
  <c r="R135" i="1"/>
  <c r="Q135" i="1"/>
  <c r="F136" i="1"/>
  <c r="E136" i="1"/>
  <c r="L363" i="1" l="1"/>
  <c r="M363" i="1"/>
  <c r="K364" i="1"/>
  <c r="A365" i="1"/>
  <c r="C364" i="1"/>
  <c r="B364" i="1"/>
  <c r="N136" i="1"/>
  <c r="H136" i="1"/>
  <c r="G136" i="1"/>
  <c r="K365" i="1" l="1"/>
  <c r="M364" i="1"/>
  <c r="L364" i="1"/>
  <c r="C365" i="1"/>
  <c r="B365" i="1"/>
  <c r="A366" i="1"/>
  <c r="P136" i="1"/>
  <c r="O136" i="1"/>
  <c r="S136" i="1"/>
  <c r="D137" i="1"/>
  <c r="A367" i="1" l="1"/>
  <c r="B366" i="1"/>
  <c r="C366" i="1"/>
  <c r="M365" i="1"/>
  <c r="L365" i="1"/>
  <c r="K366" i="1"/>
  <c r="Q136" i="1"/>
  <c r="R136" i="1"/>
  <c r="M137" i="1" s="1"/>
  <c r="F137" i="1"/>
  <c r="E137" i="1"/>
  <c r="A368" i="1" l="1"/>
  <c r="C367" i="1"/>
  <c r="B367" i="1"/>
  <c r="K367" i="1"/>
  <c r="M366" i="1"/>
  <c r="L366" i="1"/>
  <c r="N137" i="1"/>
  <c r="H137" i="1"/>
  <c r="G137" i="1"/>
  <c r="L367" i="1" l="1"/>
  <c r="K368" i="1"/>
  <c r="C368" i="1"/>
  <c r="A369" i="1"/>
  <c r="B368" i="1"/>
  <c r="P137" i="1"/>
  <c r="S137" i="1"/>
  <c r="O137" i="1"/>
  <c r="D138" i="1"/>
  <c r="K369" i="1" l="1"/>
  <c r="L368" i="1"/>
  <c r="M368" i="1"/>
  <c r="B369" i="1"/>
  <c r="A370" i="1"/>
  <c r="C369" i="1"/>
  <c r="Q137" i="1"/>
  <c r="R137" i="1"/>
  <c r="M138" i="1" s="1"/>
  <c r="F138" i="1"/>
  <c r="E138" i="1"/>
  <c r="M369" i="1" l="1"/>
  <c r="L369" i="1"/>
  <c r="K370" i="1"/>
  <c r="B370" i="1"/>
  <c r="C370" i="1"/>
  <c r="A371" i="1"/>
  <c r="N138" i="1"/>
  <c r="H138" i="1"/>
  <c r="G138" i="1"/>
  <c r="C371" i="1" l="1"/>
  <c r="A372" i="1"/>
  <c r="B371" i="1"/>
  <c r="K371" i="1"/>
  <c r="L370" i="1"/>
  <c r="M370" i="1"/>
  <c r="P138" i="1"/>
  <c r="S138" i="1"/>
  <c r="O138" i="1"/>
  <c r="D139" i="1"/>
  <c r="A373" i="1" l="1"/>
  <c r="B372" i="1"/>
  <c r="C372" i="1"/>
  <c r="L371" i="1"/>
  <c r="K372" i="1"/>
  <c r="Q138" i="1"/>
  <c r="R138" i="1"/>
  <c r="F139" i="1"/>
  <c r="E139" i="1"/>
  <c r="B373" i="1" l="1"/>
  <c r="C373" i="1"/>
  <c r="A374" i="1"/>
  <c r="S372" i="1"/>
  <c r="N372" i="1"/>
  <c r="M372" i="1"/>
  <c r="K373" i="1"/>
  <c r="O372" i="1"/>
  <c r="L372" i="1"/>
  <c r="Q372" i="1"/>
  <c r="R372" i="1"/>
  <c r="P372" i="1"/>
  <c r="N139" i="1"/>
  <c r="G139" i="1"/>
  <c r="H139" i="1"/>
  <c r="R373" i="1" l="1"/>
  <c r="L373" i="1"/>
  <c r="S373" i="1"/>
  <c r="K374" i="1"/>
  <c r="M373" i="1"/>
  <c r="P373" i="1"/>
  <c r="O373" i="1"/>
  <c r="N373" i="1"/>
  <c r="Q373" i="1"/>
  <c r="B374" i="1"/>
  <c r="A375" i="1"/>
  <c r="C374" i="1"/>
  <c r="P139" i="1"/>
  <c r="S139" i="1"/>
  <c r="O139" i="1"/>
  <c r="D140" i="1"/>
  <c r="A376" i="1" l="1"/>
  <c r="B375" i="1"/>
  <c r="C375" i="1"/>
  <c r="N374" i="1"/>
  <c r="S374" i="1"/>
  <c r="Q374" i="1"/>
  <c r="L374" i="1"/>
  <c r="K375" i="1"/>
  <c r="R374" i="1"/>
  <c r="M374" i="1"/>
  <c r="O374" i="1"/>
  <c r="P374" i="1"/>
  <c r="Q139" i="1"/>
  <c r="R139" i="1"/>
  <c r="M140" i="1" s="1"/>
  <c r="F140" i="1"/>
  <c r="E140" i="1"/>
  <c r="P375" i="1" l="1"/>
  <c r="R375" i="1"/>
  <c r="Q375" i="1"/>
  <c r="S375" i="1"/>
  <c r="N375" i="1"/>
  <c r="L375" i="1"/>
  <c r="K376" i="1"/>
  <c r="M375" i="1"/>
  <c r="O375" i="1"/>
  <c r="A377" i="1"/>
  <c r="C376" i="1"/>
  <c r="B376" i="1"/>
  <c r="N140" i="1"/>
  <c r="H140" i="1"/>
  <c r="G140" i="1"/>
  <c r="N376" i="1" l="1"/>
  <c r="S376" i="1"/>
  <c r="K377" i="1"/>
  <c r="Q376" i="1"/>
  <c r="L376" i="1"/>
  <c r="R376" i="1"/>
  <c r="M376" i="1"/>
  <c r="P376" i="1"/>
  <c r="O376" i="1"/>
  <c r="B377" i="1"/>
  <c r="A378" i="1"/>
  <c r="C377" i="1"/>
  <c r="P140" i="1"/>
  <c r="O140" i="1"/>
  <c r="S140" i="1"/>
  <c r="D141" i="1"/>
  <c r="B378" i="1" l="1"/>
  <c r="C378" i="1"/>
  <c r="A379" i="1"/>
  <c r="O377" i="1"/>
  <c r="P377" i="1"/>
  <c r="R377" i="1"/>
  <c r="Q377" i="1"/>
  <c r="N377" i="1"/>
  <c r="S377" i="1"/>
  <c r="M377" i="1"/>
  <c r="L377" i="1"/>
  <c r="K378" i="1"/>
  <c r="Q140" i="1"/>
  <c r="R140" i="1"/>
  <c r="M141" i="1" s="1"/>
  <c r="F141" i="1"/>
  <c r="E141" i="1"/>
  <c r="A380" i="1" l="1"/>
  <c r="B379" i="1"/>
  <c r="C379" i="1"/>
  <c r="K379" i="1"/>
  <c r="N378" i="1"/>
  <c r="O378" i="1"/>
  <c r="Q378" i="1"/>
  <c r="P378" i="1"/>
  <c r="S378" i="1"/>
  <c r="M378" i="1"/>
  <c r="R378" i="1"/>
  <c r="L378" i="1"/>
  <c r="N141" i="1"/>
  <c r="H141" i="1"/>
  <c r="G141" i="1"/>
  <c r="A381" i="1" l="1"/>
  <c r="C380" i="1"/>
  <c r="B380" i="1"/>
  <c r="K380" i="1"/>
  <c r="N379" i="1"/>
  <c r="L379" i="1"/>
  <c r="S379" i="1"/>
  <c r="O379" i="1"/>
  <c r="R379" i="1"/>
  <c r="Q379" i="1"/>
  <c r="P379" i="1"/>
  <c r="M379" i="1"/>
  <c r="P141" i="1"/>
  <c r="S141" i="1"/>
  <c r="O141" i="1"/>
  <c r="D142" i="1"/>
  <c r="B381" i="1" l="1"/>
  <c r="A382" i="1"/>
  <c r="C381" i="1"/>
  <c r="O380" i="1"/>
  <c r="N380" i="1"/>
  <c r="S380" i="1"/>
  <c r="K381" i="1"/>
  <c r="M380" i="1"/>
  <c r="P380" i="1"/>
  <c r="R380" i="1"/>
  <c r="Q380" i="1"/>
  <c r="L380" i="1"/>
  <c r="Q141" i="1"/>
  <c r="R141" i="1"/>
  <c r="F142" i="1"/>
  <c r="E142" i="1"/>
  <c r="R381" i="1" l="1"/>
  <c r="M381" i="1"/>
  <c r="L381" i="1"/>
  <c r="S381" i="1"/>
  <c r="K382" i="1"/>
  <c r="O381" i="1"/>
  <c r="Q381" i="1"/>
  <c r="N381" i="1"/>
  <c r="P381" i="1"/>
  <c r="A383" i="1"/>
  <c r="C382" i="1"/>
  <c r="B382" i="1"/>
  <c r="N142" i="1"/>
  <c r="H142" i="1"/>
  <c r="G142" i="1"/>
  <c r="Q382" i="1" l="1"/>
  <c r="K383" i="1"/>
  <c r="N382" i="1"/>
  <c r="P382" i="1"/>
  <c r="S382" i="1"/>
  <c r="R382" i="1"/>
  <c r="L382" i="1"/>
  <c r="M382" i="1"/>
  <c r="O382" i="1"/>
  <c r="A384" i="1"/>
  <c r="C383" i="1"/>
  <c r="B383" i="1"/>
  <c r="P142" i="1"/>
  <c r="O142" i="1"/>
  <c r="S142" i="1"/>
  <c r="D143" i="1"/>
  <c r="A385" i="1" l="1"/>
  <c r="B384" i="1"/>
  <c r="C384" i="1"/>
  <c r="M383" i="1"/>
  <c r="P383" i="1"/>
  <c r="R383" i="1"/>
  <c r="O383" i="1"/>
  <c r="N383" i="1"/>
  <c r="S383" i="1"/>
  <c r="L383" i="1"/>
  <c r="Q383" i="1"/>
  <c r="K384" i="1"/>
  <c r="Q142" i="1"/>
  <c r="R142" i="1"/>
  <c r="M143" i="1" s="1"/>
  <c r="F143" i="1"/>
  <c r="E143" i="1"/>
  <c r="A386" i="1" l="1"/>
  <c r="C385" i="1"/>
  <c r="B385" i="1"/>
  <c r="P384" i="1"/>
  <c r="Q384" i="1"/>
  <c r="S384" i="1"/>
  <c r="R384" i="1"/>
  <c r="M384" i="1"/>
  <c r="O384" i="1"/>
  <c r="K385" i="1"/>
  <c r="L384" i="1"/>
  <c r="N384" i="1"/>
  <c r="N143" i="1"/>
  <c r="H143" i="1"/>
  <c r="G143" i="1"/>
  <c r="O385" i="1" l="1"/>
  <c r="P385" i="1"/>
  <c r="R385" i="1"/>
  <c r="N385" i="1"/>
  <c r="Q385" i="1"/>
  <c r="L385" i="1"/>
  <c r="K386" i="1"/>
  <c r="S385" i="1"/>
  <c r="M385" i="1"/>
  <c r="A387" i="1"/>
  <c r="C386" i="1"/>
  <c r="B386" i="1"/>
  <c r="P143" i="1"/>
  <c r="S143" i="1"/>
  <c r="O143" i="1"/>
  <c r="D144" i="1"/>
  <c r="M386" i="1" l="1"/>
  <c r="O386" i="1"/>
  <c r="L386" i="1"/>
  <c r="P386" i="1"/>
  <c r="S386" i="1"/>
  <c r="Q386" i="1"/>
  <c r="R386" i="1"/>
  <c r="K387" i="1"/>
  <c r="N386" i="1"/>
  <c r="A388" i="1"/>
  <c r="C387" i="1"/>
  <c r="B387" i="1"/>
  <c r="Q143" i="1"/>
  <c r="R143" i="1"/>
  <c r="F144" i="1"/>
  <c r="E144" i="1"/>
  <c r="L387" i="1" l="1"/>
  <c r="O387" i="1"/>
  <c r="N387" i="1"/>
  <c r="P387" i="1"/>
  <c r="Q387" i="1"/>
  <c r="R387" i="1"/>
  <c r="M387" i="1"/>
  <c r="S387" i="1"/>
  <c r="K388" i="1"/>
  <c r="A389" i="1"/>
  <c r="B388" i="1"/>
  <c r="C388" i="1"/>
  <c r="N144" i="1"/>
  <c r="H144" i="1"/>
  <c r="G144" i="1"/>
  <c r="B389" i="1" l="1"/>
  <c r="A390" i="1"/>
  <c r="C389" i="1"/>
  <c r="S388" i="1"/>
  <c r="L388" i="1"/>
  <c r="O388" i="1"/>
  <c r="P388" i="1"/>
  <c r="M388" i="1"/>
  <c r="K389" i="1"/>
  <c r="N388" i="1"/>
  <c r="Q388" i="1"/>
  <c r="R388" i="1"/>
  <c r="P144" i="1"/>
  <c r="O144" i="1"/>
  <c r="S144" i="1"/>
  <c r="D145" i="1"/>
  <c r="R389" i="1" l="1"/>
  <c r="L389" i="1"/>
  <c r="S389" i="1"/>
  <c r="K390" i="1"/>
  <c r="M389" i="1"/>
  <c r="O389" i="1"/>
  <c r="P389" i="1"/>
  <c r="N389" i="1"/>
  <c r="Q389" i="1"/>
  <c r="A391" i="1"/>
  <c r="B390" i="1"/>
  <c r="C390" i="1"/>
  <c r="Q144" i="1"/>
  <c r="R144" i="1"/>
  <c r="F145" i="1"/>
  <c r="E145" i="1"/>
  <c r="N390" i="1" l="1"/>
  <c r="S390" i="1"/>
  <c r="P390" i="1"/>
  <c r="L390" i="1"/>
  <c r="K391" i="1"/>
  <c r="Q390" i="1"/>
  <c r="R390" i="1"/>
  <c r="O390" i="1"/>
  <c r="M390" i="1"/>
  <c r="A392" i="1"/>
  <c r="C391" i="1"/>
  <c r="B391" i="1"/>
  <c r="N145" i="1"/>
  <c r="G145" i="1"/>
  <c r="H145" i="1"/>
  <c r="K392" i="1" l="1"/>
  <c r="N391" i="1"/>
  <c r="P391" i="1"/>
  <c r="R391" i="1"/>
  <c r="O391" i="1"/>
  <c r="S391" i="1"/>
  <c r="L391" i="1"/>
  <c r="M391" i="1"/>
  <c r="Q391" i="1"/>
  <c r="A393" i="1"/>
  <c r="C392" i="1"/>
  <c r="B392" i="1"/>
  <c r="P145" i="1"/>
  <c r="S145" i="1"/>
  <c r="O145" i="1"/>
  <c r="D146" i="1"/>
  <c r="B393" i="1" l="1"/>
  <c r="A394" i="1"/>
  <c r="C393" i="1"/>
  <c r="P392" i="1"/>
  <c r="Q392" i="1"/>
  <c r="S392" i="1"/>
  <c r="R392" i="1"/>
  <c r="M392" i="1"/>
  <c r="K393" i="1"/>
  <c r="L392" i="1"/>
  <c r="O392" i="1"/>
  <c r="N392" i="1"/>
  <c r="R145" i="1"/>
  <c r="Q145" i="1"/>
  <c r="F146" i="1"/>
  <c r="E146" i="1"/>
  <c r="H394" i="1" l="1"/>
  <c r="E394" i="1"/>
  <c r="B394" i="1"/>
  <c r="A395" i="1"/>
  <c r="C394" i="1"/>
  <c r="G394" i="1"/>
  <c r="F394" i="1"/>
  <c r="D394" i="1"/>
  <c r="M393" i="1"/>
  <c r="R393" i="1"/>
  <c r="P393" i="1"/>
  <c r="N393" i="1"/>
  <c r="S393" i="1"/>
  <c r="Q393" i="1"/>
  <c r="L393" i="1"/>
  <c r="K394" i="1"/>
  <c r="O393" i="1"/>
  <c r="N146" i="1"/>
  <c r="H146" i="1"/>
  <c r="G146" i="1"/>
  <c r="G395" i="1" l="1"/>
  <c r="E395" i="1"/>
  <c r="B395" i="1"/>
  <c r="A396" i="1"/>
  <c r="F395" i="1"/>
  <c r="C395" i="1"/>
  <c r="H395" i="1"/>
  <c r="D395" i="1"/>
  <c r="Q394" i="1"/>
  <c r="R394" i="1"/>
  <c r="P394" i="1"/>
  <c r="L394" i="1"/>
  <c r="O394" i="1"/>
  <c r="K395" i="1"/>
  <c r="M394" i="1"/>
  <c r="S394" i="1"/>
  <c r="N394" i="1"/>
  <c r="P146" i="1"/>
  <c r="O146" i="1"/>
  <c r="S146" i="1"/>
  <c r="D147" i="1"/>
  <c r="H396" i="1" l="1"/>
  <c r="C396" i="1"/>
  <c r="G396" i="1"/>
  <c r="A397" i="1"/>
  <c r="B396" i="1"/>
  <c r="F396" i="1"/>
  <c r="E396" i="1"/>
  <c r="D396" i="1"/>
  <c r="Q395" i="1"/>
  <c r="L395" i="1"/>
  <c r="N395" i="1"/>
  <c r="K396" i="1"/>
  <c r="R395" i="1"/>
  <c r="O395" i="1"/>
  <c r="S395" i="1"/>
  <c r="M395" i="1"/>
  <c r="P395" i="1"/>
  <c r="Q146" i="1"/>
  <c r="R146" i="1"/>
  <c r="F147" i="1"/>
  <c r="E147" i="1"/>
  <c r="L396" i="1" l="1"/>
  <c r="S396" i="1"/>
  <c r="M396" i="1"/>
  <c r="K397" i="1"/>
  <c r="Q396" i="1"/>
  <c r="N396" i="1"/>
  <c r="R396" i="1"/>
  <c r="O396" i="1"/>
  <c r="P396" i="1"/>
  <c r="B397" i="1"/>
  <c r="A398" i="1"/>
  <c r="D397" i="1"/>
  <c r="F397" i="1"/>
  <c r="E397" i="1"/>
  <c r="G397" i="1"/>
  <c r="C397" i="1"/>
  <c r="H397" i="1"/>
  <c r="N147" i="1"/>
  <c r="G147" i="1"/>
  <c r="H147" i="1"/>
  <c r="Q397" i="1" l="1"/>
  <c r="S397" i="1"/>
  <c r="L397" i="1"/>
  <c r="O397" i="1"/>
  <c r="K398" i="1"/>
  <c r="P397" i="1"/>
  <c r="M397" i="1"/>
  <c r="N397" i="1"/>
  <c r="R397" i="1"/>
  <c r="E398" i="1"/>
  <c r="B398" i="1"/>
  <c r="G398" i="1"/>
  <c r="A399" i="1"/>
  <c r="C398" i="1"/>
  <c r="D398" i="1"/>
  <c r="F398" i="1"/>
  <c r="H398" i="1"/>
  <c r="P147" i="1"/>
  <c r="S147" i="1"/>
  <c r="O147" i="1"/>
  <c r="D148" i="1"/>
  <c r="G399" i="1" l="1"/>
  <c r="A400" i="1"/>
  <c r="E399" i="1"/>
  <c r="D399" i="1"/>
  <c r="F399" i="1"/>
  <c r="C399" i="1"/>
  <c r="H399" i="1"/>
  <c r="B399" i="1"/>
  <c r="P398" i="1"/>
  <c r="O398" i="1"/>
  <c r="S398" i="1"/>
  <c r="R398" i="1"/>
  <c r="L398" i="1"/>
  <c r="M398" i="1"/>
  <c r="K399" i="1"/>
  <c r="Q398" i="1"/>
  <c r="N398" i="1"/>
  <c r="Q147" i="1"/>
  <c r="R147" i="1"/>
  <c r="F148" i="1"/>
  <c r="E148" i="1"/>
  <c r="H400" i="1" l="1"/>
  <c r="G400" i="1"/>
  <c r="A401" i="1"/>
  <c r="C400" i="1"/>
  <c r="B400" i="1"/>
  <c r="E400" i="1"/>
  <c r="F400" i="1"/>
  <c r="D400" i="1"/>
  <c r="L399" i="1"/>
  <c r="R399" i="1"/>
  <c r="P399" i="1"/>
  <c r="K400" i="1"/>
  <c r="M399" i="1"/>
  <c r="S399" i="1"/>
  <c r="N399" i="1"/>
  <c r="O399" i="1"/>
  <c r="Q399" i="1"/>
  <c r="N148" i="1"/>
  <c r="H148" i="1"/>
  <c r="G148" i="1"/>
  <c r="N400" i="1" l="1"/>
  <c r="Q400" i="1"/>
  <c r="M400" i="1"/>
  <c r="O400" i="1"/>
  <c r="L400" i="1"/>
  <c r="R400" i="1"/>
  <c r="S400" i="1"/>
  <c r="P400" i="1"/>
  <c r="K401" i="1"/>
  <c r="F401" i="1"/>
  <c r="B401" i="1"/>
  <c r="A402" i="1"/>
  <c r="C401" i="1"/>
  <c r="G401" i="1"/>
  <c r="H401" i="1"/>
  <c r="D401" i="1"/>
  <c r="E401" i="1"/>
  <c r="P148" i="1"/>
  <c r="O148" i="1"/>
  <c r="S148" i="1"/>
  <c r="D149" i="1"/>
  <c r="H402" i="1" l="1"/>
  <c r="A403" i="1"/>
  <c r="F402" i="1"/>
  <c r="B402" i="1"/>
  <c r="G402" i="1"/>
  <c r="D402" i="1"/>
  <c r="E402" i="1"/>
  <c r="C402" i="1"/>
  <c r="N401" i="1"/>
  <c r="S401" i="1"/>
  <c r="L401" i="1"/>
  <c r="P401" i="1"/>
  <c r="Q401" i="1"/>
  <c r="O401" i="1"/>
  <c r="K402" i="1"/>
  <c r="M401" i="1"/>
  <c r="R401" i="1"/>
  <c r="Q148" i="1"/>
  <c r="R148" i="1"/>
  <c r="F149" i="1"/>
  <c r="E149" i="1"/>
  <c r="Q402" i="1" l="1"/>
  <c r="O402" i="1"/>
  <c r="R402" i="1"/>
  <c r="P402" i="1"/>
  <c r="S402" i="1"/>
  <c r="K403" i="1"/>
  <c r="L402" i="1"/>
  <c r="M402" i="1"/>
  <c r="N402" i="1"/>
  <c r="G403" i="1"/>
  <c r="C403" i="1"/>
  <c r="E403" i="1"/>
  <c r="B403" i="1"/>
  <c r="D403" i="1"/>
  <c r="F403" i="1"/>
  <c r="A404" i="1"/>
  <c r="H403" i="1"/>
  <c r="N149" i="1"/>
  <c r="H149" i="1"/>
  <c r="G149" i="1"/>
  <c r="L403" i="1" l="1"/>
  <c r="S403" i="1"/>
  <c r="N403" i="1"/>
  <c r="M403" i="1"/>
  <c r="P403" i="1"/>
  <c r="Q403" i="1"/>
  <c r="O403" i="1"/>
  <c r="R403" i="1"/>
  <c r="K404" i="1"/>
  <c r="H404" i="1"/>
  <c r="A405" i="1"/>
  <c r="D404" i="1"/>
  <c r="F404" i="1"/>
  <c r="E404" i="1"/>
  <c r="C404" i="1"/>
  <c r="B404" i="1"/>
  <c r="G404" i="1"/>
  <c r="P149" i="1"/>
  <c r="S149" i="1"/>
  <c r="O149" i="1"/>
  <c r="D150" i="1"/>
  <c r="H405" i="1" l="1"/>
  <c r="A406" i="1"/>
  <c r="D405" i="1"/>
  <c r="G405" i="1"/>
  <c r="F405" i="1"/>
  <c r="B405" i="1"/>
  <c r="C405" i="1"/>
  <c r="E405" i="1"/>
  <c r="P404" i="1"/>
  <c r="L404" i="1"/>
  <c r="M404" i="1"/>
  <c r="R404" i="1"/>
  <c r="K405" i="1"/>
  <c r="N404" i="1"/>
  <c r="S404" i="1"/>
  <c r="Q404" i="1"/>
  <c r="O404" i="1"/>
  <c r="Q149" i="1"/>
  <c r="R149" i="1"/>
  <c r="F150" i="1"/>
  <c r="E150" i="1"/>
  <c r="Q405" i="1" l="1"/>
  <c r="P405" i="1"/>
  <c r="L405" i="1"/>
  <c r="S405" i="1"/>
  <c r="R405" i="1"/>
  <c r="K406" i="1"/>
  <c r="M405" i="1"/>
  <c r="N405" i="1"/>
  <c r="O405" i="1"/>
  <c r="H406" i="1"/>
  <c r="A407" i="1"/>
  <c r="B406" i="1"/>
  <c r="D406" i="1"/>
  <c r="F406" i="1"/>
  <c r="E406" i="1"/>
  <c r="G406" i="1"/>
  <c r="C406" i="1"/>
  <c r="N150" i="1"/>
  <c r="H150" i="1"/>
  <c r="G150" i="1"/>
  <c r="R406" i="1" l="1"/>
  <c r="Q406" i="1"/>
  <c r="S406" i="1"/>
  <c r="M406" i="1"/>
  <c r="L406" i="1"/>
  <c r="N406" i="1"/>
  <c r="K407" i="1"/>
  <c r="O406" i="1"/>
  <c r="P406" i="1"/>
  <c r="H407" i="1"/>
  <c r="A408" i="1"/>
  <c r="B407" i="1"/>
  <c r="F407" i="1"/>
  <c r="C407" i="1"/>
  <c r="G407" i="1"/>
  <c r="D407" i="1"/>
  <c r="E407" i="1"/>
  <c r="P150" i="1"/>
  <c r="O150" i="1"/>
  <c r="S150" i="1"/>
  <c r="D151" i="1"/>
  <c r="O407" i="1" l="1"/>
  <c r="N407" i="1"/>
  <c r="M407" i="1"/>
  <c r="K408" i="1"/>
  <c r="R407" i="1"/>
  <c r="P407" i="1"/>
  <c r="S407" i="1"/>
  <c r="Q407" i="1"/>
  <c r="L407" i="1"/>
  <c r="H408" i="1"/>
  <c r="G408" i="1"/>
  <c r="F408" i="1"/>
  <c r="A409" i="1"/>
  <c r="B408" i="1"/>
  <c r="E408" i="1"/>
  <c r="C408" i="1"/>
  <c r="D408" i="1"/>
  <c r="Q150" i="1"/>
  <c r="R150" i="1"/>
  <c r="F151" i="1"/>
  <c r="E151" i="1"/>
  <c r="H409" i="1" l="1"/>
  <c r="A410" i="1"/>
  <c r="B409" i="1"/>
  <c r="C409" i="1"/>
  <c r="G409" i="1"/>
  <c r="F409" i="1"/>
  <c r="D409" i="1"/>
  <c r="E409" i="1"/>
  <c r="O408" i="1"/>
  <c r="P408" i="1"/>
  <c r="Q408" i="1"/>
  <c r="S408" i="1"/>
  <c r="M408" i="1"/>
  <c r="L408" i="1"/>
  <c r="R408" i="1"/>
  <c r="N408" i="1"/>
  <c r="K409" i="1"/>
  <c r="N151" i="1"/>
  <c r="H151" i="1"/>
  <c r="G151" i="1"/>
  <c r="H410" i="1" l="1"/>
  <c r="F410" i="1"/>
  <c r="A411" i="1"/>
  <c r="B410" i="1"/>
  <c r="E410" i="1"/>
  <c r="G410" i="1"/>
  <c r="D410" i="1"/>
  <c r="C410" i="1"/>
  <c r="R409" i="1"/>
  <c r="P409" i="1"/>
  <c r="S409" i="1"/>
  <c r="K410" i="1"/>
  <c r="N409" i="1"/>
  <c r="L409" i="1"/>
  <c r="Q409" i="1"/>
  <c r="O409" i="1"/>
  <c r="M409" i="1"/>
  <c r="P151" i="1"/>
  <c r="S151" i="1"/>
  <c r="O151" i="1"/>
  <c r="D152" i="1"/>
  <c r="N410" i="1" l="1"/>
  <c r="Q410" i="1"/>
  <c r="O410" i="1"/>
  <c r="M410" i="1"/>
  <c r="P410" i="1"/>
  <c r="K411" i="1"/>
  <c r="S410" i="1"/>
  <c r="L410" i="1"/>
  <c r="R410" i="1"/>
  <c r="H411" i="1"/>
  <c r="D411" i="1"/>
  <c r="F411" i="1"/>
  <c r="A412" i="1"/>
  <c r="B411" i="1"/>
  <c r="E411" i="1"/>
  <c r="C411" i="1"/>
  <c r="G411" i="1"/>
  <c r="R151" i="1"/>
  <c r="M152" i="1" s="1"/>
  <c r="Q151" i="1"/>
  <c r="F152" i="1"/>
  <c r="E152" i="1"/>
  <c r="Q411" i="1" l="1"/>
  <c r="S411" i="1"/>
  <c r="N411" i="1"/>
  <c r="O411" i="1"/>
  <c r="K412" i="1"/>
  <c r="M411" i="1"/>
  <c r="R411" i="1"/>
  <c r="L411" i="1"/>
  <c r="P411" i="1"/>
  <c r="H412" i="1"/>
  <c r="D412" i="1"/>
  <c r="C412" i="1"/>
  <c r="F412" i="1"/>
  <c r="A413" i="1"/>
  <c r="B412" i="1"/>
  <c r="E412" i="1"/>
  <c r="G412" i="1"/>
  <c r="N152" i="1"/>
  <c r="G152" i="1"/>
  <c r="H152" i="1"/>
  <c r="H413" i="1" l="1"/>
  <c r="D413" i="1"/>
  <c r="F413" i="1"/>
  <c r="A414" i="1"/>
  <c r="B413" i="1"/>
  <c r="G413" i="1"/>
  <c r="E413" i="1"/>
  <c r="C413" i="1"/>
  <c r="K413" i="1"/>
  <c r="R412" i="1"/>
  <c r="O412" i="1"/>
  <c r="M412" i="1"/>
  <c r="N412" i="1"/>
  <c r="Q412" i="1"/>
  <c r="S412" i="1"/>
  <c r="L412" i="1"/>
  <c r="P412" i="1"/>
  <c r="P152" i="1"/>
  <c r="O152" i="1"/>
  <c r="S152" i="1"/>
  <c r="D153" i="1"/>
  <c r="H414" i="1" l="1"/>
  <c r="A415" i="1"/>
  <c r="F414" i="1"/>
  <c r="E414" i="1"/>
  <c r="C414" i="1"/>
  <c r="G414" i="1"/>
  <c r="B414" i="1"/>
  <c r="D414" i="1"/>
  <c r="S413" i="1"/>
  <c r="K414" i="1"/>
  <c r="O413" i="1"/>
  <c r="L413" i="1"/>
  <c r="N413" i="1"/>
  <c r="Q413" i="1"/>
  <c r="M413" i="1"/>
  <c r="R413" i="1"/>
  <c r="P413" i="1"/>
  <c r="Q152" i="1"/>
  <c r="R152" i="1"/>
  <c r="F153" i="1"/>
  <c r="E153" i="1"/>
  <c r="Q414" i="1" l="1"/>
  <c r="S414" i="1"/>
  <c r="M414" i="1"/>
  <c r="L414" i="1"/>
  <c r="R414" i="1"/>
  <c r="K415" i="1"/>
  <c r="P414" i="1"/>
  <c r="O414" i="1"/>
  <c r="N414" i="1"/>
  <c r="H415" i="1"/>
  <c r="F415" i="1"/>
  <c r="A416" i="1"/>
  <c r="E415" i="1"/>
  <c r="C415" i="1"/>
  <c r="B415" i="1"/>
  <c r="D415" i="1"/>
  <c r="G415" i="1"/>
  <c r="N153" i="1"/>
  <c r="G153" i="1"/>
  <c r="H153" i="1"/>
  <c r="P415" i="1" l="1"/>
  <c r="R415" i="1"/>
  <c r="K416" i="1"/>
  <c r="S415" i="1"/>
  <c r="Q415" i="1"/>
  <c r="M415" i="1"/>
  <c r="N415" i="1"/>
  <c r="O415" i="1"/>
  <c r="L415" i="1"/>
  <c r="H416" i="1"/>
  <c r="F416" i="1"/>
  <c r="B416" i="1"/>
  <c r="A417" i="1"/>
  <c r="D416" i="1"/>
  <c r="E416" i="1"/>
  <c r="C416" i="1"/>
  <c r="G416" i="1"/>
  <c r="P153" i="1"/>
  <c r="S153" i="1"/>
  <c r="O153" i="1"/>
  <c r="D154" i="1"/>
  <c r="H417" i="1" l="1"/>
  <c r="E417" i="1"/>
  <c r="F417" i="1"/>
  <c r="A418" i="1"/>
  <c r="D417" i="1"/>
  <c r="B417" i="1"/>
  <c r="C417" i="1"/>
  <c r="G417" i="1"/>
  <c r="K417" i="1"/>
  <c r="P416" i="1"/>
  <c r="Q416" i="1"/>
  <c r="L416" i="1"/>
  <c r="R416" i="1"/>
  <c r="M416" i="1"/>
  <c r="N416" i="1"/>
  <c r="O416" i="1"/>
  <c r="S416" i="1"/>
  <c r="R153" i="1"/>
  <c r="Q153" i="1"/>
  <c r="F154" i="1"/>
  <c r="E154" i="1"/>
  <c r="H418" i="1" l="1"/>
  <c r="F418" i="1"/>
  <c r="A419" i="1"/>
  <c r="B418" i="1"/>
  <c r="D418" i="1"/>
  <c r="E418" i="1"/>
  <c r="C418" i="1"/>
  <c r="G418" i="1"/>
  <c r="N417" i="1"/>
  <c r="L417" i="1"/>
  <c r="P417" i="1"/>
  <c r="O417" i="1"/>
  <c r="M417" i="1"/>
  <c r="Q417" i="1"/>
  <c r="S417" i="1"/>
  <c r="K418" i="1"/>
  <c r="R417" i="1"/>
  <c r="N154" i="1"/>
  <c r="H154" i="1"/>
  <c r="G154" i="1"/>
  <c r="H419" i="1" l="1"/>
  <c r="B419" i="1"/>
  <c r="D419" i="1"/>
  <c r="E419" i="1"/>
  <c r="C419" i="1"/>
  <c r="F419" i="1"/>
  <c r="A420" i="1"/>
  <c r="G419" i="1"/>
  <c r="R418" i="1"/>
  <c r="O418" i="1"/>
  <c r="K419" i="1"/>
  <c r="P418" i="1"/>
  <c r="M418" i="1"/>
  <c r="S418" i="1"/>
  <c r="L418" i="1"/>
  <c r="Q418" i="1"/>
  <c r="N418" i="1"/>
  <c r="P154" i="1"/>
  <c r="O154" i="1"/>
  <c r="S154" i="1"/>
  <c r="D155" i="1"/>
  <c r="H420" i="1" l="1"/>
  <c r="F420" i="1"/>
  <c r="B420" i="1"/>
  <c r="C420" i="1"/>
  <c r="E420" i="1"/>
  <c r="A421" i="1"/>
  <c r="D420" i="1"/>
  <c r="G420" i="1"/>
  <c r="Q419" i="1"/>
  <c r="L419" i="1"/>
  <c r="N419" i="1"/>
  <c r="S419" i="1"/>
  <c r="R419" i="1"/>
  <c r="M419" i="1"/>
  <c r="P419" i="1"/>
  <c r="O419" i="1"/>
  <c r="K420" i="1"/>
  <c r="Q154" i="1"/>
  <c r="R154" i="1"/>
  <c r="F155" i="1"/>
  <c r="E155" i="1"/>
  <c r="H421" i="1" l="1"/>
  <c r="B421" i="1"/>
  <c r="D421" i="1"/>
  <c r="C421" i="1"/>
  <c r="G421" i="1"/>
  <c r="F421" i="1"/>
  <c r="A422" i="1"/>
  <c r="E421" i="1"/>
  <c r="O420" i="1"/>
  <c r="Q420" i="1"/>
  <c r="P420" i="1"/>
  <c r="R420" i="1"/>
  <c r="K421" i="1"/>
  <c r="M420" i="1"/>
  <c r="L420" i="1"/>
  <c r="N420" i="1"/>
  <c r="S420" i="1"/>
  <c r="N155" i="1"/>
  <c r="G155" i="1"/>
  <c r="H155" i="1"/>
  <c r="H422" i="1" l="1"/>
  <c r="F422" i="1"/>
  <c r="B422" i="1"/>
  <c r="A423" i="1"/>
  <c r="E422" i="1"/>
  <c r="G422" i="1"/>
  <c r="D422" i="1"/>
  <c r="C422" i="1"/>
  <c r="N421" i="1"/>
  <c r="M421" i="1"/>
  <c r="S421" i="1"/>
  <c r="L421" i="1"/>
  <c r="Q421" i="1"/>
  <c r="K422" i="1"/>
  <c r="P421" i="1"/>
  <c r="O421" i="1"/>
  <c r="R421" i="1"/>
  <c r="P155" i="1"/>
  <c r="S155" i="1"/>
  <c r="O155" i="1"/>
  <c r="D156" i="1"/>
  <c r="P422" i="1" l="1"/>
  <c r="S422" i="1"/>
  <c r="Q422" i="1"/>
  <c r="L422" i="1"/>
  <c r="M422" i="1"/>
  <c r="K423" i="1"/>
  <c r="O422" i="1"/>
  <c r="R422" i="1"/>
  <c r="N422" i="1"/>
  <c r="H423" i="1"/>
  <c r="F423" i="1"/>
  <c r="A424" i="1"/>
  <c r="B423" i="1"/>
  <c r="D423" i="1"/>
  <c r="E423" i="1"/>
  <c r="C423" i="1"/>
  <c r="G423" i="1"/>
  <c r="Q155" i="1"/>
  <c r="R155" i="1"/>
  <c r="F156" i="1"/>
  <c r="E156" i="1"/>
  <c r="L423" i="1" l="1"/>
  <c r="N423" i="1"/>
  <c r="R423" i="1"/>
  <c r="M423" i="1"/>
  <c r="P423" i="1"/>
  <c r="S423" i="1"/>
  <c r="O423" i="1"/>
  <c r="Q423" i="1"/>
  <c r="K424" i="1"/>
  <c r="H424" i="1"/>
  <c r="D424" i="1"/>
  <c r="F424" i="1"/>
  <c r="B424" i="1"/>
  <c r="G424" i="1"/>
  <c r="A425" i="1"/>
  <c r="C424" i="1"/>
  <c r="E424" i="1"/>
  <c r="N156" i="1"/>
  <c r="H156" i="1"/>
  <c r="G156" i="1"/>
  <c r="A426" i="1" l="1"/>
  <c r="D425" i="1"/>
  <c r="H425" i="1"/>
  <c r="B425" i="1"/>
  <c r="E425" i="1"/>
  <c r="F425" i="1"/>
  <c r="G425" i="1"/>
  <c r="C425" i="1"/>
  <c r="L424" i="1"/>
  <c r="Q424" i="1"/>
  <c r="R424" i="1"/>
  <c r="P424" i="1"/>
  <c r="M424" i="1"/>
  <c r="S424" i="1"/>
  <c r="N424" i="1"/>
  <c r="K425" i="1"/>
  <c r="O424" i="1"/>
  <c r="P156" i="1"/>
  <c r="O156" i="1"/>
  <c r="S156" i="1"/>
  <c r="D157" i="1"/>
  <c r="S425" i="1" l="1"/>
  <c r="P425" i="1"/>
  <c r="O425" i="1"/>
  <c r="R425" i="1"/>
  <c r="K426" i="1"/>
  <c r="Q425" i="1"/>
  <c r="L425" i="1"/>
  <c r="N425" i="1"/>
  <c r="M425" i="1"/>
  <c r="E426" i="1"/>
  <c r="A427" i="1"/>
  <c r="H426" i="1"/>
  <c r="C426" i="1"/>
  <c r="F426" i="1"/>
  <c r="B426" i="1"/>
  <c r="D426" i="1"/>
  <c r="G426" i="1"/>
  <c r="Q156" i="1"/>
  <c r="R156" i="1"/>
  <c r="M157" i="1" s="1"/>
  <c r="F157" i="1"/>
  <c r="E157" i="1"/>
  <c r="N157" i="1" l="1"/>
  <c r="L426" i="1"/>
  <c r="S426" i="1"/>
  <c r="N426" i="1"/>
  <c r="R426" i="1"/>
  <c r="O426" i="1"/>
  <c r="K427" i="1"/>
  <c r="Q426" i="1"/>
  <c r="P426" i="1"/>
  <c r="M426" i="1"/>
  <c r="A428" i="1"/>
  <c r="E427" i="1"/>
  <c r="H427" i="1"/>
  <c r="C427" i="1"/>
  <c r="D427" i="1"/>
  <c r="F427" i="1"/>
  <c r="B427" i="1"/>
  <c r="G427" i="1"/>
  <c r="G157" i="1"/>
  <c r="H157" i="1"/>
  <c r="M427" i="1" l="1"/>
  <c r="R427" i="1"/>
  <c r="K428" i="1"/>
  <c r="N427" i="1"/>
  <c r="P427" i="1"/>
  <c r="L427" i="1"/>
  <c r="O427" i="1"/>
  <c r="Q427" i="1"/>
  <c r="S427" i="1"/>
  <c r="E428" i="1"/>
  <c r="A429" i="1"/>
  <c r="B428" i="1"/>
  <c r="H428" i="1"/>
  <c r="D428" i="1"/>
  <c r="C428" i="1"/>
  <c r="F428" i="1"/>
  <c r="G428" i="1"/>
  <c r="S157" i="1"/>
  <c r="P157" i="1"/>
  <c r="O157" i="1"/>
  <c r="D158" i="1"/>
  <c r="A430" i="1" l="1"/>
  <c r="E429" i="1"/>
  <c r="H429" i="1"/>
  <c r="B429" i="1"/>
  <c r="F429" i="1"/>
  <c r="D429" i="1"/>
  <c r="C429" i="1"/>
  <c r="G429" i="1"/>
  <c r="R428" i="1"/>
  <c r="L428" i="1"/>
  <c r="M428" i="1"/>
  <c r="S428" i="1"/>
  <c r="N428" i="1"/>
  <c r="O428" i="1"/>
  <c r="Q428" i="1"/>
  <c r="P428" i="1"/>
  <c r="K429" i="1"/>
  <c r="R157" i="1"/>
  <c r="Q157" i="1"/>
  <c r="F158" i="1"/>
  <c r="E158" i="1"/>
  <c r="Q429" i="1" l="1"/>
  <c r="M429" i="1"/>
  <c r="O429" i="1"/>
  <c r="L429" i="1"/>
  <c r="R429" i="1"/>
  <c r="K430" i="1"/>
  <c r="N429" i="1"/>
  <c r="P429" i="1"/>
  <c r="S429" i="1"/>
  <c r="E430" i="1"/>
  <c r="A431" i="1"/>
  <c r="H430" i="1"/>
  <c r="B430" i="1"/>
  <c r="G430" i="1"/>
  <c r="C430" i="1"/>
  <c r="D430" i="1"/>
  <c r="F430" i="1"/>
  <c r="N158" i="1"/>
  <c r="H158" i="1"/>
  <c r="G158" i="1"/>
  <c r="M430" i="1" l="1"/>
  <c r="P430" i="1"/>
  <c r="S430" i="1"/>
  <c r="N430" i="1"/>
  <c r="L430" i="1"/>
  <c r="K431" i="1"/>
  <c r="O430" i="1"/>
  <c r="Q430" i="1"/>
  <c r="R430" i="1"/>
  <c r="A432" i="1"/>
  <c r="E431" i="1"/>
  <c r="B431" i="1"/>
  <c r="C431" i="1"/>
  <c r="H431" i="1"/>
  <c r="D431" i="1"/>
  <c r="F431" i="1"/>
  <c r="G431" i="1"/>
  <c r="P158" i="1"/>
  <c r="O158" i="1"/>
  <c r="S158" i="1"/>
  <c r="D159" i="1"/>
  <c r="M431" i="1" l="1"/>
  <c r="R431" i="1"/>
  <c r="P431" i="1"/>
  <c r="S431" i="1"/>
  <c r="O431" i="1"/>
  <c r="L431" i="1"/>
  <c r="N431" i="1"/>
  <c r="K432" i="1"/>
  <c r="Q431" i="1"/>
  <c r="Q158" i="1"/>
  <c r="R158" i="1"/>
  <c r="E432" i="1"/>
  <c r="G432" i="1"/>
  <c r="A433" i="1"/>
  <c r="H432" i="1"/>
  <c r="B432" i="1"/>
  <c r="C432" i="1"/>
  <c r="F432" i="1"/>
  <c r="D432" i="1"/>
  <c r="F159" i="1"/>
  <c r="E159" i="1"/>
  <c r="P432" i="1" l="1"/>
  <c r="K433" i="1"/>
  <c r="M432" i="1"/>
  <c r="N432" i="1"/>
  <c r="Q432" i="1"/>
  <c r="R432" i="1"/>
  <c r="S432" i="1"/>
  <c r="L432" i="1"/>
  <c r="O432" i="1"/>
  <c r="A434" i="1"/>
  <c r="E433" i="1"/>
  <c r="H433" i="1"/>
  <c r="B433" i="1"/>
  <c r="D433" i="1"/>
  <c r="G433" i="1"/>
  <c r="C433" i="1"/>
  <c r="F433" i="1"/>
  <c r="N159" i="1"/>
  <c r="G159" i="1"/>
  <c r="H159" i="1"/>
  <c r="P159" i="1" l="1"/>
  <c r="S159" i="1"/>
  <c r="O159" i="1"/>
  <c r="E434" i="1"/>
  <c r="A435" i="1"/>
  <c r="H434" i="1"/>
  <c r="B434" i="1"/>
  <c r="C434" i="1"/>
  <c r="D434" i="1"/>
  <c r="F434" i="1"/>
  <c r="G434" i="1"/>
  <c r="S433" i="1"/>
  <c r="P433" i="1"/>
  <c r="M433" i="1"/>
  <c r="Q433" i="1"/>
  <c r="L433" i="1"/>
  <c r="K434" i="1"/>
  <c r="N433" i="1"/>
  <c r="O433" i="1"/>
  <c r="R433" i="1"/>
  <c r="D160" i="1"/>
  <c r="A436" i="1" l="1"/>
  <c r="B435" i="1"/>
  <c r="D435" i="1"/>
  <c r="E435" i="1"/>
  <c r="H435" i="1"/>
  <c r="G435" i="1"/>
  <c r="F435" i="1"/>
  <c r="C435" i="1"/>
  <c r="N434" i="1"/>
  <c r="Q434" i="1"/>
  <c r="S434" i="1"/>
  <c r="M434" i="1"/>
  <c r="K435" i="1"/>
  <c r="O434" i="1"/>
  <c r="R434" i="1"/>
  <c r="L434" i="1"/>
  <c r="P434" i="1"/>
  <c r="R159" i="1"/>
  <c r="Q159" i="1"/>
  <c r="F160" i="1"/>
  <c r="E160" i="1"/>
  <c r="P435" i="1" l="1"/>
  <c r="R435" i="1"/>
  <c r="M435" i="1"/>
  <c r="N435" i="1"/>
  <c r="K436" i="1"/>
  <c r="S435" i="1"/>
  <c r="O435" i="1"/>
  <c r="Q435" i="1"/>
  <c r="L435" i="1"/>
  <c r="N160" i="1"/>
  <c r="A437" i="1"/>
  <c r="B436" i="1"/>
  <c r="E436" i="1"/>
  <c r="C436" i="1"/>
  <c r="G436" i="1"/>
  <c r="H436" i="1"/>
  <c r="D436" i="1"/>
  <c r="F436" i="1"/>
  <c r="G160" i="1"/>
  <c r="H160" i="1"/>
  <c r="R436" i="1" l="1"/>
  <c r="M436" i="1"/>
  <c r="S436" i="1"/>
  <c r="N436" i="1"/>
  <c r="Q436" i="1"/>
  <c r="K437" i="1"/>
  <c r="L436" i="1"/>
  <c r="O436" i="1"/>
  <c r="P436" i="1"/>
  <c r="A438" i="1"/>
  <c r="H437" i="1"/>
  <c r="C437" i="1"/>
  <c r="E437" i="1"/>
  <c r="F437" i="1"/>
  <c r="B437" i="1"/>
  <c r="D437" i="1"/>
  <c r="G437" i="1"/>
  <c r="P160" i="1"/>
  <c r="S160" i="1"/>
  <c r="O160" i="1"/>
  <c r="D161" i="1"/>
  <c r="N437" i="1" l="1"/>
  <c r="P437" i="1"/>
  <c r="Q437" i="1"/>
  <c r="L437" i="1"/>
  <c r="O437" i="1"/>
  <c r="S437" i="1"/>
  <c r="K438" i="1"/>
  <c r="M437" i="1"/>
  <c r="R437" i="1"/>
  <c r="Q160" i="1"/>
  <c r="R160" i="1"/>
  <c r="M161" i="1" s="1"/>
  <c r="E438" i="1"/>
  <c r="C438" i="1"/>
  <c r="D438" i="1"/>
  <c r="A439" i="1"/>
  <c r="H438" i="1"/>
  <c r="B438" i="1"/>
  <c r="G438" i="1"/>
  <c r="F438" i="1"/>
  <c r="F161" i="1"/>
  <c r="E161" i="1"/>
  <c r="Q438" i="1" l="1"/>
  <c r="R438" i="1"/>
  <c r="K439" i="1"/>
  <c r="S438" i="1"/>
  <c r="O438" i="1"/>
  <c r="P438" i="1"/>
  <c r="M438" i="1"/>
  <c r="L438" i="1"/>
  <c r="N438" i="1"/>
  <c r="A440" i="1"/>
  <c r="B439" i="1"/>
  <c r="E439" i="1"/>
  <c r="H439" i="1"/>
  <c r="G439" i="1"/>
  <c r="C439" i="1"/>
  <c r="D439" i="1"/>
  <c r="F439" i="1"/>
  <c r="N161" i="1"/>
  <c r="G161" i="1"/>
  <c r="H161" i="1"/>
  <c r="D162" i="1" l="1"/>
  <c r="P439" i="1"/>
  <c r="N439" i="1"/>
  <c r="R439" i="1"/>
  <c r="Q439" i="1"/>
  <c r="M439" i="1"/>
  <c r="S439" i="1"/>
  <c r="O439" i="1"/>
  <c r="L439" i="1"/>
  <c r="K440" i="1"/>
  <c r="E440" i="1"/>
  <c r="A441" i="1"/>
  <c r="C440" i="1"/>
  <c r="D440" i="1"/>
  <c r="F440" i="1"/>
  <c r="H440" i="1"/>
  <c r="B440" i="1"/>
  <c r="G440" i="1"/>
  <c r="P161" i="1"/>
  <c r="S161" i="1"/>
  <c r="O161" i="1"/>
  <c r="R161" i="1" l="1"/>
  <c r="Q161" i="1"/>
  <c r="A442" i="1"/>
  <c r="C441" i="1"/>
  <c r="G441" i="1"/>
  <c r="E441" i="1"/>
  <c r="H441" i="1"/>
  <c r="D441" i="1"/>
  <c r="B441" i="1"/>
  <c r="F441" i="1"/>
  <c r="N440" i="1"/>
  <c r="S440" i="1"/>
  <c r="K441" i="1"/>
  <c r="Q440" i="1"/>
  <c r="L440" i="1"/>
  <c r="R440" i="1"/>
  <c r="M440" i="1"/>
  <c r="P440" i="1"/>
  <c r="O440" i="1"/>
  <c r="F162" i="1"/>
  <c r="E162" i="1"/>
  <c r="H162" i="1" l="1"/>
  <c r="G162" i="1"/>
  <c r="O441" i="1"/>
  <c r="N441" i="1"/>
  <c r="P441" i="1"/>
  <c r="R441" i="1"/>
  <c r="S441" i="1"/>
  <c r="M441" i="1"/>
  <c r="Q441" i="1"/>
  <c r="L441" i="1"/>
  <c r="K442" i="1"/>
  <c r="E442" i="1"/>
  <c r="B442" i="1"/>
  <c r="A443" i="1"/>
  <c r="H442" i="1"/>
  <c r="C442" i="1"/>
  <c r="D442" i="1"/>
  <c r="G442" i="1"/>
  <c r="F442" i="1"/>
  <c r="N162" i="1"/>
  <c r="A444" i="1" l="1"/>
  <c r="E443" i="1"/>
  <c r="B443" i="1"/>
  <c r="F443" i="1"/>
  <c r="H443" i="1"/>
  <c r="D443" i="1"/>
  <c r="C443" i="1"/>
  <c r="G443" i="1"/>
  <c r="P162" i="1"/>
  <c r="O162" i="1"/>
  <c r="S162" i="1"/>
  <c r="Q442" i="1"/>
  <c r="S442" i="1"/>
  <c r="N442" i="1"/>
  <c r="O442" i="1"/>
  <c r="K443" i="1"/>
  <c r="P442" i="1"/>
  <c r="L442" i="1"/>
  <c r="M442" i="1"/>
  <c r="R442" i="1"/>
  <c r="D163" i="1"/>
  <c r="F163" i="1" l="1"/>
  <c r="E163" i="1"/>
  <c r="L443" i="1"/>
  <c r="K444" i="1"/>
  <c r="O443" i="1"/>
  <c r="S443" i="1"/>
  <c r="N443" i="1"/>
  <c r="P443" i="1"/>
  <c r="R443" i="1"/>
  <c r="M443" i="1"/>
  <c r="Q443" i="1"/>
  <c r="R162" i="1"/>
  <c r="Q162" i="1"/>
  <c r="E444" i="1"/>
  <c r="D444" i="1"/>
  <c r="F444" i="1"/>
  <c r="G444" i="1"/>
  <c r="A445" i="1"/>
  <c r="H444" i="1"/>
  <c r="B444" i="1"/>
  <c r="C444" i="1"/>
  <c r="P444" i="1" l="1"/>
  <c r="O444" i="1"/>
  <c r="Q444" i="1"/>
  <c r="S444" i="1"/>
  <c r="M444" i="1"/>
  <c r="K445" i="1"/>
  <c r="N444" i="1"/>
  <c r="L444" i="1"/>
  <c r="R444" i="1"/>
  <c r="A446" i="1"/>
  <c r="B445" i="1"/>
  <c r="C445" i="1"/>
  <c r="E445" i="1"/>
  <c r="H445" i="1"/>
  <c r="D445" i="1"/>
  <c r="F445" i="1"/>
  <c r="G445" i="1"/>
  <c r="N163" i="1"/>
  <c r="H163" i="1"/>
  <c r="G163" i="1"/>
  <c r="R445" i="1" l="1"/>
  <c r="L445" i="1"/>
  <c r="S445" i="1"/>
  <c r="Q445" i="1"/>
  <c r="K446" i="1"/>
  <c r="P445" i="1"/>
  <c r="M445" i="1"/>
  <c r="N445" i="1"/>
  <c r="O445" i="1"/>
  <c r="P163" i="1"/>
  <c r="S163" i="1"/>
  <c r="O163" i="1"/>
  <c r="D164" i="1"/>
  <c r="E446" i="1"/>
  <c r="A447" i="1"/>
  <c r="H446" i="1"/>
  <c r="B446" i="1"/>
  <c r="C446" i="1"/>
  <c r="G446" i="1"/>
  <c r="D446" i="1"/>
  <c r="F446" i="1"/>
  <c r="F164" i="1" l="1"/>
  <c r="E164" i="1"/>
  <c r="Q446" i="1"/>
  <c r="S446" i="1"/>
  <c r="R446" i="1"/>
  <c r="M446" i="1"/>
  <c r="L446" i="1"/>
  <c r="P446" i="1"/>
  <c r="K447" i="1"/>
  <c r="O446" i="1"/>
  <c r="N446" i="1"/>
  <c r="A448" i="1"/>
  <c r="E447" i="1"/>
  <c r="H447" i="1"/>
  <c r="D447" i="1"/>
  <c r="F447" i="1"/>
  <c r="C447" i="1"/>
  <c r="B447" i="1"/>
  <c r="G447" i="1"/>
  <c r="Q163" i="1"/>
  <c r="R163" i="1"/>
  <c r="M164" i="1" s="1"/>
  <c r="E448" i="1" l="1"/>
  <c r="B448" i="1"/>
  <c r="D448" i="1"/>
  <c r="A449" i="1"/>
  <c r="G448" i="1"/>
  <c r="H448" i="1"/>
  <c r="C448" i="1"/>
  <c r="F448" i="1"/>
  <c r="N164" i="1"/>
  <c r="M447" i="1"/>
  <c r="N447" i="1"/>
  <c r="R447" i="1"/>
  <c r="O447" i="1"/>
  <c r="Q447" i="1"/>
  <c r="S447" i="1"/>
  <c r="P447" i="1"/>
  <c r="K448" i="1"/>
  <c r="L447" i="1"/>
  <c r="H164" i="1"/>
  <c r="G164" i="1"/>
  <c r="A450" i="1" l="1"/>
  <c r="B449" i="1"/>
  <c r="E449" i="1"/>
  <c r="D449" i="1"/>
  <c r="F449" i="1"/>
  <c r="H449" i="1"/>
  <c r="C449" i="1"/>
  <c r="G449" i="1"/>
  <c r="D165" i="1"/>
  <c r="S448" i="1"/>
  <c r="K449" i="1"/>
  <c r="Q448" i="1"/>
  <c r="N448" i="1"/>
  <c r="L448" i="1"/>
  <c r="R448" i="1"/>
  <c r="O448" i="1"/>
  <c r="P448" i="1"/>
  <c r="M448" i="1"/>
  <c r="P164" i="1"/>
  <c r="S164" i="1"/>
  <c r="O164" i="1"/>
  <c r="Q164" i="1" l="1"/>
  <c r="R164" i="1"/>
  <c r="O449" i="1"/>
  <c r="K450" i="1"/>
  <c r="S449" i="1"/>
  <c r="M449" i="1"/>
  <c r="P449" i="1"/>
  <c r="R449" i="1"/>
  <c r="Q449" i="1"/>
  <c r="L449" i="1"/>
  <c r="N449" i="1"/>
  <c r="F165" i="1"/>
  <c r="E165" i="1"/>
  <c r="E450" i="1"/>
  <c r="C450" i="1"/>
  <c r="F450" i="1"/>
  <c r="A451" i="1"/>
  <c r="H450" i="1"/>
  <c r="B450" i="1"/>
  <c r="D450" i="1"/>
  <c r="G450" i="1"/>
  <c r="G165" i="1" l="1"/>
  <c r="H165" i="1"/>
  <c r="K451" i="1"/>
  <c r="O450" i="1"/>
  <c r="S450" i="1"/>
  <c r="M450" i="1"/>
  <c r="P450" i="1"/>
  <c r="R450" i="1"/>
  <c r="N450" i="1"/>
  <c r="Q450" i="1"/>
  <c r="L450" i="1"/>
  <c r="A452" i="1"/>
  <c r="E451" i="1"/>
  <c r="F451" i="1"/>
  <c r="H451" i="1"/>
  <c r="B451" i="1"/>
  <c r="C451" i="1"/>
  <c r="D451" i="1"/>
  <c r="G451" i="1"/>
  <c r="N165" i="1"/>
  <c r="P165" i="1" l="1"/>
  <c r="S165" i="1"/>
  <c r="O165" i="1"/>
  <c r="A453" i="1"/>
  <c r="F452" i="1"/>
  <c r="E452" i="1"/>
  <c r="B452" i="1"/>
  <c r="H452" i="1"/>
  <c r="C452" i="1"/>
  <c r="D452" i="1"/>
  <c r="G452" i="1"/>
  <c r="K452" i="1"/>
  <c r="P451" i="1"/>
  <c r="R451" i="1"/>
  <c r="L451" i="1"/>
  <c r="M451" i="1"/>
  <c r="O451" i="1"/>
  <c r="N451" i="1"/>
  <c r="Q451" i="1"/>
  <c r="S451" i="1"/>
  <c r="D166" i="1"/>
  <c r="F166" i="1" l="1"/>
  <c r="E166" i="1"/>
  <c r="P452" i="1"/>
  <c r="K453" i="1"/>
  <c r="M452" i="1"/>
  <c r="Q452" i="1"/>
  <c r="R452" i="1"/>
  <c r="S452" i="1"/>
  <c r="L452" i="1"/>
  <c r="O452" i="1"/>
  <c r="N452" i="1"/>
  <c r="A454" i="1"/>
  <c r="E453" i="1"/>
  <c r="C453" i="1"/>
  <c r="D453" i="1"/>
  <c r="F453" i="1"/>
  <c r="H453" i="1"/>
  <c r="B453" i="1"/>
  <c r="G453" i="1"/>
  <c r="R165" i="1"/>
  <c r="Q165" i="1"/>
  <c r="E454" i="1" l="1"/>
  <c r="F454" i="1"/>
  <c r="G454" i="1"/>
  <c r="A455" i="1"/>
  <c r="C454" i="1"/>
  <c r="D454" i="1"/>
  <c r="H454" i="1"/>
  <c r="B454" i="1"/>
  <c r="O453" i="1"/>
  <c r="Q453" i="1"/>
  <c r="M453" i="1"/>
  <c r="P453" i="1"/>
  <c r="S453" i="1"/>
  <c r="R453" i="1"/>
  <c r="L453" i="1"/>
  <c r="K454" i="1"/>
  <c r="N453" i="1"/>
  <c r="N166" i="1"/>
  <c r="H166" i="1"/>
  <c r="G166" i="1"/>
  <c r="A456" i="1" l="1"/>
  <c r="E455" i="1"/>
  <c r="B455" i="1"/>
  <c r="D455" i="1"/>
  <c r="H455" i="1"/>
  <c r="C455" i="1"/>
  <c r="F455" i="1"/>
  <c r="G455" i="1"/>
  <c r="D167" i="1"/>
  <c r="P166" i="1"/>
  <c r="S166" i="1"/>
  <c r="O166" i="1"/>
  <c r="P454" i="1"/>
  <c r="S454" i="1"/>
  <c r="M454" i="1"/>
  <c r="N454" i="1"/>
  <c r="O454" i="1"/>
  <c r="Q454" i="1"/>
  <c r="L454" i="1"/>
  <c r="R454" i="1"/>
  <c r="K455" i="1"/>
  <c r="R166" i="1" l="1"/>
  <c r="Q166" i="1"/>
  <c r="P455" i="1"/>
  <c r="K456" i="1"/>
  <c r="M455" i="1"/>
  <c r="N455" i="1"/>
  <c r="S455" i="1"/>
  <c r="Q455" i="1"/>
  <c r="L455" i="1"/>
  <c r="O455" i="1"/>
  <c r="R455" i="1"/>
  <c r="F167" i="1"/>
  <c r="E167" i="1"/>
  <c r="E456" i="1"/>
  <c r="C456" i="1"/>
  <c r="D456" i="1"/>
  <c r="F456" i="1"/>
  <c r="A457" i="1"/>
  <c r="H456" i="1"/>
  <c r="B456" i="1"/>
  <c r="G456" i="1"/>
  <c r="A458" i="1" l="1"/>
  <c r="E457" i="1"/>
  <c r="B457" i="1"/>
  <c r="C457" i="1"/>
  <c r="D457" i="1"/>
  <c r="H457" i="1"/>
  <c r="F457" i="1"/>
  <c r="G457" i="1"/>
  <c r="G167" i="1"/>
  <c r="H167" i="1"/>
  <c r="S456" i="1"/>
  <c r="N456" i="1"/>
  <c r="P456" i="1"/>
  <c r="K457" i="1"/>
  <c r="L456" i="1"/>
  <c r="O456" i="1"/>
  <c r="Q456" i="1"/>
  <c r="R456" i="1"/>
  <c r="M456" i="1"/>
  <c r="N167" i="1"/>
  <c r="Q457" i="1" l="1"/>
  <c r="S457" i="1"/>
  <c r="L457" i="1"/>
  <c r="O457" i="1"/>
  <c r="N457" i="1"/>
  <c r="R457" i="1"/>
  <c r="M457" i="1"/>
  <c r="P457" i="1"/>
  <c r="K458" i="1"/>
  <c r="D168" i="1"/>
  <c r="E458" i="1"/>
  <c r="F458" i="1"/>
  <c r="A459" i="1"/>
  <c r="H458" i="1"/>
  <c r="C458" i="1"/>
  <c r="B458" i="1"/>
  <c r="D458" i="1"/>
  <c r="G458" i="1"/>
  <c r="P167" i="1"/>
  <c r="O167" i="1"/>
  <c r="S167" i="1"/>
  <c r="R167" i="1" l="1"/>
  <c r="Q167" i="1"/>
  <c r="F168" i="1"/>
  <c r="E168" i="1"/>
  <c r="A460" i="1"/>
  <c r="H459" i="1"/>
  <c r="E459" i="1"/>
  <c r="B459" i="1"/>
  <c r="C459" i="1"/>
  <c r="D459" i="1"/>
  <c r="F459" i="1"/>
  <c r="G459" i="1"/>
  <c r="Q458" i="1"/>
  <c r="S458" i="1"/>
  <c r="L458" i="1"/>
  <c r="N458" i="1"/>
  <c r="M458" i="1"/>
  <c r="R458" i="1"/>
  <c r="P458" i="1"/>
  <c r="K459" i="1"/>
  <c r="O458" i="1"/>
  <c r="F460" i="1" l="1"/>
  <c r="B460" i="1"/>
  <c r="A461" i="1"/>
  <c r="H460" i="1"/>
  <c r="C460" i="1"/>
  <c r="D460" i="1"/>
  <c r="G460" i="1"/>
  <c r="E460" i="1"/>
  <c r="H168" i="1"/>
  <c r="G168" i="1"/>
  <c r="S459" i="1"/>
  <c r="L459" i="1"/>
  <c r="M459" i="1"/>
  <c r="K460" i="1"/>
  <c r="O459" i="1"/>
  <c r="R459" i="1"/>
  <c r="N459" i="1"/>
  <c r="P459" i="1"/>
  <c r="Q459" i="1"/>
  <c r="N168" i="1"/>
  <c r="A462" i="1" l="1"/>
  <c r="B461" i="1"/>
  <c r="E461" i="1"/>
  <c r="D461" i="1"/>
  <c r="F461" i="1"/>
  <c r="G461" i="1"/>
  <c r="H461" i="1"/>
  <c r="C461" i="1"/>
  <c r="S460" i="1"/>
  <c r="Q460" i="1"/>
  <c r="R460" i="1"/>
  <c r="N460" i="1"/>
  <c r="P460" i="1"/>
  <c r="L460" i="1"/>
  <c r="O460" i="1"/>
  <c r="K461" i="1"/>
  <c r="M460" i="1"/>
  <c r="D169" i="1"/>
  <c r="P168" i="1"/>
  <c r="O168" i="1"/>
  <c r="S168" i="1"/>
  <c r="Q168" i="1" l="1"/>
  <c r="R168" i="1"/>
  <c r="F169" i="1"/>
  <c r="E169" i="1"/>
  <c r="A463" i="1"/>
  <c r="C462" i="1"/>
  <c r="E462" i="1"/>
  <c r="D462" i="1"/>
  <c r="H462" i="1"/>
  <c r="B462" i="1"/>
  <c r="G462" i="1"/>
  <c r="F462" i="1"/>
  <c r="L461" i="1"/>
  <c r="M461" i="1"/>
  <c r="P461" i="1"/>
  <c r="K462" i="1"/>
  <c r="S461" i="1"/>
  <c r="Q461" i="1"/>
  <c r="R461" i="1"/>
  <c r="N461" i="1"/>
  <c r="O461" i="1"/>
  <c r="A464" i="1" l="1"/>
  <c r="E463" i="1"/>
  <c r="D463" i="1"/>
  <c r="H463" i="1"/>
  <c r="C463" i="1"/>
  <c r="B463" i="1"/>
  <c r="F463" i="1"/>
  <c r="G463" i="1"/>
  <c r="G169" i="1"/>
  <c r="H169" i="1"/>
  <c r="Q462" i="1"/>
  <c r="O462" i="1"/>
  <c r="R462" i="1"/>
  <c r="K463" i="1"/>
  <c r="S462" i="1"/>
  <c r="L462" i="1"/>
  <c r="M462" i="1"/>
  <c r="N462" i="1"/>
  <c r="P462" i="1"/>
  <c r="N169" i="1"/>
  <c r="P169" i="1" l="1"/>
  <c r="O169" i="1"/>
  <c r="S169" i="1"/>
  <c r="L463" i="1"/>
  <c r="N463" i="1"/>
  <c r="P463" i="1"/>
  <c r="R463" i="1"/>
  <c r="Q463" i="1"/>
  <c r="K464" i="1"/>
  <c r="S463" i="1"/>
  <c r="M463" i="1"/>
  <c r="O463" i="1"/>
  <c r="D170" i="1"/>
  <c r="F464" i="1"/>
  <c r="A465" i="1"/>
  <c r="C464" i="1"/>
  <c r="D464" i="1"/>
  <c r="B464" i="1"/>
  <c r="H464" i="1"/>
  <c r="G464" i="1"/>
  <c r="E464" i="1"/>
  <c r="F170" i="1" l="1"/>
  <c r="E170" i="1"/>
  <c r="A466" i="1"/>
  <c r="B465" i="1"/>
  <c r="C465" i="1"/>
  <c r="D465" i="1"/>
  <c r="E465" i="1"/>
  <c r="F465" i="1"/>
  <c r="H465" i="1"/>
  <c r="G465" i="1"/>
  <c r="K465" i="1"/>
  <c r="L464" i="1"/>
  <c r="M464" i="1"/>
  <c r="P464" i="1"/>
  <c r="S464" i="1"/>
  <c r="N464" i="1"/>
  <c r="Q464" i="1"/>
  <c r="O464" i="1"/>
  <c r="R464" i="1"/>
  <c r="Q169" i="1"/>
  <c r="R169" i="1"/>
  <c r="M170" i="1" s="1"/>
  <c r="R465" i="1" l="1"/>
  <c r="M465" i="1"/>
  <c r="O465" i="1"/>
  <c r="K466" i="1"/>
  <c r="L465" i="1"/>
  <c r="S465" i="1"/>
  <c r="N465" i="1"/>
  <c r="P465" i="1"/>
  <c r="Q465" i="1"/>
  <c r="A467" i="1"/>
  <c r="E466" i="1"/>
  <c r="B466" i="1"/>
  <c r="H466" i="1"/>
  <c r="C466" i="1"/>
  <c r="F466" i="1"/>
  <c r="D466" i="1"/>
  <c r="G466" i="1"/>
  <c r="N170" i="1"/>
  <c r="H170" i="1"/>
  <c r="G170" i="1"/>
  <c r="P170" i="1" l="1"/>
  <c r="S170" i="1"/>
  <c r="O170" i="1"/>
  <c r="R466" i="1"/>
  <c r="P466" i="1"/>
  <c r="L466" i="1"/>
  <c r="N466" i="1"/>
  <c r="K467" i="1"/>
  <c r="M466" i="1"/>
  <c r="S466" i="1"/>
  <c r="Q466" i="1"/>
  <c r="O466" i="1"/>
  <c r="A468" i="1"/>
  <c r="B467" i="1"/>
  <c r="C467" i="1"/>
  <c r="D467" i="1"/>
  <c r="E467" i="1"/>
  <c r="F467" i="1"/>
  <c r="G467" i="1"/>
  <c r="H467" i="1"/>
  <c r="D171" i="1"/>
  <c r="F468" i="1" l="1"/>
  <c r="B468" i="1"/>
  <c r="C468" i="1"/>
  <c r="A469" i="1"/>
  <c r="D468" i="1"/>
  <c r="H468" i="1"/>
  <c r="E468" i="1"/>
  <c r="G468" i="1"/>
  <c r="Q170" i="1"/>
  <c r="R170" i="1"/>
  <c r="F171" i="1"/>
  <c r="E171" i="1"/>
  <c r="R467" i="1"/>
  <c r="N467" i="1"/>
  <c r="P467" i="1"/>
  <c r="M467" i="1"/>
  <c r="K468" i="1"/>
  <c r="S467" i="1"/>
  <c r="Q467" i="1"/>
  <c r="O467" i="1"/>
  <c r="L467" i="1"/>
  <c r="G171" i="1" l="1"/>
  <c r="H171" i="1"/>
  <c r="A470" i="1"/>
  <c r="E469" i="1"/>
  <c r="F469" i="1"/>
  <c r="H469" i="1"/>
  <c r="B469" i="1"/>
  <c r="C469" i="1"/>
  <c r="D469" i="1"/>
  <c r="G469" i="1"/>
  <c r="M171" i="1"/>
  <c r="N171" i="1"/>
  <c r="M468" i="1"/>
  <c r="R468" i="1"/>
  <c r="S468" i="1"/>
  <c r="L468" i="1"/>
  <c r="N468" i="1"/>
  <c r="K469" i="1"/>
  <c r="O468" i="1"/>
  <c r="P468" i="1"/>
  <c r="Q468" i="1"/>
  <c r="O171" i="1" l="1"/>
  <c r="S171" i="1"/>
  <c r="M469" i="1"/>
  <c r="S469" i="1"/>
  <c r="R469" i="1"/>
  <c r="K470" i="1"/>
  <c r="N469" i="1"/>
  <c r="Q469" i="1"/>
  <c r="P469" i="1"/>
  <c r="O469" i="1"/>
  <c r="L469" i="1"/>
  <c r="P171" i="1"/>
  <c r="A471" i="1"/>
  <c r="E470" i="1"/>
  <c r="B470" i="1"/>
  <c r="H470" i="1"/>
  <c r="C470" i="1"/>
  <c r="G470" i="1"/>
  <c r="D470" i="1"/>
  <c r="F470" i="1"/>
  <c r="D172" i="1"/>
  <c r="A472" i="1" l="1"/>
  <c r="C471" i="1"/>
  <c r="E471" i="1"/>
  <c r="B471" i="1"/>
  <c r="D471" i="1"/>
  <c r="H471" i="1"/>
  <c r="F471" i="1"/>
  <c r="G471" i="1"/>
  <c r="M470" i="1"/>
  <c r="S470" i="1"/>
  <c r="O470" i="1"/>
  <c r="P470" i="1"/>
  <c r="R470" i="1"/>
  <c r="K471" i="1"/>
  <c r="Q470" i="1"/>
  <c r="N470" i="1"/>
  <c r="L470" i="1"/>
  <c r="Q171" i="1"/>
  <c r="R171" i="1"/>
  <c r="M172" i="1" s="1"/>
  <c r="F172" i="1"/>
  <c r="E172" i="1"/>
  <c r="N172" i="1" l="1"/>
  <c r="G172" i="1"/>
  <c r="H172" i="1"/>
  <c r="L471" i="1"/>
  <c r="M471" i="1"/>
  <c r="N471" i="1"/>
  <c r="O471" i="1"/>
  <c r="Q471" i="1"/>
  <c r="R471" i="1"/>
  <c r="K472" i="1"/>
  <c r="P471" i="1"/>
  <c r="S471" i="1"/>
  <c r="F472" i="1"/>
  <c r="A473" i="1"/>
  <c r="H472" i="1"/>
  <c r="C472" i="1"/>
  <c r="B472" i="1"/>
  <c r="D472" i="1"/>
  <c r="E472" i="1"/>
  <c r="G472" i="1"/>
  <c r="P172" i="1" l="1"/>
  <c r="S172" i="1"/>
  <c r="O172" i="1"/>
  <c r="D173" i="1"/>
  <c r="M472" i="1"/>
  <c r="Q472" i="1"/>
  <c r="R472" i="1"/>
  <c r="P472" i="1"/>
  <c r="L472" i="1"/>
  <c r="S472" i="1"/>
  <c r="K473" i="1"/>
  <c r="N472" i="1"/>
  <c r="O472" i="1"/>
  <c r="A474" i="1"/>
  <c r="E473" i="1"/>
  <c r="B473" i="1"/>
  <c r="C473" i="1"/>
  <c r="F473" i="1"/>
  <c r="G473" i="1"/>
  <c r="H473" i="1"/>
  <c r="D473" i="1"/>
  <c r="Q172" i="1" l="1"/>
  <c r="R172" i="1"/>
  <c r="M173" i="1" s="1"/>
  <c r="A475" i="1"/>
  <c r="E474" i="1"/>
  <c r="B474" i="1"/>
  <c r="F474" i="1"/>
  <c r="H474" i="1"/>
  <c r="D474" i="1"/>
  <c r="C474" i="1"/>
  <c r="G474" i="1"/>
  <c r="M473" i="1"/>
  <c r="N473" i="1"/>
  <c r="O473" i="1"/>
  <c r="S473" i="1"/>
  <c r="P473" i="1"/>
  <c r="K474" i="1"/>
  <c r="Q473" i="1"/>
  <c r="L473" i="1"/>
  <c r="R473" i="1"/>
  <c r="F173" i="1"/>
  <c r="E173" i="1"/>
  <c r="N173" i="1" l="1"/>
  <c r="H173" i="1"/>
  <c r="G173" i="1"/>
  <c r="L474" i="1"/>
  <c r="O474" i="1"/>
  <c r="M474" i="1"/>
  <c r="N474" i="1"/>
  <c r="S474" i="1"/>
  <c r="P474" i="1"/>
  <c r="Q474" i="1"/>
  <c r="K475" i="1"/>
  <c r="R474" i="1"/>
  <c r="A476" i="1"/>
  <c r="B475" i="1"/>
  <c r="F475" i="1"/>
  <c r="E475" i="1"/>
  <c r="H475" i="1"/>
  <c r="C475" i="1"/>
  <c r="D475" i="1"/>
  <c r="G475" i="1"/>
  <c r="P173" i="1" l="1"/>
  <c r="S173" i="1"/>
  <c r="O173" i="1"/>
  <c r="F476" i="1"/>
  <c r="A477" i="1"/>
  <c r="C476" i="1"/>
  <c r="D476" i="1"/>
  <c r="G476" i="1"/>
  <c r="H476" i="1"/>
  <c r="B476" i="1"/>
  <c r="E476" i="1"/>
  <c r="S475" i="1"/>
  <c r="N475" i="1"/>
  <c r="M475" i="1"/>
  <c r="L475" i="1"/>
  <c r="Q475" i="1"/>
  <c r="R475" i="1"/>
  <c r="K476" i="1"/>
  <c r="O475" i="1"/>
  <c r="P475" i="1"/>
  <c r="D174" i="1"/>
  <c r="R173" i="1" l="1"/>
  <c r="M174" i="1" s="1"/>
  <c r="Q173" i="1"/>
  <c r="N476" i="1"/>
  <c r="O476" i="1"/>
  <c r="L476" i="1"/>
  <c r="S476" i="1"/>
  <c r="K477" i="1"/>
  <c r="M476" i="1"/>
  <c r="P476" i="1"/>
  <c r="Q476" i="1"/>
  <c r="R476" i="1"/>
  <c r="E174" i="1"/>
  <c r="F174" i="1"/>
  <c r="A478" i="1"/>
  <c r="D477" i="1"/>
  <c r="E477" i="1"/>
  <c r="H477" i="1"/>
  <c r="G477" i="1"/>
  <c r="B477" i="1"/>
  <c r="C477" i="1"/>
  <c r="F477" i="1"/>
  <c r="N174" i="1" l="1"/>
  <c r="M477" i="1"/>
  <c r="S477" i="1"/>
  <c r="R477" i="1"/>
  <c r="K478" i="1"/>
  <c r="N477" i="1"/>
  <c r="P477" i="1"/>
  <c r="Q477" i="1"/>
  <c r="O477" i="1"/>
  <c r="L477" i="1"/>
  <c r="A479" i="1"/>
  <c r="E478" i="1"/>
  <c r="B478" i="1"/>
  <c r="C478" i="1"/>
  <c r="H478" i="1"/>
  <c r="G478" i="1"/>
  <c r="D478" i="1"/>
  <c r="F478" i="1"/>
  <c r="G174" i="1"/>
  <c r="H174" i="1"/>
  <c r="D175" i="1" s="1"/>
  <c r="P174" i="1" l="1"/>
  <c r="O174" i="1"/>
  <c r="S174" i="1"/>
  <c r="S478" i="1"/>
  <c r="N478" i="1"/>
  <c r="Q478" i="1"/>
  <c r="R478" i="1"/>
  <c r="K479" i="1"/>
  <c r="L478" i="1"/>
  <c r="M478" i="1"/>
  <c r="P478" i="1"/>
  <c r="O478" i="1"/>
  <c r="A480" i="1"/>
  <c r="C479" i="1"/>
  <c r="D479" i="1"/>
  <c r="E479" i="1"/>
  <c r="B479" i="1"/>
  <c r="H479" i="1"/>
  <c r="F479" i="1"/>
  <c r="G479" i="1"/>
  <c r="E175" i="1"/>
  <c r="F175" i="1"/>
  <c r="H175" i="1" s="1"/>
  <c r="Q174" i="1" l="1"/>
  <c r="R174" i="1"/>
  <c r="M175" i="1" s="1"/>
  <c r="R479" i="1"/>
  <c r="K480" i="1"/>
  <c r="P479" i="1"/>
  <c r="Q479" i="1"/>
  <c r="S479" i="1"/>
  <c r="O479" i="1"/>
  <c r="L479" i="1"/>
  <c r="M479" i="1"/>
  <c r="N479" i="1"/>
  <c r="D176" i="1"/>
  <c r="F480" i="1"/>
  <c r="D480" i="1"/>
  <c r="A481" i="1"/>
  <c r="B480" i="1"/>
  <c r="E480" i="1"/>
  <c r="H480" i="1"/>
  <c r="C480" i="1"/>
  <c r="G480" i="1"/>
  <c r="G175" i="1"/>
  <c r="N175" i="1" l="1"/>
  <c r="A482" i="1"/>
  <c r="B481" i="1"/>
  <c r="E481" i="1"/>
  <c r="H481" i="1"/>
  <c r="C481" i="1"/>
  <c r="D481" i="1"/>
  <c r="F481" i="1"/>
  <c r="G481" i="1"/>
  <c r="E176" i="1"/>
  <c r="F176" i="1"/>
  <c r="H176" i="1" s="1"/>
  <c r="Q480" i="1"/>
  <c r="R480" i="1"/>
  <c r="L480" i="1"/>
  <c r="P480" i="1"/>
  <c r="N480" i="1"/>
  <c r="S480" i="1"/>
  <c r="K481" i="1"/>
  <c r="M480" i="1"/>
  <c r="O480" i="1"/>
  <c r="G176" i="1" l="1"/>
  <c r="P175" i="1"/>
  <c r="S175" i="1"/>
  <c r="O175" i="1"/>
  <c r="O481" i="1"/>
  <c r="P481" i="1"/>
  <c r="R481" i="1"/>
  <c r="S481" i="1"/>
  <c r="M481" i="1"/>
  <c r="N481" i="1"/>
  <c r="L481" i="1"/>
  <c r="K482" i="1"/>
  <c r="Q481" i="1"/>
  <c r="D177" i="1"/>
  <c r="A483" i="1"/>
  <c r="C482" i="1"/>
  <c r="D482" i="1"/>
  <c r="E482" i="1"/>
  <c r="G482" i="1"/>
  <c r="F482" i="1"/>
  <c r="H482" i="1"/>
  <c r="B482" i="1"/>
  <c r="R175" i="1" l="1"/>
  <c r="Q175" i="1"/>
  <c r="A484" i="1"/>
  <c r="C483" i="1"/>
  <c r="E483" i="1"/>
  <c r="F483" i="1"/>
  <c r="H483" i="1"/>
  <c r="D483" i="1"/>
  <c r="B483" i="1"/>
  <c r="G483" i="1"/>
  <c r="E177" i="1"/>
  <c r="F177" i="1"/>
  <c r="N482" i="1"/>
  <c r="O482" i="1"/>
  <c r="Q482" i="1"/>
  <c r="S482" i="1"/>
  <c r="L482" i="1"/>
  <c r="K483" i="1"/>
  <c r="P482" i="1"/>
  <c r="R482" i="1"/>
  <c r="M482" i="1"/>
  <c r="N176" i="1" l="1"/>
  <c r="M483" i="1"/>
  <c r="K484" i="1"/>
  <c r="P483" i="1"/>
  <c r="R483" i="1"/>
  <c r="Q483" i="1"/>
  <c r="L483" i="1"/>
  <c r="S483" i="1"/>
  <c r="N483" i="1"/>
  <c r="O483" i="1"/>
  <c r="G177" i="1"/>
  <c r="H177" i="1"/>
  <c r="F484" i="1"/>
  <c r="A485" i="1"/>
  <c r="D484" i="1"/>
  <c r="B484" i="1"/>
  <c r="E484" i="1"/>
  <c r="H484" i="1"/>
  <c r="C484" i="1"/>
  <c r="G484" i="1"/>
  <c r="D178" i="1" l="1"/>
  <c r="P176" i="1"/>
  <c r="S176" i="1"/>
  <c r="O176" i="1"/>
  <c r="A486" i="1"/>
  <c r="B485" i="1"/>
  <c r="C485" i="1"/>
  <c r="E485" i="1"/>
  <c r="H485" i="1"/>
  <c r="D485" i="1"/>
  <c r="F485" i="1"/>
  <c r="G485" i="1"/>
  <c r="L484" i="1"/>
  <c r="N484" i="1"/>
  <c r="K485" i="1"/>
  <c r="P484" i="1"/>
  <c r="M484" i="1"/>
  <c r="O484" i="1"/>
  <c r="Q484" i="1"/>
  <c r="S484" i="1"/>
  <c r="R484" i="1"/>
  <c r="Q176" i="1" l="1"/>
  <c r="R176" i="1"/>
  <c r="F178" i="1"/>
  <c r="E178" i="1"/>
  <c r="S485" i="1"/>
  <c r="K486" i="1"/>
  <c r="N485" i="1"/>
  <c r="P485" i="1"/>
  <c r="Q485" i="1"/>
  <c r="O485" i="1"/>
  <c r="L485" i="1"/>
  <c r="M485" i="1"/>
  <c r="R485" i="1"/>
  <c r="A487" i="1"/>
  <c r="E486" i="1"/>
  <c r="B486" i="1"/>
  <c r="C486" i="1"/>
  <c r="D486" i="1"/>
  <c r="H486" i="1"/>
  <c r="G486" i="1"/>
  <c r="F486" i="1"/>
  <c r="H178" i="1" l="1"/>
  <c r="G178" i="1"/>
  <c r="N177" i="1"/>
  <c r="A488" i="1"/>
  <c r="E487" i="1"/>
  <c r="G487" i="1"/>
  <c r="B487" i="1"/>
  <c r="H487" i="1"/>
  <c r="C487" i="1"/>
  <c r="D487" i="1"/>
  <c r="F487" i="1"/>
  <c r="R486" i="1"/>
  <c r="K487" i="1"/>
  <c r="M486" i="1"/>
  <c r="O486" i="1"/>
  <c r="Q486" i="1"/>
  <c r="S486" i="1"/>
  <c r="N486" i="1"/>
  <c r="L486" i="1"/>
  <c r="P486" i="1"/>
  <c r="P177" i="1" l="1"/>
  <c r="S177" i="1"/>
  <c r="O177" i="1"/>
  <c r="D179" i="1"/>
  <c r="Q487" i="1"/>
  <c r="S487" i="1"/>
  <c r="L487" i="1"/>
  <c r="M487" i="1"/>
  <c r="P487" i="1"/>
  <c r="K488" i="1"/>
  <c r="O487" i="1"/>
  <c r="R487" i="1"/>
  <c r="N487" i="1"/>
  <c r="F488" i="1"/>
  <c r="B488" i="1"/>
  <c r="C488" i="1"/>
  <c r="A489" i="1"/>
  <c r="G488" i="1"/>
  <c r="H488" i="1"/>
  <c r="E488" i="1"/>
  <c r="D488" i="1"/>
  <c r="F179" i="1" l="1"/>
  <c r="E179" i="1"/>
  <c r="R177" i="1"/>
  <c r="Q177" i="1"/>
  <c r="P488" i="1"/>
  <c r="Q488" i="1"/>
  <c r="S488" i="1"/>
  <c r="L488" i="1"/>
  <c r="M488" i="1"/>
  <c r="R488" i="1"/>
  <c r="N488" i="1"/>
  <c r="K489" i="1"/>
  <c r="O488" i="1"/>
  <c r="A490" i="1"/>
  <c r="E489" i="1"/>
  <c r="B489" i="1"/>
  <c r="H489" i="1"/>
  <c r="C489" i="1"/>
  <c r="F489" i="1"/>
  <c r="D489" i="1"/>
  <c r="G489" i="1"/>
  <c r="N178" i="1" l="1"/>
  <c r="G179" i="1"/>
  <c r="H179" i="1"/>
  <c r="O489" i="1"/>
  <c r="P489" i="1"/>
  <c r="R489" i="1"/>
  <c r="L489" i="1"/>
  <c r="Q489" i="1"/>
  <c r="S489" i="1"/>
  <c r="M489" i="1"/>
  <c r="K490" i="1"/>
  <c r="N489" i="1"/>
  <c r="A491" i="1"/>
  <c r="B490" i="1"/>
  <c r="E490" i="1"/>
  <c r="D490" i="1"/>
  <c r="H490" i="1"/>
  <c r="F490" i="1"/>
  <c r="C490" i="1"/>
  <c r="G490" i="1"/>
  <c r="D180" i="1" l="1"/>
  <c r="P178" i="1"/>
  <c r="S178" i="1"/>
  <c r="O178" i="1"/>
  <c r="N490" i="1"/>
  <c r="P490" i="1"/>
  <c r="Q490" i="1"/>
  <c r="R490" i="1"/>
  <c r="S490" i="1"/>
  <c r="K491" i="1"/>
  <c r="M490" i="1"/>
  <c r="O490" i="1"/>
  <c r="L490" i="1"/>
  <c r="A492" i="1"/>
  <c r="B491" i="1"/>
  <c r="E491" i="1"/>
  <c r="D491" i="1"/>
  <c r="G491" i="1"/>
  <c r="H491" i="1"/>
  <c r="C491" i="1"/>
  <c r="F491" i="1"/>
  <c r="Q178" i="1" l="1"/>
  <c r="R178" i="1"/>
  <c r="F180" i="1"/>
  <c r="E180" i="1"/>
  <c r="O491" i="1"/>
  <c r="M491" i="1"/>
  <c r="L491" i="1"/>
  <c r="P491" i="1"/>
  <c r="Q491" i="1"/>
  <c r="S491" i="1"/>
  <c r="N491" i="1"/>
  <c r="R491" i="1"/>
  <c r="K492" i="1"/>
  <c r="F492" i="1"/>
  <c r="C492" i="1"/>
  <c r="A493" i="1"/>
  <c r="D492" i="1"/>
  <c r="H492" i="1"/>
  <c r="B492" i="1"/>
  <c r="G492" i="1"/>
  <c r="E492" i="1"/>
  <c r="H180" i="1" l="1"/>
  <c r="G180" i="1"/>
  <c r="N179" i="1"/>
  <c r="A494" i="1"/>
  <c r="B493" i="1"/>
  <c r="D493" i="1"/>
  <c r="E493" i="1"/>
  <c r="F493" i="1"/>
  <c r="H493" i="1"/>
  <c r="C493" i="1"/>
  <c r="G493" i="1"/>
  <c r="L492" i="1"/>
  <c r="S492" i="1"/>
  <c r="K493" i="1"/>
  <c r="O492" i="1"/>
  <c r="P492" i="1"/>
  <c r="R492" i="1"/>
  <c r="Q492" i="1"/>
  <c r="M492" i="1"/>
  <c r="N492" i="1"/>
  <c r="P179" i="1" l="1"/>
  <c r="S179" i="1"/>
  <c r="O179" i="1"/>
  <c r="D181" i="1"/>
  <c r="S493" i="1"/>
  <c r="K494" i="1"/>
  <c r="N493" i="1"/>
  <c r="P493" i="1"/>
  <c r="R493" i="1"/>
  <c r="L493" i="1"/>
  <c r="M493" i="1"/>
  <c r="O493" i="1"/>
  <c r="Q493" i="1"/>
  <c r="A495" i="1"/>
  <c r="G494" i="1"/>
  <c r="E494" i="1"/>
  <c r="D494" i="1"/>
  <c r="H494" i="1"/>
  <c r="C494" i="1"/>
  <c r="B494" i="1"/>
  <c r="F494" i="1"/>
  <c r="F181" i="1" l="1"/>
  <c r="E181" i="1"/>
  <c r="R179" i="1"/>
  <c r="Q179" i="1"/>
  <c r="A496" i="1"/>
  <c r="E495" i="1"/>
  <c r="H495" i="1"/>
  <c r="B495" i="1"/>
  <c r="C495" i="1"/>
  <c r="D495" i="1"/>
  <c r="F495" i="1"/>
  <c r="G495" i="1"/>
  <c r="R494" i="1"/>
  <c r="L494" i="1"/>
  <c r="O494" i="1"/>
  <c r="S494" i="1"/>
  <c r="M494" i="1"/>
  <c r="Q494" i="1"/>
  <c r="K495" i="1"/>
  <c r="N494" i="1"/>
  <c r="P494" i="1"/>
  <c r="N180" i="1" l="1"/>
  <c r="G181" i="1"/>
  <c r="H181" i="1"/>
  <c r="Q495" i="1"/>
  <c r="R495" i="1"/>
  <c r="O495" i="1"/>
  <c r="S495" i="1"/>
  <c r="L495" i="1"/>
  <c r="M495" i="1"/>
  <c r="N495" i="1"/>
  <c r="K496" i="1"/>
  <c r="P495" i="1"/>
  <c r="F496" i="1"/>
  <c r="B496" i="1"/>
  <c r="D496" i="1"/>
  <c r="A497" i="1"/>
  <c r="H496" i="1"/>
  <c r="C496" i="1"/>
  <c r="E496" i="1"/>
  <c r="G496" i="1"/>
  <c r="D182" i="1" l="1"/>
  <c r="P180" i="1"/>
  <c r="S180" i="1"/>
  <c r="O180" i="1"/>
  <c r="P496" i="1"/>
  <c r="Q496" i="1"/>
  <c r="K497" i="1"/>
  <c r="M496" i="1"/>
  <c r="N496" i="1"/>
  <c r="S496" i="1"/>
  <c r="L496" i="1"/>
  <c r="R496" i="1"/>
  <c r="O496" i="1"/>
  <c r="E497" i="1"/>
  <c r="H497" i="1"/>
  <c r="F497" i="1"/>
  <c r="B497" i="1"/>
  <c r="D497" i="1"/>
  <c r="G497" i="1"/>
  <c r="C497" i="1"/>
  <c r="A498" i="1"/>
  <c r="Q180" i="1" l="1"/>
  <c r="R180" i="1"/>
  <c r="F182" i="1"/>
  <c r="E182" i="1"/>
  <c r="O497" i="1"/>
  <c r="Q497" i="1"/>
  <c r="S497" i="1"/>
  <c r="R497" i="1"/>
  <c r="L497" i="1"/>
  <c r="P497" i="1"/>
  <c r="K498" i="1"/>
  <c r="M497" i="1"/>
  <c r="N497" i="1"/>
  <c r="E498" i="1"/>
  <c r="H498" i="1"/>
  <c r="C498" i="1"/>
  <c r="A499" i="1"/>
  <c r="B498" i="1"/>
  <c r="D498" i="1"/>
  <c r="G498" i="1"/>
  <c r="F498" i="1"/>
  <c r="H182" i="1" l="1"/>
  <c r="G182" i="1"/>
  <c r="N181" i="1"/>
  <c r="P498" i="1"/>
  <c r="N498" i="1"/>
  <c r="M498" i="1"/>
  <c r="Q498" i="1"/>
  <c r="S498" i="1"/>
  <c r="R498" i="1"/>
  <c r="L498" i="1"/>
  <c r="O498" i="1"/>
  <c r="K499" i="1"/>
  <c r="E499" i="1"/>
  <c r="H499" i="1"/>
  <c r="C499" i="1"/>
  <c r="F499" i="1"/>
  <c r="B499" i="1"/>
  <c r="G499" i="1"/>
  <c r="D499" i="1"/>
  <c r="A500" i="1"/>
  <c r="P181" i="1" l="1"/>
  <c r="S181" i="1"/>
  <c r="O181" i="1"/>
  <c r="D183" i="1"/>
  <c r="A501" i="1"/>
  <c r="H500" i="1"/>
  <c r="B500" i="1"/>
  <c r="C500" i="1"/>
  <c r="G500" i="1"/>
  <c r="E500" i="1"/>
  <c r="D500" i="1"/>
  <c r="F500" i="1"/>
  <c r="K500" i="1"/>
  <c r="M499" i="1"/>
  <c r="L499" i="1"/>
  <c r="P499" i="1"/>
  <c r="Q499" i="1"/>
  <c r="N499" i="1"/>
  <c r="O499" i="1"/>
  <c r="R499" i="1"/>
  <c r="S499" i="1"/>
  <c r="F183" i="1" l="1"/>
  <c r="E183" i="1"/>
  <c r="R181" i="1"/>
  <c r="Q181" i="1"/>
  <c r="M500" i="1"/>
  <c r="R500" i="1"/>
  <c r="L500" i="1"/>
  <c r="N500" i="1"/>
  <c r="K501" i="1"/>
  <c r="O500" i="1"/>
  <c r="P500" i="1"/>
  <c r="Q500" i="1"/>
  <c r="S500" i="1"/>
  <c r="E501" i="1"/>
  <c r="H501" i="1"/>
  <c r="B501" i="1"/>
  <c r="C501" i="1"/>
  <c r="F501" i="1"/>
  <c r="D501" i="1"/>
  <c r="G501" i="1"/>
  <c r="A502" i="1"/>
  <c r="N182" i="1" l="1"/>
  <c r="G183" i="1"/>
  <c r="H183" i="1"/>
  <c r="L501" i="1"/>
  <c r="O501" i="1"/>
  <c r="S501" i="1"/>
  <c r="M501" i="1"/>
  <c r="N501" i="1"/>
  <c r="R501" i="1"/>
  <c r="K502" i="1"/>
  <c r="P501" i="1"/>
  <c r="Q501" i="1"/>
  <c r="E502" i="1"/>
  <c r="H502" i="1"/>
  <c r="B502" i="1"/>
  <c r="C502" i="1"/>
  <c r="G502" i="1"/>
  <c r="D502" i="1"/>
  <c r="F502" i="1"/>
  <c r="A503" i="1"/>
  <c r="D184" i="1" l="1"/>
  <c r="P182" i="1"/>
  <c r="S182" i="1"/>
  <c r="O182" i="1"/>
  <c r="Q502" i="1"/>
  <c r="N502" i="1"/>
  <c r="O502" i="1"/>
  <c r="R502" i="1"/>
  <c r="S502" i="1"/>
  <c r="M502" i="1"/>
  <c r="L502" i="1"/>
  <c r="P502" i="1"/>
  <c r="K503" i="1"/>
  <c r="E503" i="1"/>
  <c r="A504" i="1"/>
  <c r="H503" i="1"/>
  <c r="B503" i="1"/>
  <c r="C503" i="1"/>
  <c r="G503" i="1"/>
  <c r="D503" i="1"/>
  <c r="F503" i="1"/>
  <c r="Q182" i="1" l="1"/>
  <c r="R182" i="1"/>
  <c r="F184" i="1"/>
  <c r="E184" i="1"/>
  <c r="F504" i="1"/>
  <c r="A505" i="1"/>
  <c r="H504" i="1"/>
  <c r="C504" i="1"/>
  <c r="D504" i="1"/>
  <c r="E504" i="1"/>
  <c r="B504" i="1"/>
  <c r="G504" i="1"/>
  <c r="Q503" i="1"/>
  <c r="P503" i="1"/>
  <c r="L503" i="1"/>
  <c r="S503" i="1"/>
  <c r="R503" i="1"/>
  <c r="K504" i="1"/>
  <c r="M503" i="1"/>
  <c r="O503" i="1"/>
  <c r="N503" i="1"/>
  <c r="H184" i="1" l="1"/>
  <c r="G184" i="1"/>
  <c r="N183" i="1"/>
  <c r="P504" i="1"/>
  <c r="R504" i="1"/>
  <c r="S504" i="1"/>
  <c r="N504" i="1"/>
  <c r="L504" i="1"/>
  <c r="K505" i="1"/>
  <c r="M504" i="1"/>
  <c r="O504" i="1"/>
  <c r="Q504" i="1"/>
  <c r="E505" i="1"/>
  <c r="H505" i="1"/>
  <c r="C505" i="1"/>
  <c r="D505" i="1"/>
  <c r="F505" i="1"/>
  <c r="B505" i="1"/>
  <c r="G505" i="1"/>
  <c r="A506" i="1"/>
  <c r="P183" i="1" l="1"/>
  <c r="S183" i="1"/>
  <c r="O183" i="1"/>
  <c r="D185" i="1"/>
  <c r="Q505" i="1"/>
  <c r="N505" i="1"/>
  <c r="O505" i="1"/>
  <c r="K506" i="1"/>
  <c r="R505" i="1"/>
  <c r="P505" i="1"/>
  <c r="S505" i="1"/>
  <c r="L505" i="1"/>
  <c r="M505" i="1"/>
  <c r="E506" i="1"/>
  <c r="H506" i="1"/>
  <c r="F506" i="1"/>
  <c r="A507" i="1"/>
  <c r="B506" i="1"/>
  <c r="C506" i="1"/>
  <c r="D506" i="1"/>
  <c r="G506" i="1"/>
  <c r="F185" i="1" l="1"/>
  <c r="E185" i="1"/>
  <c r="R183" i="1"/>
  <c r="M184" i="1" s="1"/>
  <c r="Q183" i="1"/>
  <c r="A508" i="1"/>
  <c r="F507" i="1"/>
  <c r="E507" i="1"/>
  <c r="H507" i="1"/>
  <c r="D507" i="1"/>
  <c r="B507" i="1"/>
  <c r="G507" i="1"/>
  <c r="C507" i="1"/>
  <c r="S506" i="1"/>
  <c r="R506" i="1"/>
  <c r="N506" i="1"/>
  <c r="K507" i="1"/>
  <c r="Q506" i="1"/>
  <c r="M506" i="1"/>
  <c r="P506" i="1"/>
  <c r="L506" i="1"/>
  <c r="O506" i="1"/>
  <c r="N184" i="1" l="1"/>
  <c r="G185" i="1"/>
  <c r="H185" i="1"/>
  <c r="N507" i="1"/>
  <c r="M507" i="1"/>
  <c r="O507" i="1"/>
  <c r="K508" i="1"/>
  <c r="P507" i="1"/>
  <c r="L507" i="1"/>
  <c r="Q507" i="1"/>
  <c r="R507" i="1"/>
  <c r="S507" i="1"/>
  <c r="A509" i="1"/>
  <c r="H508" i="1"/>
  <c r="C508" i="1"/>
  <c r="G508" i="1"/>
  <c r="E508" i="1"/>
  <c r="F508" i="1"/>
  <c r="B508" i="1"/>
  <c r="D508" i="1"/>
  <c r="D186" i="1" l="1"/>
  <c r="P184" i="1"/>
  <c r="S184" i="1"/>
  <c r="O184" i="1"/>
  <c r="N508" i="1"/>
  <c r="O508" i="1"/>
  <c r="L508" i="1"/>
  <c r="Q508" i="1"/>
  <c r="M508" i="1"/>
  <c r="K509" i="1"/>
  <c r="P508" i="1"/>
  <c r="R508" i="1"/>
  <c r="S508" i="1"/>
  <c r="E509" i="1"/>
  <c r="H509" i="1"/>
  <c r="B509" i="1"/>
  <c r="C509" i="1"/>
  <c r="D509" i="1"/>
  <c r="F509" i="1"/>
  <c r="G509" i="1"/>
  <c r="A510" i="1"/>
  <c r="Q184" i="1" l="1"/>
  <c r="R184" i="1"/>
  <c r="F186" i="1"/>
  <c r="E186" i="1"/>
  <c r="P509" i="1"/>
  <c r="Q509" i="1"/>
  <c r="R509" i="1"/>
  <c r="N509" i="1"/>
  <c r="O509" i="1"/>
  <c r="M509" i="1"/>
  <c r="K510" i="1"/>
  <c r="L509" i="1"/>
  <c r="S509" i="1"/>
  <c r="E510" i="1"/>
  <c r="H510" i="1"/>
  <c r="C510" i="1"/>
  <c r="G510" i="1"/>
  <c r="B510" i="1"/>
  <c r="D510" i="1"/>
  <c r="F510" i="1"/>
  <c r="A511" i="1"/>
  <c r="H186" i="1" l="1"/>
  <c r="G186" i="1"/>
  <c r="N185" i="1"/>
  <c r="O510" i="1"/>
  <c r="Q510" i="1"/>
  <c r="M510" i="1"/>
  <c r="P510" i="1"/>
  <c r="N510" i="1"/>
  <c r="R510" i="1"/>
  <c r="K511" i="1"/>
  <c r="L510" i="1"/>
  <c r="S510" i="1"/>
  <c r="E511" i="1"/>
  <c r="D511" i="1"/>
  <c r="F511" i="1"/>
  <c r="G511" i="1"/>
  <c r="H511" i="1"/>
  <c r="B511" i="1"/>
  <c r="C511" i="1"/>
  <c r="A512" i="1"/>
  <c r="P185" i="1" l="1"/>
  <c r="S185" i="1"/>
  <c r="O185" i="1"/>
  <c r="D187" i="1"/>
  <c r="P511" i="1"/>
  <c r="L511" i="1"/>
  <c r="M511" i="1"/>
  <c r="K512" i="1"/>
  <c r="N511" i="1"/>
  <c r="Q511" i="1"/>
  <c r="R511" i="1"/>
  <c r="S511" i="1"/>
  <c r="O511" i="1"/>
  <c r="A513" i="1"/>
  <c r="B512" i="1"/>
  <c r="F512" i="1"/>
  <c r="H512" i="1"/>
  <c r="C512" i="1"/>
  <c r="D512" i="1"/>
  <c r="G512" i="1"/>
  <c r="E512" i="1"/>
  <c r="F187" i="1" l="1"/>
  <c r="E187" i="1"/>
  <c r="R185" i="1"/>
  <c r="Q185" i="1"/>
  <c r="P512" i="1"/>
  <c r="R512" i="1"/>
  <c r="S512" i="1"/>
  <c r="M512" i="1"/>
  <c r="K513" i="1"/>
  <c r="O512" i="1"/>
  <c r="N512" i="1"/>
  <c r="Q512" i="1"/>
  <c r="L512" i="1"/>
  <c r="E513" i="1"/>
  <c r="B513" i="1"/>
  <c r="H513" i="1"/>
  <c r="C513" i="1"/>
  <c r="D513" i="1"/>
  <c r="A514" i="1"/>
  <c r="F513" i="1"/>
  <c r="G513" i="1"/>
  <c r="N186" i="1" l="1"/>
  <c r="G187" i="1"/>
  <c r="H187" i="1"/>
  <c r="M513" i="1"/>
  <c r="P513" i="1"/>
  <c r="R513" i="1"/>
  <c r="O513" i="1"/>
  <c r="N513" i="1"/>
  <c r="Q513" i="1"/>
  <c r="S513" i="1"/>
  <c r="K514" i="1"/>
  <c r="L513" i="1"/>
  <c r="A515" i="1"/>
  <c r="E514" i="1"/>
  <c r="H514" i="1"/>
  <c r="B514" i="1"/>
  <c r="G514" i="1"/>
  <c r="F514" i="1"/>
  <c r="C514" i="1"/>
  <c r="D514" i="1"/>
  <c r="D188" i="1" l="1"/>
  <c r="P186" i="1"/>
  <c r="S186" i="1"/>
  <c r="O186" i="1"/>
  <c r="O514" i="1"/>
  <c r="Q514" i="1"/>
  <c r="P514" i="1"/>
  <c r="K515" i="1"/>
  <c r="M514" i="1"/>
  <c r="N514" i="1"/>
  <c r="R514" i="1"/>
  <c r="S514" i="1"/>
  <c r="L514" i="1"/>
  <c r="A516" i="1"/>
  <c r="C515" i="1"/>
  <c r="E515" i="1"/>
  <c r="H515" i="1"/>
  <c r="D515" i="1"/>
  <c r="F515" i="1"/>
  <c r="B515" i="1"/>
  <c r="G515" i="1"/>
  <c r="Q186" i="1" l="1"/>
  <c r="R186" i="1"/>
  <c r="F188" i="1"/>
  <c r="E188" i="1"/>
  <c r="O515" i="1"/>
  <c r="R515" i="1"/>
  <c r="P515" i="1"/>
  <c r="Q515" i="1"/>
  <c r="N515" i="1"/>
  <c r="S515" i="1"/>
  <c r="L515" i="1"/>
  <c r="M515" i="1"/>
  <c r="K516" i="1"/>
  <c r="F516" i="1"/>
  <c r="B516" i="1"/>
  <c r="E516" i="1"/>
  <c r="A517" i="1"/>
  <c r="H516" i="1"/>
  <c r="C516" i="1"/>
  <c r="D516" i="1"/>
  <c r="G516" i="1"/>
  <c r="H188" i="1" l="1"/>
  <c r="G188" i="1"/>
  <c r="N187" i="1"/>
  <c r="A518" i="1"/>
  <c r="D517" i="1"/>
  <c r="E517" i="1"/>
  <c r="C517" i="1"/>
  <c r="H517" i="1"/>
  <c r="B517" i="1"/>
  <c r="G517" i="1"/>
  <c r="F517" i="1"/>
  <c r="P516" i="1"/>
  <c r="O516" i="1"/>
  <c r="M516" i="1"/>
  <c r="K517" i="1"/>
  <c r="N516" i="1"/>
  <c r="R516" i="1"/>
  <c r="L516" i="1"/>
  <c r="S516" i="1"/>
  <c r="Q516" i="1"/>
  <c r="P187" i="1" l="1"/>
  <c r="S187" i="1"/>
  <c r="O187" i="1"/>
  <c r="D189" i="1"/>
  <c r="Q517" i="1"/>
  <c r="R517" i="1"/>
  <c r="L517" i="1"/>
  <c r="N517" i="1"/>
  <c r="P517" i="1"/>
  <c r="O517" i="1"/>
  <c r="S517" i="1"/>
  <c r="K518" i="1"/>
  <c r="M517" i="1"/>
  <c r="A519" i="1"/>
  <c r="E518" i="1"/>
  <c r="H518" i="1"/>
  <c r="D518" i="1"/>
  <c r="G518" i="1"/>
  <c r="B518" i="1"/>
  <c r="C518" i="1"/>
  <c r="F518" i="1"/>
  <c r="F189" i="1" l="1"/>
  <c r="E189" i="1"/>
  <c r="R187" i="1"/>
  <c r="M188" i="1" s="1"/>
  <c r="Q187" i="1"/>
  <c r="P518" i="1"/>
  <c r="S518" i="1"/>
  <c r="M518" i="1"/>
  <c r="Q518" i="1"/>
  <c r="O518" i="1"/>
  <c r="R518" i="1"/>
  <c r="L518" i="1"/>
  <c r="K519" i="1"/>
  <c r="N518" i="1"/>
  <c r="E519" i="1"/>
  <c r="H519" i="1"/>
  <c r="B519" i="1"/>
  <c r="C519" i="1"/>
  <c r="D519" i="1"/>
  <c r="F519" i="1"/>
  <c r="G519" i="1"/>
  <c r="A520" i="1"/>
  <c r="N188" i="1" l="1"/>
  <c r="G189" i="1"/>
  <c r="H189" i="1"/>
  <c r="Q519" i="1"/>
  <c r="L519" i="1"/>
  <c r="N519" i="1"/>
  <c r="O519" i="1"/>
  <c r="R519" i="1"/>
  <c r="M519" i="1"/>
  <c r="P519" i="1"/>
  <c r="S519" i="1"/>
  <c r="K520" i="1"/>
  <c r="A521" i="1"/>
  <c r="H520" i="1"/>
  <c r="B520" i="1"/>
  <c r="C520" i="1"/>
  <c r="D520" i="1"/>
  <c r="G520" i="1"/>
  <c r="E520" i="1"/>
  <c r="F520" i="1"/>
  <c r="D190" i="1" l="1"/>
  <c r="P188" i="1"/>
  <c r="S188" i="1"/>
  <c r="O188" i="1"/>
  <c r="A522" i="1"/>
  <c r="F521" i="1"/>
  <c r="E521" i="1"/>
  <c r="H521" i="1"/>
  <c r="D521" i="1"/>
  <c r="G521" i="1"/>
  <c r="B521" i="1"/>
  <c r="C521" i="1"/>
  <c r="P520" i="1"/>
  <c r="K521" i="1"/>
  <c r="N520" i="1"/>
  <c r="M520" i="1"/>
  <c r="Q520" i="1"/>
  <c r="R520" i="1"/>
  <c r="O520" i="1"/>
  <c r="S520" i="1"/>
  <c r="L520" i="1"/>
  <c r="Q188" i="1" l="1"/>
  <c r="R188" i="1"/>
  <c r="F190" i="1"/>
  <c r="E190" i="1"/>
  <c r="L521" i="1"/>
  <c r="Q521" i="1"/>
  <c r="R521" i="1"/>
  <c r="M521" i="1"/>
  <c r="N521" i="1"/>
  <c r="P521" i="1"/>
  <c r="S521" i="1"/>
  <c r="K522" i="1"/>
  <c r="O521" i="1"/>
  <c r="A523" i="1"/>
  <c r="B522" i="1"/>
  <c r="C522" i="1"/>
  <c r="E522" i="1"/>
  <c r="H522" i="1"/>
  <c r="G522" i="1"/>
  <c r="D522" i="1"/>
  <c r="F522" i="1"/>
  <c r="H190" i="1" l="1"/>
  <c r="G190" i="1"/>
  <c r="N189" i="1"/>
  <c r="S522" i="1"/>
  <c r="L522" i="1"/>
  <c r="N522" i="1"/>
  <c r="K523" i="1"/>
  <c r="O522" i="1"/>
  <c r="M522" i="1"/>
  <c r="P522" i="1"/>
  <c r="Q522" i="1"/>
  <c r="R522" i="1"/>
  <c r="A524" i="1"/>
  <c r="C523" i="1"/>
  <c r="E523" i="1"/>
  <c r="D523" i="1"/>
  <c r="H523" i="1"/>
  <c r="B523" i="1"/>
  <c r="F523" i="1"/>
  <c r="G523" i="1"/>
  <c r="P189" i="1" l="1"/>
  <c r="S189" i="1"/>
  <c r="O189" i="1"/>
  <c r="D191" i="1"/>
  <c r="K524" i="1"/>
  <c r="S523" i="1"/>
  <c r="R523" i="1"/>
  <c r="Q523" i="1"/>
  <c r="M523" i="1"/>
  <c r="N523" i="1"/>
  <c r="O523" i="1"/>
  <c r="P523" i="1"/>
  <c r="L523" i="1"/>
  <c r="F524" i="1"/>
  <c r="H524" i="1"/>
  <c r="A525" i="1"/>
  <c r="C524" i="1"/>
  <c r="B524" i="1"/>
  <c r="D524" i="1"/>
  <c r="G524" i="1"/>
  <c r="E524" i="1"/>
  <c r="F191" i="1" l="1"/>
  <c r="E191" i="1"/>
  <c r="R189" i="1"/>
  <c r="Q189" i="1"/>
  <c r="A526" i="1"/>
  <c r="H525" i="1"/>
  <c r="C525" i="1"/>
  <c r="E525" i="1"/>
  <c r="D525" i="1"/>
  <c r="G525" i="1"/>
  <c r="B525" i="1"/>
  <c r="F525" i="1"/>
  <c r="K525" i="1"/>
  <c r="L524" i="1"/>
  <c r="Q524" i="1"/>
  <c r="R524" i="1"/>
  <c r="S524" i="1"/>
  <c r="M524" i="1"/>
  <c r="N524" i="1"/>
  <c r="O524" i="1"/>
  <c r="P524" i="1"/>
  <c r="N190" i="1" l="1"/>
  <c r="G191" i="1"/>
  <c r="H191" i="1"/>
  <c r="R525" i="1"/>
  <c r="K526" i="1"/>
  <c r="M525" i="1"/>
  <c r="P525" i="1"/>
  <c r="Q525" i="1"/>
  <c r="S525" i="1"/>
  <c r="L525" i="1"/>
  <c r="O525" i="1"/>
  <c r="N525" i="1"/>
  <c r="A527" i="1"/>
  <c r="H526" i="1"/>
  <c r="B526" i="1"/>
  <c r="E526" i="1"/>
  <c r="C526" i="1"/>
  <c r="D526" i="1"/>
  <c r="G526" i="1"/>
  <c r="F526" i="1"/>
  <c r="D192" i="1" l="1"/>
  <c r="P190" i="1"/>
  <c r="S190" i="1"/>
  <c r="O190" i="1"/>
  <c r="A528" i="1"/>
  <c r="E527" i="1"/>
  <c r="H527" i="1"/>
  <c r="B527" i="1"/>
  <c r="C527" i="1"/>
  <c r="G527" i="1"/>
  <c r="D527" i="1"/>
  <c r="F527" i="1"/>
  <c r="R526" i="1"/>
  <c r="M526" i="1"/>
  <c r="P526" i="1"/>
  <c r="O526" i="1"/>
  <c r="S526" i="1"/>
  <c r="L526" i="1"/>
  <c r="K527" i="1"/>
  <c r="N526" i="1"/>
  <c r="Q526" i="1"/>
  <c r="Q190" i="1" l="1"/>
  <c r="R190" i="1"/>
  <c r="F192" i="1"/>
  <c r="E192" i="1"/>
  <c r="Q527" i="1"/>
  <c r="O527" i="1"/>
  <c r="N527" i="1"/>
  <c r="R527" i="1"/>
  <c r="S527" i="1"/>
  <c r="L527" i="1"/>
  <c r="K528" i="1"/>
  <c r="M527" i="1"/>
  <c r="P527" i="1"/>
  <c r="F528" i="1"/>
  <c r="H528" i="1"/>
  <c r="A529" i="1"/>
  <c r="E528" i="1"/>
  <c r="B528" i="1"/>
  <c r="C528" i="1"/>
  <c r="D528" i="1"/>
  <c r="G528" i="1"/>
  <c r="H192" i="1" l="1"/>
  <c r="G192" i="1"/>
  <c r="N191" i="1"/>
  <c r="M528" i="1"/>
  <c r="N528" i="1"/>
  <c r="O528" i="1"/>
  <c r="P528" i="1"/>
  <c r="Q528" i="1"/>
  <c r="R528" i="1"/>
  <c r="S528" i="1"/>
  <c r="L528" i="1"/>
  <c r="K529" i="1"/>
  <c r="A530" i="1"/>
  <c r="F529" i="1"/>
  <c r="G529" i="1"/>
  <c r="E529" i="1"/>
  <c r="H529" i="1"/>
  <c r="B529" i="1"/>
  <c r="C529" i="1"/>
  <c r="D529" i="1"/>
  <c r="P191" i="1" l="1"/>
  <c r="S191" i="1"/>
  <c r="O191" i="1"/>
  <c r="D193" i="1"/>
  <c r="A531" i="1"/>
  <c r="E530" i="1"/>
  <c r="H530" i="1"/>
  <c r="B530" i="1"/>
  <c r="C530" i="1"/>
  <c r="F530" i="1"/>
  <c r="D530" i="1"/>
  <c r="G530" i="1"/>
  <c r="K530" i="1"/>
  <c r="Q529" i="1"/>
  <c r="N529" i="1"/>
  <c r="M529" i="1"/>
  <c r="O529" i="1"/>
  <c r="P529" i="1"/>
  <c r="S529" i="1"/>
  <c r="L529" i="1"/>
  <c r="R529" i="1"/>
  <c r="F193" i="1" l="1"/>
  <c r="E193" i="1"/>
  <c r="R191" i="1"/>
  <c r="Q191" i="1"/>
  <c r="N530" i="1"/>
  <c r="L530" i="1"/>
  <c r="S530" i="1"/>
  <c r="Q530" i="1"/>
  <c r="M530" i="1"/>
  <c r="K531" i="1"/>
  <c r="O530" i="1"/>
  <c r="P530" i="1"/>
  <c r="R530" i="1"/>
  <c r="A532" i="1"/>
  <c r="H531" i="1"/>
  <c r="B531" i="1"/>
  <c r="E531" i="1"/>
  <c r="D531" i="1"/>
  <c r="C531" i="1"/>
  <c r="F531" i="1"/>
  <c r="G531" i="1"/>
  <c r="N192" i="1" l="1"/>
  <c r="G193" i="1"/>
  <c r="H193" i="1"/>
  <c r="L531" i="1"/>
  <c r="O531" i="1"/>
  <c r="Q531" i="1"/>
  <c r="S531" i="1"/>
  <c r="K532" i="1"/>
  <c r="N531" i="1"/>
  <c r="P531" i="1"/>
  <c r="M531" i="1"/>
  <c r="R531" i="1"/>
  <c r="F532" i="1"/>
  <c r="A533" i="1"/>
  <c r="H532" i="1"/>
  <c r="E532" i="1"/>
  <c r="B532" i="1"/>
  <c r="C532" i="1"/>
  <c r="D532" i="1"/>
  <c r="G532" i="1"/>
  <c r="D194" i="1" l="1"/>
  <c r="P192" i="1"/>
  <c r="S192" i="1"/>
  <c r="O192" i="1"/>
  <c r="S532" i="1"/>
  <c r="N532" i="1"/>
  <c r="R532" i="1"/>
  <c r="K533" i="1"/>
  <c r="P532" i="1"/>
  <c r="M532" i="1"/>
  <c r="O532" i="1"/>
  <c r="L532" i="1"/>
  <c r="Q532" i="1"/>
  <c r="A534" i="1"/>
  <c r="H533" i="1"/>
  <c r="B533" i="1"/>
  <c r="D533" i="1"/>
  <c r="E533" i="1"/>
  <c r="C533" i="1"/>
  <c r="F533" i="1"/>
  <c r="G533" i="1"/>
  <c r="Q192" i="1" l="1"/>
  <c r="R192" i="1"/>
  <c r="F194" i="1"/>
  <c r="E194" i="1"/>
  <c r="S533" i="1"/>
  <c r="K534" i="1"/>
  <c r="R533" i="1"/>
  <c r="Q533" i="1"/>
  <c r="P533" i="1"/>
  <c r="L533" i="1"/>
  <c r="M533" i="1"/>
  <c r="O533" i="1"/>
  <c r="N533" i="1"/>
  <c r="A535" i="1"/>
  <c r="E534" i="1"/>
  <c r="H534" i="1"/>
  <c r="B534" i="1"/>
  <c r="D534" i="1"/>
  <c r="C534" i="1"/>
  <c r="F534" i="1"/>
  <c r="G534" i="1"/>
  <c r="H194" i="1" l="1"/>
  <c r="G194" i="1"/>
  <c r="N193" i="1"/>
  <c r="A536" i="1"/>
  <c r="E535" i="1"/>
  <c r="H535" i="1"/>
  <c r="G535" i="1"/>
  <c r="B535" i="1"/>
  <c r="C535" i="1"/>
  <c r="D535" i="1"/>
  <c r="F535" i="1"/>
  <c r="R534" i="1"/>
  <c r="P534" i="1"/>
  <c r="O534" i="1"/>
  <c r="S534" i="1"/>
  <c r="L534" i="1"/>
  <c r="Q534" i="1"/>
  <c r="M534" i="1"/>
  <c r="K535" i="1"/>
  <c r="N534" i="1"/>
  <c r="P193" i="1" l="1"/>
  <c r="S193" i="1"/>
  <c r="O193" i="1"/>
  <c r="D195" i="1"/>
  <c r="N535" i="1"/>
  <c r="S535" i="1"/>
  <c r="O535" i="1"/>
  <c r="P535" i="1"/>
  <c r="R535" i="1"/>
  <c r="M535" i="1"/>
  <c r="L535" i="1"/>
  <c r="K536" i="1"/>
  <c r="Q535" i="1"/>
  <c r="F536" i="1"/>
  <c r="H536" i="1"/>
  <c r="E536" i="1"/>
  <c r="A537" i="1"/>
  <c r="B536" i="1"/>
  <c r="D536" i="1"/>
  <c r="C536" i="1"/>
  <c r="G536" i="1"/>
  <c r="F195" i="1" l="1"/>
  <c r="E195" i="1"/>
  <c r="R193" i="1"/>
  <c r="M194" i="1" s="1"/>
  <c r="Q193" i="1"/>
  <c r="A538" i="1"/>
  <c r="B537" i="1"/>
  <c r="E537" i="1"/>
  <c r="H537" i="1"/>
  <c r="C537" i="1"/>
  <c r="D537" i="1"/>
  <c r="F537" i="1"/>
  <c r="G537" i="1"/>
  <c r="O536" i="1"/>
  <c r="N536" i="1"/>
  <c r="P536" i="1"/>
  <c r="Q536" i="1"/>
  <c r="R536" i="1"/>
  <c r="S536" i="1"/>
  <c r="L536" i="1"/>
  <c r="K537" i="1"/>
  <c r="M536" i="1"/>
  <c r="N194" i="1" l="1"/>
  <c r="G195" i="1"/>
  <c r="H195" i="1"/>
  <c r="O537" i="1"/>
  <c r="P537" i="1"/>
  <c r="S537" i="1"/>
  <c r="M537" i="1"/>
  <c r="K538" i="1"/>
  <c r="Q537" i="1"/>
  <c r="R537" i="1"/>
  <c r="N537" i="1"/>
  <c r="L537" i="1"/>
  <c r="A539" i="1"/>
  <c r="H538" i="1"/>
  <c r="B538" i="1"/>
  <c r="C538" i="1"/>
  <c r="E538" i="1"/>
  <c r="D538" i="1"/>
  <c r="G538" i="1"/>
  <c r="F538" i="1"/>
  <c r="D196" i="1" l="1"/>
  <c r="P194" i="1"/>
  <c r="S194" i="1"/>
  <c r="O194" i="1"/>
  <c r="S538" i="1"/>
  <c r="Q538" i="1"/>
  <c r="L538" i="1"/>
  <c r="M538" i="1"/>
  <c r="O538" i="1"/>
  <c r="K539" i="1"/>
  <c r="R538" i="1"/>
  <c r="N538" i="1"/>
  <c r="P538" i="1"/>
  <c r="A540" i="1"/>
  <c r="E539" i="1"/>
  <c r="H539" i="1"/>
  <c r="B539" i="1"/>
  <c r="C539" i="1"/>
  <c r="F539" i="1"/>
  <c r="D539" i="1"/>
  <c r="G539" i="1"/>
  <c r="Q194" i="1" l="1"/>
  <c r="R194" i="1"/>
  <c r="M195" i="1" s="1"/>
  <c r="F196" i="1"/>
  <c r="E196" i="1"/>
  <c r="K540" i="1"/>
  <c r="N539" i="1"/>
  <c r="M539" i="1"/>
  <c r="S539" i="1"/>
  <c r="L539" i="1"/>
  <c r="O539" i="1"/>
  <c r="R539" i="1"/>
  <c r="P539" i="1"/>
  <c r="Q539" i="1"/>
  <c r="F540" i="1"/>
  <c r="H540" i="1"/>
  <c r="B540" i="1"/>
  <c r="G540" i="1"/>
  <c r="A541" i="1"/>
  <c r="C540" i="1"/>
  <c r="D540" i="1"/>
  <c r="E540" i="1"/>
  <c r="H196" i="1" l="1"/>
  <c r="G196" i="1"/>
  <c r="N195" i="1"/>
  <c r="A542" i="1"/>
  <c r="H541" i="1"/>
  <c r="B541" i="1"/>
  <c r="F541" i="1"/>
  <c r="E541" i="1"/>
  <c r="C541" i="1"/>
  <c r="D541" i="1"/>
  <c r="G541" i="1"/>
  <c r="Q540" i="1"/>
  <c r="P540" i="1"/>
  <c r="S540" i="1"/>
  <c r="R540" i="1"/>
  <c r="L540" i="1"/>
  <c r="M540" i="1"/>
  <c r="N540" i="1"/>
  <c r="K541" i="1"/>
  <c r="O540" i="1"/>
  <c r="P195" i="1" l="1"/>
  <c r="S195" i="1"/>
  <c r="O195" i="1"/>
  <c r="D197" i="1"/>
  <c r="S541" i="1"/>
  <c r="N541" i="1"/>
  <c r="Q541" i="1"/>
  <c r="P541" i="1"/>
  <c r="L541" i="1"/>
  <c r="K542" i="1"/>
  <c r="O541" i="1"/>
  <c r="R541" i="1"/>
  <c r="M541" i="1"/>
  <c r="A543" i="1"/>
  <c r="E542" i="1"/>
  <c r="H542" i="1"/>
  <c r="B542" i="1"/>
  <c r="C542" i="1"/>
  <c r="F542" i="1"/>
  <c r="D542" i="1"/>
  <c r="G542" i="1"/>
  <c r="F197" i="1" l="1"/>
  <c r="E197" i="1"/>
  <c r="R195" i="1"/>
  <c r="M196" i="1" s="1"/>
  <c r="Q195" i="1"/>
  <c r="R542" i="1"/>
  <c r="S542" i="1"/>
  <c r="P542" i="1"/>
  <c r="Q542" i="1"/>
  <c r="M542" i="1"/>
  <c r="N542" i="1"/>
  <c r="O542" i="1"/>
  <c r="K543" i="1"/>
  <c r="L542" i="1"/>
  <c r="A544" i="1"/>
  <c r="H543" i="1"/>
  <c r="C543" i="1"/>
  <c r="E543" i="1"/>
  <c r="D543" i="1"/>
  <c r="B543" i="1"/>
  <c r="F543" i="1"/>
  <c r="G543" i="1"/>
  <c r="N196" i="1" l="1"/>
  <c r="G197" i="1"/>
  <c r="H197" i="1"/>
  <c r="P543" i="1"/>
  <c r="S543" i="1"/>
  <c r="K544" i="1"/>
  <c r="M543" i="1"/>
  <c r="N543" i="1"/>
  <c r="O543" i="1"/>
  <c r="Q543" i="1"/>
  <c r="R543" i="1"/>
  <c r="L543" i="1"/>
  <c r="F544" i="1"/>
  <c r="A545" i="1"/>
  <c r="D544" i="1"/>
  <c r="E544" i="1"/>
  <c r="H544" i="1"/>
  <c r="B544" i="1"/>
  <c r="G544" i="1"/>
  <c r="C544" i="1"/>
  <c r="D198" i="1" l="1"/>
  <c r="P196" i="1"/>
  <c r="S196" i="1"/>
  <c r="O196" i="1"/>
  <c r="O544" i="1"/>
  <c r="R544" i="1"/>
  <c r="N544" i="1"/>
  <c r="P544" i="1"/>
  <c r="Q544" i="1"/>
  <c r="K545" i="1"/>
  <c r="M544" i="1"/>
  <c r="S544" i="1"/>
  <c r="L544" i="1"/>
  <c r="A546" i="1"/>
  <c r="H545" i="1"/>
  <c r="B545" i="1"/>
  <c r="C545" i="1"/>
  <c r="G545" i="1"/>
  <c r="E545" i="1"/>
  <c r="D545" i="1"/>
  <c r="F545" i="1"/>
  <c r="Q196" i="1" l="1"/>
  <c r="R196" i="1"/>
  <c r="M197" i="1" s="1"/>
  <c r="F198" i="1"/>
  <c r="E198" i="1"/>
  <c r="N545" i="1"/>
  <c r="Q545" i="1"/>
  <c r="M545" i="1"/>
  <c r="L545" i="1"/>
  <c r="P545" i="1"/>
  <c r="R545" i="1"/>
  <c r="O545" i="1"/>
  <c r="S545" i="1"/>
  <c r="K546" i="1"/>
  <c r="A547" i="1"/>
  <c r="H546" i="1"/>
  <c r="E546" i="1"/>
  <c r="B546" i="1"/>
  <c r="C546" i="1"/>
  <c r="D546" i="1"/>
  <c r="G546" i="1"/>
  <c r="F546" i="1"/>
  <c r="H198" i="1" l="1"/>
  <c r="G198" i="1"/>
  <c r="N197" i="1"/>
  <c r="A548" i="1"/>
  <c r="H547" i="1"/>
  <c r="B547" i="1"/>
  <c r="F547" i="1"/>
  <c r="E547" i="1"/>
  <c r="C547" i="1"/>
  <c r="D547" i="1"/>
  <c r="G547" i="1"/>
  <c r="S546" i="1"/>
  <c r="O546" i="1"/>
  <c r="N546" i="1"/>
  <c r="L546" i="1"/>
  <c r="M546" i="1"/>
  <c r="Q546" i="1"/>
  <c r="K547" i="1"/>
  <c r="R546" i="1"/>
  <c r="P546" i="1"/>
  <c r="P197" i="1" l="1"/>
  <c r="S197" i="1"/>
  <c r="O197" i="1"/>
  <c r="D199" i="1"/>
  <c r="M547" i="1"/>
  <c r="P547" i="1"/>
  <c r="K548" i="1"/>
  <c r="L547" i="1"/>
  <c r="S547" i="1"/>
  <c r="R547" i="1"/>
  <c r="N547" i="1"/>
  <c r="O547" i="1"/>
  <c r="Q547" i="1"/>
  <c r="F548" i="1"/>
  <c r="H548" i="1"/>
  <c r="B548" i="1"/>
  <c r="A549" i="1"/>
  <c r="E548" i="1"/>
  <c r="C548" i="1"/>
  <c r="D548" i="1"/>
  <c r="G548" i="1"/>
  <c r="F199" i="1" l="1"/>
  <c r="E199" i="1"/>
  <c r="R197" i="1"/>
  <c r="Q197" i="1"/>
  <c r="A550" i="1"/>
  <c r="H549" i="1"/>
  <c r="B549" i="1"/>
  <c r="E549" i="1"/>
  <c r="C549" i="1"/>
  <c r="D549" i="1"/>
  <c r="F549" i="1"/>
  <c r="G549" i="1"/>
  <c r="K549" i="1"/>
  <c r="N548" i="1"/>
  <c r="L548" i="1"/>
  <c r="S548" i="1"/>
  <c r="R548" i="1"/>
  <c r="Q548" i="1"/>
  <c r="M548" i="1"/>
  <c r="O548" i="1"/>
  <c r="P548" i="1"/>
  <c r="N198" i="1" l="1"/>
  <c r="G199" i="1"/>
  <c r="H199" i="1"/>
  <c r="P549" i="1"/>
  <c r="M549" i="1"/>
  <c r="O549" i="1"/>
  <c r="Q549" i="1"/>
  <c r="R549" i="1"/>
  <c r="L549" i="1"/>
  <c r="K550" i="1"/>
  <c r="N549" i="1"/>
  <c r="S549" i="1"/>
  <c r="A551" i="1"/>
  <c r="H550" i="1"/>
  <c r="B550" i="1"/>
  <c r="C550" i="1"/>
  <c r="E550" i="1"/>
  <c r="G550" i="1"/>
  <c r="D550" i="1"/>
  <c r="F550" i="1"/>
  <c r="D200" i="1" l="1"/>
  <c r="P198" i="1"/>
  <c r="S198" i="1"/>
  <c r="O198" i="1"/>
  <c r="Q550" i="1"/>
  <c r="L550" i="1"/>
  <c r="P550" i="1"/>
  <c r="R550" i="1"/>
  <c r="S550" i="1"/>
  <c r="N550" i="1"/>
  <c r="M550" i="1"/>
  <c r="K551" i="1"/>
  <c r="O550" i="1"/>
  <c r="A552" i="1"/>
  <c r="H551" i="1"/>
  <c r="B551" i="1"/>
  <c r="E551" i="1"/>
  <c r="D551" i="1"/>
  <c r="G551" i="1"/>
  <c r="F551" i="1"/>
  <c r="C551" i="1"/>
  <c r="Q198" i="1" l="1"/>
  <c r="R198" i="1"/>
  <c r="M199" i="1" s="1"/>
  <c r="F200" i="1"/>
  <c r="E200" i="1"/>
  <c r="P551" i="1"/>
  <c r="S551" i="1"/>
  <c r="L551" i="1"/>
  <c r="O551" i="1"/>
  <c r="Q551" i="1"/>
  <c r="R551" i="1"/>
  <c r="K552" i="1"/>
  <c r="M551" i="1"/>
  <c r="N551" i="1"/>
  <c r="E552" i="1"/>
  <c r="A553" i="1"/>
  <c r="F552" i="1"/>
  <c r="G552" i="1"/>
  <c r="H552" i="1"/>
  <c r="B552" i="1"/>
  <c r="C552" i="1"/>
  <c r="D552" i="1"/>
  <c r="H200" i="1" l="1"/>
  <c r="G200" i="1"/>
  <c r="N199" i="1"/>
  <c r="O552" i="1"/>
  <c r="N552" i="1"/>
  <c r="M552" i="1"/>
  <c r="Q552" i="1"/>
  <c r="R552" i="1"/>
  <c r="L552" i="1"/>
  <c r="K553" i="1"/>
  <c r="S552" i="1"/>
  <c r="P552" i="1"/>
  <c r="F553" i="1"/>
  <c r="A554" i="1"/>
  <c r="D553" i="1"/>
  <c r="B553" i="1"/>
  <c r="G553" i="1"/>
  <c r="H553" i="1"/>
  <c r="C553" i="1"/>
  <c r="E553" i="1"/>
  <c r="P199" i="1" l="1"/>
  <c r="S199" i="1"/>
  <c r="O199" i="1"/>
  <c r="D201" i="1"/>
  <c r="K554" i="1"/>
  <c r="P553" i="1"/>
  <c r="L553" i="1"/>
  <c r="M553" i="1"/>
  <c r="N553" i="1"/>
  <c r="S553" i="1"/>
  <c r="O553" i="1"/>
  <c r="Q553" i="1"/>
  <c r="R553" i="1"/>
  <c r="D554" i="1"/>
  <c r="E554" i="1"/>
  <c r="G554" i="1"/>
  <c r="C554" i="1"/>
  <c r="A555" i="1"/>
  <c r="F554" i="1"/>
  <c r="H554" i="1"/>
  <c r="B554" i="1"/>
  <c r="F201" i="1" l="1"/>
  <c r="E201" i="1"/>
  <c r="R199" i="1"/>
  <c r="M200" i="1" s="1"/>
  <c r="Q199" i="1"/>
  <c r="E555" i="1"/>
  <c r="H555" i="1"/>
  <c r="C555" i="1"/>
  <c r="D555" i="1"/>
  <c r="F555" i="1"/>
  <c r="G555" i="1"/>
  <c r="A556" i="1"/>
  <c r="B555" i="1"/>
  <c r="M554" i="1"/>
  <c r="O554" i="1"/>
  <c r="S554" i="1"/>
  <c r="L554" i="1"/>
  <c r="N554" i="1"/>
  <c r="K555" i="1"/>
  <c r="Q554" i="1"/>
  <c r="R554" i="1"/>
  <c r="P554" i="1"/>
  <c r="N200" i="1" l="1"/>
  <c r="G201" i="1"/>
  <c r="H201" i="1"/>
  <c r="B556" i="1"/>
  <c r="E556" i="1"/>
  <c r="F556" i="1"/>
  <c r="C556" i="1"/>
  <c r="G556" i="1"/>
  <c r="H556" i="1"/>
  <c r="A557" i="1"/>
  <c r="D556" i="1"/>
  <c r="K556" i="1"/>
  <c r="S555" i="1"/>
  <c r="R555" i="1"/>
  <c r="M555" i="1"/>
  <c r="N555" i="1"/>
  <c r="O555" i="1"/>
  <c r="L555" i="1"/>
  <c r="P555" i="1"/>
  <c r="Q555" i="1"/>
  <c r="D202" i="1" l="1"/>
  <c r="P200" i="1"/>
  <c r="S200" i="1"/>
  <c r="O200" i="1"/>
  <c r="E557" i="1"/>
  <c r="A558" i="1"/>
  <c r="F557" i="1"/>
  <c r="G557" i="1"/>
  <c r="D557" i="1"/>
  <c r="H557" i="1"/>
  <c r="B557" i="1"/>
  <c r="C557" i="1"/>
  <c r="S556" i="1"/>
  <c r="M556" i="1"/>
  <c r="N556" i="1"/>
  <c r="R556" i="1"/>
  <c r="K557" i="1"/>
  <c r="O556" i="1"/>
  <c r="P556" i="1"/>
  <c r="L556" i="1"/>
  <c r="Q556" i="1"/>
  <c r="Q200" i="1" l="1"/>
  <c r="R200" i="1"/>
  <c r="F202" i="1"/>
  <c r="E202" i="1"/>
  <c r="R557" i="1"/>
  <c r="O557" i="1"/>
  <c r="Q557" i="1"/>
  <c r="S557" i="1"/>
  <c r="N557" i="1"/>
  <c r="L557" i="1"/>
  <c r="K558" i="1"/>
  <c r="M557" i="1"/>
  <c r="P557" i="1"/>
  <c r="E558" i="1"/>
  <c r="G558" i="1"/>
  <c r="H558" i="1"/>
  <c r="D558" i="1"/>
  <c r="F558" i="1"/>
  <c r="A559" i="1"/>
  <c r="B558" i="1"/>
  <c r="C558" i="1"/>
  <c r="H202" i="1" l="1"/>
  <c r="G202" i="1"/>
  <c r="N201" i="1"/>
  <c r="Q558" i="1"/>
  <c r="P558" i="1"/>
  <c r="R558" i="1"/>
  <c r="S558" i="1"/>
  <c r="M558" i="1"/>
  <c r="L558" i="1"/>
  <c r="K559" i="1"/>
  <c r="N558" i="1"/>
  <c r="O558" i="1"/>
  <c r="C559" i="1"/>
  <c r="D559" i="1"/>
  <c r="G559" i="1"/>
  <c r="A560" i="1"/>
  <c r="E559" i="1"/>
  <c r="H559" i="1"/>
  <c r="B559" i="1"/>
  <c r="F559" i="1"/>
  <c r="P201" i="1" l="1"/>
  <c r="S201" i="1"/>
  <c r="O201" i="1"/>
  <c r="D203" i="1"/>
  <c r="P559" i="1"/>
  <c r="S559" i="1"/>
  <c r="K560" i="1"/>
  <c r="M559" i="1"/>
  <c r="Q559" i="1"/>
  <c r="O559" i="1"/>
  <c r="N559" i="1"/>
  <c r="R559" i="1"/>
  <c r="L559" i="1"/>
  <c r="E560" i="1"/>
  <c r="G560" i="1"/>
  <c r="H560" i="1"/>
  <c r="F560" i="1"/>
  <c r="C560" i="1"/>
  <c r="D560" i="1"/>
  <c r="A561" i="1"/>
  <c r="B560" i="1"/>
  <c r="F203" i="1" l="1"/>
  <c r="E203" i="1"/>
  <c r="R201" i="1"/>
  <c r="Q201" i="1"/>
  <c r="P560" i="1"/>
  <c r="N560" i="1"/>
  <c r="O560" i="1"/>
  <c r="Q560" i="1"/>
  <c r="R560" i="1"/>
  <c r="M560" i="1"/>
  <c r="K561" i="1"/>
  <c r="S560" i="1"/>
  <c r="L560" i="1"/>
  <c r="H561" i="1"/>
  <c r="G561" i="1"/>
  <c r="B561" i="1"/>
  <c r="C561" i="1"/>
  <c r="A562" i="1"/>
  <c r="E561" i="1"/>
  <c r="F561" i="1"/>
  <c r="D561" i="1"/>
  <c r="N202" i="1" l="1"/>
  <c r="G203" i="1"/>
  <c r="H203" i="1"/>
  <c r="K562" i="1"/>
  <c r="N561" i="1"/>
  <c r="O561" i="1"/>
  <c r="R561" i="1"/>
  <c r="S561" i="1"/>
  <c r="M561" i="1"/>
  <c r="P561" i="1"/>
  <c r="Q561" i="1"/>
  <c r="L561" i="1"/>
  <c r="C562" i="1"/>
  <c r="A563" i="1"/>
  <c r="D562" i="1"/>
  <c r="G562" i="1"/>
  <c r="B562" i="1"/>
  <c r="E562" i="1"/>
  <c r="F562" i="1"/>
  <c r="H562" i="1"/>
  <c r="D204" i="1" l="1"/>
  <c r="P202" i="1"/>
  <c r="S202" i="1"/>
  <c r="O202" i="1"/>
  <c r="E563" i="1"/>
  <c r="G563" i="1"/>
  <c r="F563" i="1"/>
  <c r="H563" i="1"/>
  <c r="B563" i="1"/>
  <c r="A564" i="1"/>
  <c r="C563" i="1"/>
  <c r="D563" i="1"/>
  <c r="Q562" i="1"/>
  <c r="P562" i="1"/>
  <c r="R562" i="1"/>
  <c r="M562" i="1"/>
  <c r="N562" i="1"/>
  <c r="S562" i="1"/>
  <c r="K563" i="1"/>
  <c r="L562" i="1"/>
  <c r="O562" i="1"/>
  <c r="Q202" i="1" l="1"/>
  <c r="R202" i="1"/>
  <c r="F204" i="1"/>
  <c r="E204" i="1"/>
  <c r="F564" i="1"/>
  <c r="A565" i="1"/>
  <c r="H564" i="1"/>
  <c r="G564" i="1"/>
  <c r="C564" i="1"/>
  <c r="D564" i="1"/>
  <c r="E564" i="1"/>
  <c r="B564" i="1"/>
  <c r="Q563" i="1"/>
  <c r="R563" i="1"/>
  <c r="L563" i="1"/>
  <c r="M563" i="1"/>
  <c r="N563" i="1"/>
  <c r="O563" i="1"/>
  <c r="P563" i="1"/>
  <c r="S563" i="1"/>
  <c r="K564" i="1"/>
  <c r="H204" i="1" l="1"/>
  <c r="G204" i="1"/>
  <c r="N203" i="1"/>
  <c r="H565" i="1"/>
  <c r="A566" i="1"/>
  <c r="G565" i="1"/>
  <c r="B565" i="1"/>
  <c r="C565" i="1"/>
  <c r="E565" i="1"/>
  <c r="F565" i="1"/>
  <c r="D565" i="1"/>
  <c r="O564" i="1"/>
  <c r="L564" i="1"/>
  <c r="P564" i="1"/>
  <c r="Q564" i="1"/>
  <c r="N564" i="1"/>
  <c r="R564" i="1"/>
  <c r="M564" i="1"/>
  <c r="S564" i="1"/>
  <c r="K565" i="1"/>
  <c r="P203" i="1" l="1"/>
  <c r="S203" i="1"/>
  <c r="O203" i="1"/>
  <c r="D205" i="1"/>
  <c r="H566" i="1"/>
  <c r="C566" i="1"/>
  <c r="A567" i="1"/>
  <c r="G566" i="1"/>
  <c r="D566" i="1"/>
  <c r="F566" i="1"/>
  <c r="B566" i="1"/>
  <c r="E566" i="1"/>
  <c r="N565" i="1"/>
  <c r="S565" i="1"/>
  <c r="O565" i="1"/>
  <c r="P565" i="1"/>
  <c r="K566" i="1"/>
  <c r="R565" i="1"/>
  <c r="L565" i="1"/>
  <c r="Q565" i="1"/>
  <c r="M565" i="1"/>
  <c r="F205" i="1" l="1"/>
  <c r="E205" i="1"/>
  <c r="R203" i="1"/>
  <c r="Q203" i="1"/>
  <c r="M566" i="1"/>
  <c r="S566" i="1"/>
  <c r="N566" i="1"/>
  <c r="R566" i="1"/>
  <c r="Q566" i="1"/>
  <c r="O566" i="1"/>
  <c r="P566" i="1"/>
  <c r="L566" i="1"/>
  <c r="K567" i="1"/>
  <c r="A568" i="1"/>
  <c r="G567" i="1"/>
  <c r="C567" i="1"/>
  <c r="F567" i="1"/>
  <c r="H567" i="1"/>
  <c r="B567" i="1"/>
  <c r="E567" i="1"/>
  <c r="D567" i="1"/>
  <c r="N204" i="1" l="1"/>
  <c r="G205" i="1"/>
  <c r="H205" i="1"/>
  <c r="B568" i="1"/>
  <c r="D568" i="1"/>
  <c r="H568" i="1"/>
  <c r="A569" i="1"/>
  <c r="C568" i="1"/>
  <c r="G568" i="1"/>
  <c r="E568" i="1"/>
  <c r="F568" i="1"/>
  <c r="L567" i="1"/>
  <c r="Q567" i="1"/>
  <c r="K568" i="1"/>
  <c r="M567" i="1"/>
  <c r="N567" i="1"/>
  <c r="O567" i="1"/>
  <c r="P567" i="1"/>
  <c r="S567" i="1"/>
  <c r="R567" i="1"/>
  <c r="D206" i="1" l="1"/>
  <c r="P204" i="1"/>
  <c r="S204" i="1"/>
  <c r="O204" i="1"/>
  <c r="C569" i="1"/>
  <c r="E569" i="1"/>
  <c r="D569" i="1"/>
  <c r="G569" i="1"/>
  <c r="F569" i="1"/>
  <c r="A570" i="1"/>
  <c r="B569" i="1"/>
  <c r="H569" i="1"/>
  <c r="L568" i="1"/>
  <c r="O568" i="1"/>
  <c r="K569" i="1"/>
  <c r="M568" i="1"/>
  <c r="Q568" i="1"/>
  <c r="R568" i="1"/>
  <c r="N568" i="1"/>
  <c r="S568" i="1"/>
  <c r="P568" i="1"/>
  <c r="Q204" i="1" l="1"/>
  <c r="R204" i="1"/>
  <c r="F206" i="1"/>
  <c r="E206" i="1"/>
  <c r="D570" i="1"/>
  <c r="G570" i="1"/>
  <c r="F570" i="1"/>
  <c r="H570" i="1"/>
  <c r="B570" i="1"/>
  <c r="E570" i="1"/>
  <c r="C570" i="1"/>
  <c r="A571" i="1"/>
  <c r="S569" i="1"/>
  <c r="O569" i="1"/>
  <c r="Q569" i="1"/>
  <c r="R569" i="1"/>
  <c r="N569" i="1"/>
  <c r="L569" i="1"/>
  <c r="M569" i="1"/>
  <c r="K570" i="1"/>
  <c r="P569" i="1"/>
  <c r="H206" i="1" l="1"/>
  <c r="G206" i="1"/>
  <c r="N205" i="1"/>
  <c r="E571" i="1"/>
  <c r="F571" i="1"/>
  <c r="B571" i="1"/>
  <c r="G571" i="1"/>
  <c r="H571" i="1"/>
  <c r="A572" i="1"/>
  <c r="D571" i="1"/>
  <c r="C571" i="1"/>
  <c r="P570" i="1"/>
  <c r="N570" i="1"/>
  <c r="L570" i="1"/>
  <c r="K571" i="1"/>
  <c r="Q570" i="1"/>
  <c r="R570" i="1"/>
  <c r="M570" i="1"/>
  <c r="O570" i="1"/>
  <c r="S570" i="1"/>
  <c r="P205" i="1" l="1"/>
  <c r="S205" i="1"/>
  <c r="O205" i="1"/>
  <c r="D207" i="1"/>
  <c r="F572" i="1"/>
  <c r="A573" i="1"/>
  <c r="B572" i="1"/>
  <c r="H572" i="1"/>
  <c r="G572" i="1"/>
  <c r="D572" i="1"/>
  <c r="E572" i="1"/>
  <c r="C572" i="1"/>
  <c r="Q571" i="1"/>
  <c r="K572" i="1"/>
  <c r="L571" i="1"/>
  <c r="R571" i="1"/>
  <c r="M571" i="1"/>
  <c r="P571" i="1"/>
  <c r="S571" i="1"/>
  <c r="N571" i="1"/>
  <c r="O571" i="1"/>
  <c r="F207" i="1" l="1"/>
  <c r="E207" i="1"/>
  <c r="R205" i="1"/>
  <c r="M206" i="1" s="1"/>
  <c r="Q205" i="1"/>
  <c r="P572" i="1"/>
  <c r="Q572" i="1"/>
  <c r="S572" i="1"/>
  <c r="L572" i="1"/>
  <c r="K573" i="1"/>
  <c r="M572" i="1"/>
  <c r="N572" i="1"/>
  <c r="O572" i="1"/>
  <c r="R572" i="1"/>
  <c r="H573" i="1"/>
  <c r="G573" i="1"/>
  <c r="C573" i="1"/>
  <c r="A574" i="1"/>
  <c r="F573" i="1"/>
  <c r="B573" i="1"/>
  <c r="D573" i="1"/>
  <c r="E573" i="1"/>
  <c r="N206" i="1" l="1"/>
  <c r="G207" i="1"/>
  <c r="H207" i="1"/>
  <c r="M573" i="1"/>
  <c r="O573" i="1"/>
  <c r="S573" i="1"/>
  <c r="R573" i="1"/>
  <c r="Q573" i="1"/>
  <c r="N573" i="1"/>
  <c r="L573" i="1"/>
  <c r="P573" i="1"/>
  <c r="K574" i="1"/>
  <c r="H574" i="1"/>
  <c r="B574" i="1"/>
  <c r="C574" i="1"/>
  <c r="A575" i="1"/>
  <c r="G574" i="1"/>
  <c r="E574" i="1"/>
  <c r="D574" i="1"/>
  <c r="F574" i="1"/>
  <c r="D208" i="1" l="1"/>
  <c r="P206" i="1"/>
  <c r="S206" i="1"/>
  <c r="O206" i="1"/>
  <c r="A576" i="1"/>
  <c r="C575" i="1"/>
  <c r="B575" i="1"/>
  <c r="D575" i="1"/>
  <c r="E575" i="1"/>
  <c r="F575" i="1"/>
  <c r="G575" i="1"/>
  <c r="H575" i="1"/>
  <c r="K575" i="1"/>
  <c r="N574" i="1"/>
  <c r="Q574" i="1"/>
  <c r="M574" i="1"/>
  <c r="P574" i="1"/>
  <c r="L574" i="1"/>
  <c r="R574" i="1"/>
  <c r="O574" i="1"/>
  <c r="S574" i="1"/>
  <c r="Q206" i="1" l="1"/>
  <c r="R206" i="1"/>
  <c r="F208" i="1"/>
  <c r="E208" i="1"/>
  <c r="R575" i="1"/>
  <c r="S575" i="1"/>
  <c r="L575" i="1"/>
  <c r="K576" i="1"/>
  <c r="N575" i="1"/>
  <c r="M575" i="1"/>
  <c r="P575" i="1"/>
  <c r="Q575" i="1"/>
  <c r="O575" i="1"/>
  <c r="A577" i="1"/>
  <c r="B576" i="1"/>
  <c r="C576" i="1"/>
  <c r="E576" i="1"/>
  <c r="D576" i="1"/>
  <c r="H576" i="1"/>
  <c r="F576" i="1"/>
  <c r="G576" i="1"/>
  <c r="H208" i="1" l="1"/>
  <c r="G208" i="1"/>
  <c r="N207" i="1"/>
  <c r="Q576" i="1"/>
  <c r="R576" i="1"/>
  <c r="S576" i="1"/>
  <c r="L576" i="1"/>
  <c r="K577" i="1"/>
  <c r="O576" i="1"/>
  <c r="P576" i="1"/>
  <c r="N576" i="1"/>
  <c r="M576" i="1"/>
  <c r="H577" i="1"/>
  <c r="A578" i="1"/>
  <c r="B577" i="1"/>
  <c r="D577" i="1"/>
  <c r="C577" i="1"/>
  <c r="E577" i="1"/>
  <c r="F577" i="1"/>
  <c r="G577" i="1"/>
  <c r="P207" i="1" l="1"/>
  <c r="S207" i="1"/>
  <c r="O207" i="1"/>
  <c r="D209" i="1"/>
  <c r="P577" i="1"/>
  <c r="Q577" i="1"/>
  <c r="R577" i="1"/>
  <c r="S577" i="1"/>
  <c r="O577" i="1"/>
  <c r="M577" i="1"/>
  <c r="N577" i="1"/>
  <c r="K578" i="1"/>
  <c r="L577" i="1"/>
  <c r="F578" i="1"/>
  <c r="G578" i="1"/>
  <c r="H578" i="1"/>
  <c r="A579" i="1"/>
  <c r="B578" i="1"/>
  <c r="C578" i="1"/>
  <c r="E578" i="1"/>
  <c r="D578" i="1"/>
  <c r="F209" i="1" l="1"/>
  <c r="E209" i="1"/>
  <c r="R207" i="1"/>
  <c r="Q207" i="1"/>
  <c r="L578" i="1"/>
  <c r="M578" i="1"/>
  <c r="N578" i="1"/>
  <c r="K579" i="1"/>
  <c r="O578" i="1"/>
  <c r="S578" i="1"/>
  <c r="P578" i="1"/>
  <c r="Q578" i="1"/>
  <c r="R578" i="1"/>
  <c r="F579" i="1"/>
  <c r="H579" i="1"/>
  <c r="A580" i="1"/>
  <c r="G579" i="1"/>
  <c r="E579" i="1"/>
  <c r="B579" i="1"/>
  <c r="C579" i="1"/>
  <c r="D579" i="1"/>
  <c r="N208" i="1" l="1"/>
  <c r="G209" i="1"/>
  <c r="H209" i="1"/>
  <c r="N579" i="1"/>
  <c r="P579" i="1"/>
  <c r="Q579" i="1"/>
  <c r="M579" i="1"/>
  <c r="O579" i="1"/>
  <c r="K580" i="1"/>
  <c r="S579" i="1"/>
  <c r="L579" i="1"/>
  <c r="R579" i="1"/>
  <c r="E580" i="1"/>
  <c r="A581" i="1"/>
  <c r="F580" i="1"/>
  <c r="G580" i="1"/>
  <c r="C580" i="1"/>
  <c r="D580" i="1"/>
  <c r="H580" i="1"/>
  <c r="B580" i="1"/>
  <c r="D210" i="1" l="1"/>
  <c r="P208" i="1"/>
  <c r="S208" i="1"/>
  <c r="O208" i="1"/>
  <c r="M580" i="1"/>
  <c r="O580" i="1"/>
  <c r="P580" i="1"/>
  <c r="N580" i="1"/>
  <c r="K581" i="1"/>
  <c r="L580" i="1"/>
  <c r="Q580" i="1"/>
  <c r="S580" i="1"/>
  <c r="R580" i="1"/>
  <c r="F581" i="1"/>
  <c r="E581" i="1"/>
  <c r="G581" i="1"/>
  <c r="H581" i="1"/>
  <c r="B581" i="1"/>
  <c r="A582" i="1"/>
  <c r="D581" i="1"/>
  <c r="C581" i="1"/>
  <c r="Q208" i="1" l="1"/>
  <c r="R208" i="1"/>
  <c r="M209" i="1" s="1"/>
  <c r="F210" i="1"/>
  <c r="E210" i="1"/>
  <c r="F582" i="1"/>
  <c r="D582" i="1"/>
  <c r="G582" i="1"/>
  <c r="A583" i="1"/>
  <c r="H582" i="1"/>
  <c r="B582" i="1"/>
  <c r="C582" i="1"/>
  <c r="E582" i="1"/>
  <c r="Q581" i="1"/>
  <c r="R581" i="1"/>
  <c r="N581" i="1"/>
  <c r="L581" i="1"/>
  <c r="K582" i="1"/>
  <c r="M581" i="1"/>
  <c r="P581" i="1"/>
  <c r="O581" i="1"/>
  <c r="S581" i="1"/>
  <c r="H210" i="1" l="1"/>
  <c r="G210" i="1"/>
  <c r="N209" i="1"/>
  <c r="E583" i="1"/>
  <c r="D583" i="1"/>
  <c r="F583" i="1"/>
  <c r="G583" i="1"/>
  <c r="H583" i="1"/>
  <c r="A584" i="1"/>
  <c r="B583" i="1"/>
  <c r="C583" i="1"/>
  <c r="S582" i="1"/>
  <c r="N582" i="1"/>
  <c r="L582" i="1"/>
  <c r="K583" i="1"/>
  <c r="O582" i="1"/>
  <c r="M582" i="1"/>
  <c r="Q582" i="1"/>
  <c r="R582" i="1"/>
  <c r="P582" i="1"/>
  <c r="P209" i="1" l="1"/>
  <c r="S209" i="1"/>
  <c r="O209" i="1"/>
  <c r="D211" i="1"/>
  <c r="F584" i="1"/>
  <c r="E584" i="1"/>
  <c r="G584" i="1"/>
  <c r="H584" i="1"/>
  <c r="A585" i="1"/>
  <c r="B584" i="1"/>
  <c r="C584" i="1"/>
  <c r="D584" i="1"/>
  <c r="R583" i="1"/>
  <c r="S583" i="1"/>
  <c r="L583" i="1"/>
  <c r="M583" i="1"/>
  <c r="P583" i="1"/>
  <c r="N583" i="1"/>
  <c r="Q583" i="1"/>
  <c r="K584" i="1"/>
  <c r="O583" i="1"/>
  <c r="F211" i="1" l="1"/>
  <c r="E211" i="1"/>
  <c r="R209" i="1"/>
  <c r="M210" i="1" s="1"/>
  <c r="Q209" i="1"/>
  <c r="F585" i="1"/>
  <c r="H585" i="1"/>
  <c r="G585" i="1"/>
  <c r="B585" i="1"/>
  <c r="A586" i="1"/>
  <c r="C585" i="1"/>
  <c r="D585" i="1"/>
  <c r="E585" i="1"/>
  <c r="N584" i="1"/>
  <c r="M584" i="1"/>
  <c r="R584" i="1"/>
  <c r="Q584" i="1"/>
  <c r="S584" i="1"/>
  <c r="K585" i="1"/>
  <c r="P584" i="1"/>
  <c r="L584" i="1"/>
  <c r="O584" i="1"/>
  <c r="N210" i="1" l="1"/>
  <c r="G211" i="1"/>
  <c r="H211" i="1"/>
  <c r="E586" i="1"/>
  <c r="F586" i="1"/>
  <c r="G586" i="1"/>
  <c r="H586" i="1"/>
  <c r="A587" i="1"/>
  <c r="B586" i="1"/>
  <c r="C586" i="1"/>
  <c r="D586" i="1"/>
  <c r="P585" i="1"/>
  <c r="R585" i="1"/>
  <c r="N585" i="1"/>
  <c r="Q585" i="1"/>
  <c r="K586" i="1"/>
  <c r="M585" i="1"/>
  <c r="S585" i="1"/>
  <c r="L585" i="1"/>
  <c r="O585" i="1"/>
  <c r="D212" i="1" l="1"/>
  <c r="P210" i="1"/>
  <c r="S210" i="1"/>
  <c r="O210" i="1"/>
  <c r="F587" i="1"/>
  <c r="G587" i="1"/>
  <c r="A588" i="1"/>
  <c r="C587" i="1"/>
  <c r="H587" i="1"/>
  <c r="B587" i="1"/>
  <c r="D587" i="1"/>
  <c r="E587" i="1"/>
  <c r="K587" i="1"/>
  <c r="Q586" i="1"/>
  <c r="R586" i="1"/>
  <c r="N586" i="1"/>
  <c r="O586" i="1"/>
  <c r="P586" i="1"/>
  <c r="M586" i="1"/>
  <c r="S586" i="1"/>
  <c r="L586" i="1"/>
  <c r="Q210" i="1" l="1"/>
  <c r="R210" i="1"/>
  <c r="F212" i="1"/>
  <c r="E212" i="1"/>
  <c r="F588" i="1"/>
  <c r="G588" i="1"/>
  <c r="D588" i="1"/>
  <c r="H588" i="1"/>
  <c r="A589" i="1"/>
  <c r="B588" i="1"/>
  <c r="C588" i="1"/>
  <c r="E588" i="1"/>
  <c r="S587" i="1"/>
  <c r="K588" i="1"/>
  <c r="N587" i="1"/>
  <c r="R587" i="1"/>
  <c r="O587" i="1"/>
  <c r="M587" i="1"/>
  <c r="P587" i="1"/>
  <c r="Q587" i="1"/>
  <c r="L587" i="1"/>
  <c r="H212" i="1" l="1"/>
  <c r="G212" i="1"/>
  <c r="N211" i="1"/>
  <c r="E589" i="1"/>
  <c r="G589" i="1"/>
  <c r="H589" i="1"/>
  <c r="A590" i="1"/>
  <c r="F589" i="1"/>
  <c r="C589" i="1"/>
  <c r="D589" i="1"/>
  <c r="B589" i="1"/>
  <c r="M588" i="1"/>
  <c r="N588" i="1"/>
  <c r="O588" i="1"/>
  <c r="L588" i="1"/>
  <c r="P588" i="1"/>
  <c r="K589" i="1"/>
  <c r="R588" i="1"/>
  <c r="Q588" i="1"/>
  <c r="S588" i="1"/>
  <c r="P211" i="1" l="1"/>
  <c r="S211" i="1"/>
  <c r="O211" i="1"/>
  <c r="D213" i="1"/>
  <c r="E590" i="1"/>
  <c r="F590" i="1"/>
  <c r="H590" i="1"/>
  <c r="A591" i="1"/>
  <c r="C590" i="1"/>
  <c r="D590" i="1"/>
  <c r="G590" i="1"/>
  <c r="B590" i="1"/>
  <c r="L589" i="1"/>
  <c r="N589" i="1"/>
  <c r="O589" i="1"/>
  <c r="P589" i="1"/>
  <c r="R589" i="1"/>
  <c r="K590" i="1"/>
  <c r="M589" i="1"/>
  <c r="Q589" i="1"/>
  <c r="S589" i="1"/>
  <c r="F213" i="1" l="1"/>
  <c r="E213" i="1"/>
  <c r="R211" i="1"/>
  <c r="M212" i="1" s="1"/>
  <c r="Q211" i="1"/>
  <c r="C591" i="1"/>
  <c r="D591" i="1"/>
  <c r="E591" i="1"/>
  <c r="B591" i="1"/>
  <c r="F591" i="1"/>
  <c r="G591" i="1"/>
  <c r="H591" i="1"/>
  <c r="A592" i="1"/>
  <c r="P590" i="1"/>
  <c r="O590" i="1"/>
  <c r="K591" i="1"/>
  <c r="M590" i="1"/>
  <c r="S590" i="1"/>
  <c r="L590" i="1"/>
  <c r="N590" i="1"/>
  <c r="Q590" i="1"/>
  <c r="R590" i="1"/>
  <c r="N212" i="1" l="1"/>
  <c r="G213" i="1"/>
  <c r="H213" i="1"/>
  <c r="R591" i="1"/>
  <c r="L591" i="1"/>
  <c r="S591" i="1"/>
  <c r="M591" i="1"/>
  <c r="Q591" i="1"/>
  <c r="O591" i="1"/>
  <c r="K592" i="1"/>
  <c r="P591" i="1"/>
  <c r="N591" i="1"/>
  <c r="C592" i="1"/>
  <c r="D592" i="1"/>
  <c r="E592" i="1"/>
  <c r="F592" i="1"/>
  <c r="G592" i="1"/>
  <c r="H592" i="1"/>
  <c r="A593" i="1"/>
  <c r="B592" i="1"/>
  <c r="D214" i="1" l="1"/>
  <c r="P212" i="1"/>
  <c r="S212" i="1"/>
  <c r="O212" i="1"/>
  <c r="C593" i="1"/>
  <c r="E593" i="1"/>
  <c r="F593" i="1"/>
  <c r="H593" i="1"/>
  <c r="A594" i="1"/>
  <c r="B593" i="1"/>
  <c r="D593" i="1"/>
  <c r="G593" i="1"/>
  <c r="Q592" i="1"/>
  <c r="R592" i="1"/>
  <c r="S592" i="1"/>
  <c r="L592" i="1"/>
  <c r="N592" i="1"/>
  <c r="K593" i="1"/>
  <c r="P592" i="1"/>
  <c r="M592" i="1"/>
  <c r="O592" i="1"/>
  <c r="Q212" i="1" l="1"/>
  <c r="R212" i="1"/>
  <c r="F214" i="1"/>
  <c r="E214" i="1"/>
  <c r="B594" i="1"/>
  <c r="C594" i="1"/>
  <c r="D594" i="1"/>
  <c r="E594" i="1"/>
  <c r="H594" i="1"/>
  <c r="F594" i="1"/>
  <c r="G594" i="1"/>
  <c r="A595" i="1"/>
  <c r="P593" i="1"/>
  <c r="N593" i="1"/>
  <c r="Q593" i="1"/>
  <c r="R593" i="1"/>
  <c r="S593" i="1"/>
  <c r="L593" i="1"/>
  <c r="K594" i="1"/>
  <c r="M593" i="1"/>
  <c r="O593" i="1"/>
  <c r="H214" i="1" l="1"/>
  <c r="G214" i="1"/>
  <c r="N213" i="1"/>
  <c r="C595" i="1"/>
  <c r="F595" i="1"/>
  <c r="G595" i="1"/>
  <c r="D595" i="1"/>
  <c r="E595" i="1"/>
  <c r="H595" i="1"/>
  <c r="B595" i="1"/>
  <c r="A596" i="1"/>
  <c r="K595" i="1"/>
  <c r="P594" i="1"/>
  <c r="Q594" i="1"/>
  <c r="R594" i="1"/>
  <c r="S594" i="1"/>
  <c r="O594" i="1"/>
  <c r="M594" i="1"/>
  <c r="N594" i="1"/>
  <c r="L594" i="1"/>
  <c r="P213" i="1" l="1"/>
  <c r="S213" i="1"/>
  <c r="O213" i="1"/>
  <c r="D215" i="1"/>
  <c r="C596" i="1"/>
  <c r="E596" i="1"/>
  <c r="G596" i="1"/>
  <c r="D596" i="1"/>
  <c r="F596" i="1"/>
  <c r="A597" i="1"/>
  <c r="B596" i="1"/>
  <c r="H596" i="1"/>
  <c r="N595" i="1"/>
  <c r="P595" i="1"/>
  <c r="Q595" i="1"/>
  <c r="M595" i="1"/>
  <c r="R595" i="1"/>
  <c r="O595" i="1"/>
  <c r="S595" i="1"/>
  <c r="L595" i="1"/>
  <c r="K596" i="1"/>
  <c r="F215" i="1" l="1"/>
  <c r="E215" i="1"/>
  <c r="R213" i="1"/>
  <c r="Q213" i="1"/>
  <c r="B597" i="1"/>
  <c r="H597" i="1"/>
  <c r="C597" i="1"/>
  <c r="D597" i="1"/>
  <c r="E597" i="1"/>
  <c r="G597" i="1"/>
  <c r="A598" i="1"/>
  <c r="F597" i="1"/>
  <c r="M596" i="1"/>
  <c r="L596" i="1"/>
  <c r="N596" i="1"/>
  <c r="O596" i="1"/>
  <c r="Q596" i="1"/>
  <c r="P596" i="1"/>
  <c r="S596" i="1"/>
  <c r="K597" i="1"/>
  <c r="R596" i="1"/>
  <c r="N214" i="1" l="1"/>
  <c r="G215" i="1"/>
  <c r="H215" i="1"/>
  <c r="L597" i="1"/>
  <c r="M597" i="1"/>
  <c r="N597" i="1"/>
  <c r="K598" i="1"/>
  <c r="O597" i="1"/>
  <c r="R597" i="1"/>
  <c r="S597" i="1"/>
  <c r="P597" i="1"/>
  <c r="Q597" i="1"/>
  <c r="C598" i="1"/>
  <c r="H598" i="1"/>
  <c r="D598" i="1"/>
  <c r="E598" i="1"/>
  <c r="F598" i="1"/>
  <c r="G598" i="1"/>
  <c r="B598" i="1"/>
  <c r="A599" i="1"/>
  <c r="D216" i="1" l="1"/>
  <c r="P214" i="1"/>
  <c r="S214" i="1"/>
  <c r="O214" i="1"/>
  <c r="S598" i="1"/>
  <c r="L598" i="1"/>
  <c r="K599" i="1"/>
  <c r="M598" i="1"/>
  <c r="Q598" i="1"/>
  <c r="N598" i="1"/>
  <c r="R598" i="1"/>
  <c r="O598" i="1"/>
  <c r="P598" i="1"/>
  <c r="C599" i="1"/>
  <c r="E599" i="1"/>
  <c r="D599" i="1"/>
  <c r="F599" i="1"/>
  <c r="G599" i="1"/>
  <c r="A600" i="1"/>
  <c r="H599" i="1"/>
  <c r="B599" i="1"/>
  <c r="Q214" i="1" l="1"/>
  <c r="R214" i="1"/>
  <c r="F216" i="1"/>
  <c r="E216" i="1"/>
  <c r="B600" i="1"/>
  <c r="C600" i="1"/>
  <c r="D600" i="1"/>
  <c r="E600" i="1"/>
  <c r="F600" i="1"/>
  <c r="G600" i="1"/>
  <c r="H600" i="1"/>
  <c r="A601" i="1"/>
  <c r="R599" i="1"/>
  <c r="S599" i="1"/>
  <c r="L599" i="1"/>
  <c r="K600" i="1"/>
  <c r="N599" i="1"/>
  <c r="Q599" i="1"/>
  <c r="M599" i="1"/>
  <c r="P599" i="1"/>
  <c r="O599" i="1"/>
  <c r="H216" i="1" l="1"/>
  <c r="G216" i="1"/>
  <c r="N215" i="1"/>
  <c r="C601" i="1"/>
  <c r="D601" i="1"/>
  <c r="F601" i="1"/>
  <c r="A602" i="1"/>
  <c r="E601" i="1"/>
  <c r="H601" i="1"/>
  <c r="B601" i="1"/>
  <c r="G601" i="1"/>
  <c r="Q600" i="1"/>
  <c r="M600" i="1"/>
  <c r="R600" i="1"/>
  <c r="S600" i="1"/>
  <c r="N600" i="1"/>
  <c r="K601" i="1"/>
  <c r="L600" i="1"/>
  <c r="P600" i="1"/>
  <c r="O600" i="1"/>
  <c r="P215" i="1" l="1"/>
  <c r="S215" i="1"/>
  <c r="O215" i="1"/>
  <c r="D217" i="1"/>
  <c r="C602" i="1"/>
  <c r="E602" i="1"/>
  <c r="F602" i="1"/>
  <c r="D602" i="1"/>
  <c r="G602" i="1"/>
  <c r="H602" i="1"/>
  <c r="B602" i="1"/>
  <c r="A603" i="1"/>
  <c r="P601" i="1"/>
  <c r="R601" i="1"/>
  <c r="S601" i="1"/>
  <c r="L601" i="1"/>
  <c r="M601" i="1"/>
  <c r="Q601" i="1"/>
  <c r="O601" i="1"/>
  <c r="N601" i="1"/>
  <c r="K602" i="1"/>
  <c r="F217" i="1" l="1"/>
  <c r="E217" i="1"/>
  <c r="R215" i="1"/>
  <c r="Q215" i="1"/>
  <c r="B603" i="1"/>
  <c r="C603" i="1"/>
  <c r="D603" i="1"/>
  <c r="E603" i="1"/>
  <c r="G603" i="1"/>
  <c r="A604" i="1"/>
  <c r="H603" i="1"/>
  <c r="F603" i="1"/>
  <c r="K603" i="1"/>
  <c r="Q602" i="1"/>
  <c r="R602" i="1"/>
  <c r="O602" i="1"/>
  <c r="P602" i="1"/>
  <c r="N602" i="1"/>
  <c r="S602" i="1"/>
  <c r="L602" i="1"/>
  <c r="M602" i="1"/>
  <c r="N216" i="1" l="1"/>
  <c r="G217" i="1"/>
  <c r="H217" i="1"/>
  <c r="C604" i="1"/>
  <c r="F604" i="1"/>
  <c r="G604" i="1"/>
  <c r="H604" i="1"/>
  <c r="E604" i="1"/>
  <c r="A605" i="1"/>
  <c r="B604" i="1"/>
  <c r="D604" i="1"/>
  <c r="N603" i="1"/>
  <c r="M603" i="1"/>
  <c r="K604" i="1"/>
  <c r="O603" i="1"/>
  <c r="P603" i="1"/>
  <c r="Q603" i="1"/>
  <c r="R603" i="1"/>
  <c r="S603" i="1"/>
  <c r="L603" i="1"/>
  <c r="D218" i="1" l="1"/>
  <c r="P216" i="1"/>
  <c r="S216" i="1"/>
  <c r="O216" i="1"/>
  <c r="C605" i="1"/>
  <c r="F605" i="1"/>
  <c r="G605" i="1"/>
  <c r="H605" i="1"/>
  <c r="A606" i="1"/>
  <c r="E605" i="1"/>
  <c r="B605" i="1"/>
  <c r="D605" i="1"/>
  <c r="R604" i="1"/>
  <c r="Q604" i="1"/>
  <c r="N604" i="1"/>
  <c r="S604" i="1"/>
  <c r="M604" i="1"/>
  <c r="L604" i="1"/>
  <c r="O604" i="1"/>
  <c r="P604" i="1"/>
  <c r="K605" i="1"/>
  <c r="Q216" i="1" l="1"/>
  <c r="R216" i="1"/>
  <c r="F218" i="1"/>
  <c r="E218" i="1"/>
  <c r="D606" i="1"/>
  <c r="F606" i="1"/>
  <c r="G606" i="1"/>
  <c r="H606" i="1"/>
  <c r="E606" i="1"/>
  <c r="C606" i="1"/>
  <c r="A607" i="1"/>
  <c r="B606" i="1"/>
  <c r="Q605" i="1"/>
  <c r="P605" i="1"/>
  <c r="L605" i="1"/>
  <c r="K606" i="1"/>
  <c r="M605" i="1"/>
  <c r="N605" i="1"/>
  <c r="O605" i="1"/>
  <c r="R605" i="1"/>
  <c r="S605" i="1"/>
  <c r="H218" i="1" l="1"/>
  <c r="G218" i="1"/>
  <c r="N217" i="1"/>
  <c r="C607" i="1"/>
  <c r="F607" i="1"/>
  <c r="H607" i="1"/>
  <c r="G607" i="1"/>
  <c r="A608" i="1"/>
  <c r="B607" i="1"/>
  <c r="D607" i="1"/>
  <c r="E607" i="1"/>
  <c r="K607" i="1"/>
  <c r="N606" i="1"/>
  <c r="S606" i="1"/>
  <c r="L606" i="1"/>
  <c r="M606" i="1"/>
  <c r="O606" i="1"/>
  <c r="Q606" i="1"/>
  <c r="R606" i="1"/>
  <c r="P606" i="1"/>
  <c r="P217" i="1" l="1"/>
  <c r="S217" i="1"/>
  <c r="O217" i="1"/>
  <c r="D219" i="1"/>
  <c r="C608" i="1"/>
  <c r="F608" i="1"/>
  <c r="H608" i="1"/>
  <c r="A609" i="1"/>
  <c r="G608" i="1"/>
  <c r="B608" i="1"/>
  <c r="D608" i="1"/>
  <c r="E608" i="1"/>
  <c r="K608" i="1"/>
  <c r="M607" i="1"/>
  <c r="N607" i="1"/>
  <c r="P607" i="1"/>
  <c r="L607" i="1"/>
  <c r="Q607" i="1"/>
  <c r="S607" i="1"/>
  <c r="O607" i="1"/>
  <c r="R607" i="1"/>
  <c r="F219" i="1" l="1"/>
  <c r="E219" i="1"/>
  <c r="R217" i="1"/>
  <c r="M218" i="1" s="1"/>
  <c r="Q217" i="1"/>
  <c r="C609" i="1"/>
  <c r="G609" i="1"/>
  <c r="H609" i="1"/>
  <c r="A610" i="1"/>
  <c r="F609" i="1"/>
  <c r="D609" i="1"/>
  <c r="B609" i="1"/>
  <c r="E609" i="1"/>
  <c r="L608" i="1"/>
  <c r="M608" i="1"/>
  <c r="O608" i="1"/>
  <c r="P608" i="1"/>
  <c r="K609" i="1"/>
  <c r="S608" i="1"/>
  <c r="R608" i="1"/>
  <c r="N608" i="1"/>
  <c r="Q608" i="1"/>
  <c r="N218" i="1" l="1"/>
  <c r="G219" i="1"/>
  <c r="H219" i="1"/>
  <c r="C610" i="1"/>
  <c r="F610" i="1"/>
  <c r="G610" i="1"/>
  <c r="H610" i="1"/>
  <c r="A611" i="1"/>
  <c r="B610" i="1"/>
  <c r="D610" i="1"/>
  <c r="E610" i="1"/>
  <c r="O609" i="1"/>
  <c r="N609" i="1"/>
  <c r="K610" i="1"/>
  <c r="L609" i="1"/>
  <c r="Q609" i="1"/>
  <c r="M609" i="1"/>
  <c r="P609" i="1"/>
  <c r="R609" i="1"/>
  <c r="S609" i="1"/>
  <c r="D220" i="1" l="1"/>
  <c r="P218" i="1"/>
  <c r="S218" i="1"/>
  <c r="O218" i="1"/>
  <c r="C611" i="1"/>
  <c r="G611" i="1"/>
  <c r="F611" i="1"/>
  <c r="H611" i="1"/>
  <c r="A612" i="1"/>
  <c r="B611" i="1"/>
  <c r="D611" i="1"/>
  <c r="E611" i="1"/>
  <c r="R610" i="1"/>
  <c r="S610" i="1"/>
  <c r="M610" i="1"/>
  <c r="O610" i="1"/>
  <c r="Q610" i="1"/>
  <c r="N610" i="1"/>
  <c r="L610" i="1"/>
  <c r="P610" i="1"/>
  <c r="K611" i="1"/>
  <c r="Q218" i="1" l="1"/>
  <c r="R218" i="1"/>
  <c r="F220" i="1"/>
  <c r="E220" i="1"/>
  <c r="C612" i="1"/>
  <c r="H612" i="1"/>
  <c r="F612" i="1"/>
  <c r="G612" i="1"/>
  <c r="A613" i="1"/>
  <c r="D612" i="1"/>
  <c r="E612" i="1"/>
  <c r="B612" i="1"/>
  <c r="K612" i="1"/>
  <c r="R611" i="1"/>
  <c r="L611" i="1"/>
  <c r="M611" i="1"/>
  <c r="S611" i="1"/>
  <c r="O611" i="1"/>
  <c r="N611" i="1"/>
  <c r="P611" i="1"/>
  <c r="Q611" i="1"/>
  <c r="H220" i="1" l="1"/>
  <c r="G220" i="1"/>
  <c r="N219" i="1"/>
  <c r="C613" i="1"/>
  <c r="A614" i="1"/>
  <c r="F613" i="1"/>
  <c r="G613" i="1"/>
  <c r="H613" i="1"/>
  <c r="D613" i="1"/>
  <c r="E613" i="1"/>
  <c r="B613" i="1"/>
  <c r="L612" i="1"/>
  <c r="N612" i="1"/>
  <c r="S612" i="1"/>
  <c r="R612" i="1"/>
  <c r="O612" i="1"/>
  <c r="K613" i="1"/>
  <c r="Q612" i="1"/>
  <c r="M612" i="1"/>
  <c r="P612" i="1"/>
  <c r="P219" i="1" l="1"/>
  <c r="S219" i="1"/>
  <c r="O219" i="1"/>
  <c r="D221" i="1"/>
  <c r="O613" i="1"/>
  <c r="S613" i="1"/>
  <c r="P613" i="1"/>
  <c r="Q613" i="1"/>
  <c r="R613" i="1"/>
  <c r="L613" i="1"/>
  <c r="K614" i="1"/>
  <c r="M613" i="1"/>
  <c r="N613" i="1"/>
  <c r="C614" i="1"/>
  <c r="G614" i="1"/>
  <c r="A615" i="1"/>
  <c r="B614" i="1"/>
  <c r="F614" i="1"/>
  <c r="H614" i="1"/>
  <c r="E614" i="1"/>
  <c r="D614" i="1"/>
  <c r="F221" i="1" l="1"/>
  <c r="E221" i="1"/>
  <c r="R219" i="1"/>
  <c r="M220" i="1" s="1"/>
  <c r="Q219" i="1"/>
  <c r="M614" i="1"/>
  <c r="N614" i="1"/>
  <c r="O614" i="1"/>
  <c r="Q614" i="1"/>
  <c r="R614" i="1"/>
  <c r="S614" i="1"/>
  <c r="K615" i="1"/>
  <c r="P614" i="1"/>
  <c r="L614" i="1"/>
  <c r="C615" i="1"/>
  <c r="F615" i="1"/>
  <c r="H615" i="1"/>
  <c r="G615" i="1"/>
  <c r="A616" i="1"/>
  <c r="B615" i="1"/>
  <c r="D615" i="1"/>
  <c r="E615" i="1"/>
  <c r="N220" i="1" l="1"/>
  <c r="G221" i="1"/>
  <c r="H221" i="1"/>
  <c r="K616" i="1"/>
  <c r="M615" i="1"/>
  <c r="N615" i="1"/>
  <c r="Q615" i="1"/>
  <c r="R615" i="1"/>
  <c r="P615" i="1"/>
  <c r="S615" i="1"/>
  <c r="L615" i="1"/>
  <c r="O615" i="1"/>
  <c r="C616" i="1"/>
  <c r="H616" i="1"/>
  <c r="A617" i="1"/>
  <c r="F616" i="1"/>
  <c r="G616" i="1"/>
  <c r="E616" i="1"/>
  <c r="B616" i="1"/>
  <c r="D616" i="1"/>
  <c r="D222" i="1" l="1"/>
  <c r="P220" i="1"/>
  <c r="S220" i="1"/>
  <c r="O220" i="1"/>
  <c r="C617" i="1"/>
  <c r="E617" i="1"/>
  <c r="B617" i="1"/>
  <c r="F617" i="1"/>
  <c r="G617" i="1"/>
  <c r="H617" i="1"/>
  <c r="A618" i="1"/>
  <c r="D617" i="1"/>
  <c r="L616" i="1"/>
  <c r="M616" i="1"/>
  <c r="Q616" i="1"/>
  <c r="R616" i="1"/>
  <c r="S616" i="1"/>
  <c r="K617" i="1"/>
  <c r="P616" i="1"/>
  <c r="O616" i="1"/>
  <c r="N616" i="1"/>
  <c r="Q220" i="1" l="1"/>
  <c r="R220" i="1"/>
  <c r="M221" i="1" s="1"/>
  <c r="F222" i="1"/>
  <c r="E222" i="1"/>
  <c r="C618" i="1"/>
  <c r="G618" i="1"/>
  <c r="H618" i="1"/>
  <c r="F618" i="1"/>
  <c r="A619" i="1"/>
  <c r="E618" i="1"/>
  <c r="B618" i="1"/>
  <c r="D618" i="1"/>
  <c r="S617" i="1"/>
  <c r="O617" i="1"/>
  <c r="L617" i="1"/>
  <c r="N617" i="1"/>
  <c r="P617" i="1"/>
  <c r="R617" i="1"/>
  <c r="K618" i="1"/>
  <c r="M617" i="1"/>
  <c r="Q617" i="1"/>
  <c r="H222" i="1" l="1"/>
  <c r="G222" i="1"/>
  <c r="N221" i="1"/>
  <c r="R618" i="1"/>
  <c r="S618" i="1"/>
  <c r="M618" i="1"/>
  <c r="N618" i="1"/>
  <c r="O618" i="1"/>
  <c r="Q618" i="1"/>
  <c r="L618" i="1"/>
  <c r="K619" i="1"/>
  <c r="P618" i="1"/>
  <c r="C619" i="1"/>
  <c r="B619" i="1"/>
  <c r="D619" i="1"/>
  <c r="F619" i="1"/>
  <c r="H619" i="1"/>
  <c r="A620" i="1"/>
  <c r="G619" i="1"/>
  <c r="E619" i="1"/>
  <c r="P221" i="1" l="1"/>
  <c r="S221" i="1"/>
  <c r="O221" i="1"/>
  <c r="D223" i="1"/>
  <c r="L619" i="1"/>
  <c r="M619" i="1"/>
  <c r="S619" i="1"/>
  <c r="K620" i="1"/>
  <c r="N619" i="1"/>
  <c r="O619" i="1"/>
  <c r="R619" i="1"/>
  <c r="P619" i="1"/>
  <c r="Q619" i="1"/>
  <c r="E620" i="1"/>
  <c r="F620" i="1"/>
  <c r="C620" i="1"/>
  <c r="B620" i="1"/>
  <c r="H620" i="1"/>
  <c r="D620" i="1"/>
  <c r="G620" i="1"/>
  <c r="A621" i="1"/>
  <c r="F223" i="1" l="1"/>
  <c r="E223" i="1"/>
  <c r="R221" i="1"/>
  <c r="M222" i="1" s="1"/>
  <c r="Q221" i="1"/>
  <c r="S620" i="1"/>
  <c r="R620" i="1"/>
  <c r="K621" i="1"/>
  <c r="M620" i="1"/>
  <c r="N620" i="1"/>
  <c r="P620" i="1"/>
  <c r="O620" i="1"/>
  <c r="L620" i="1"/>
  <c r="Q620" i="1"/>
  <c r="D621" i="1"/>
  <c r="C621" i="1"/>
  <c r="F621" i="1"/>
  <c r="A622" i="1"/>
  <c r="G621" i="1"/>
  <c r="H621" i="1"/>
  <c r="E621" i="1"/>
  <c r="B621" i="1"/>
  <c r="N222" i="1" l="1"/>
  <c r="G223" i="1"/>
  <c r="H223" i="1"/>
  <c r="R621" i="1"/>
  <c r="L621" i="1"/>
  <c r="K622" i="1"/>
  <c r="Q621" i="1"/>
  <c r="S621" i="1"/>
  <c r="M621" i="1"/>
  <c r="N621" i="1"/>
  <c r="O621" i="1"/>
  <c r="P621" i="1"/>
  <c r="G622" i="1"/>
  <c r="H622" i="1"/>
  <c r="B622" i="1"/>
  <c r="E622" i="1"/>
  <c r="D622" i="1"/>
  <c r="A623" i="1"/>
  <c r="C622" i="1"/>
  <c r="F622" i="1"/>
  <c r="D224" i="1" l="1"/>
  <c r="P222" i="1"/>
  <c r="S222" i="1"/>
  <c r="O222" i="1"/>
  <c r="Q622" i="1"/>
  <c r="L622" i="1"/>
  <c r="K623" i="1"/>
  <c r="P622" i="1"/>
  <c r="R622" i="1"/>
  <c r="S622" i="1"/>
  <c r="M622" i="1"/>
  <c r="N622" i="1"/>
  <c r="O622" i="1"/>
  <c r="H623" i="1"/>
  <c r="B623" i="1"/>
  <c r="D623" i="1"/>
  <c r="A624" i="1"/>
  <c r="G623" i="1"/>
  <c r="E623" i="1"/>
  <c r="C623" i="1"/>
  <c r="F623" i="1"/>
  <c r="Q222" i="1" l="1"/>
  <c r="R222" i="1"/>
  <c r="F224" i="1"/>
  <c r="E224" i="1"/>
  <c r="P623" i="1"/>
  <c r="R623" i="1"/>
  <c r="S623" i="1"/>
  <c r="K624" i="1"/>
  <c r="O623" i="1"/>
  <c r="N623" i="1"/>
  <c r="M623" i="1"/>
  <c r="L623" i="1"/>
  <c r="Q623" i="1"/>
  <c r="H624" i="1"/>
  <c r="E624" i="1"/>
  <c r="A625" i="1"/>
  <c r="D624" i="1"/>
  <c r="B624" i="1"/>
  <c r="C624" i="1"/>
  <c r="G624" i="1"/>
  <c r="F624" i="1"/>
  <c r="H224" i="1" l="1"/>
  <c r="G224" i="1"/>
  <c r="N223" i="1"/>
  <c r="P624" i="1"/>
  <c r="Q624" i="1"/>
  <c r="M624" i="1"/>
  <c r="N624" i="1"/>
  <c r="O624" i="1"/>
  <c r="S624" i="1"/>
  <c r="L624" i="1"/>
  <c r="R624" i="1"/>
  <c r="K625" i="1"/>
  <c r="A626" i="1"/>
  <c r="B625" i="1"/>
  <c r="D625" i="1"/>
  <c r="E625" i="1"/>
  <c r="C625" i="1"/>
  <c r="F625" i="1"/>
  <c r="G625" i="1"/>
  <c r="H625" i="1"/>
  <c r="P223" i="1" l="1"/>
  <c r="S223" i="1"/>
  <c r="O223" i="1"/>
  <c r="D225" i="1"/>
  <c r="A627" i="1"/>
  <c r="C626" i="1"/>
  <c r="G626" i="1"/>
  <c r="B626" i="1"/>
  <c r="D626" i="1"/>
  <c r="E626" i="1"/>
  <c r="H626" i="1"/>
  <c r="F626" i="1"/>
  <c r="N625" i="1"/>
  <c r="R625" i="1"/>
  <c r="M625" i="1"/>
  <c r="O625" i="1"/>
  <c r="P625" i="1"/>
  <c r="Q625" i="1"/>
  <c r="S625" i="1"/>
  <c r="L625" i="1"/>
  <c r="K626" i="1"/>
  <c r="F225" i="1" l="1"/>
  <c r="E225" i="1"/>
  <c r="R223" i="1"/>
  <c r="M224" i="1" s="1"/>
  <c r="Q223" i="1"/>
  <c r="N626" i="1"/>
  <c r="O626" i="1"/>
  <c r="P626" i="1"/>
  <c r="M626" i="1"/>
  <c r="L626" i="1"/>
  <c r="S626" i="1"/>
  <c r="K627" i="1"/>
  <c r="Q626" i="1"/>
  <c r="R626" i="1"/>
  <c r="A628" i="1"/>
  <c r="C627" i="1"/>
  <c r="F627" i="1"/>
  <c r="G627" i="1"/>
  <c r="B627" i="1"/>
  <c r="D627" i="1"/>
  <c r="E627" i="1"/>
  <c r="H627" i="1"/>
  <c r="N224" i="1" l="1"/>
  <c r="G225" i="1"/>
  <c r="H225" i="1"/>
  <c r="R627" i="1"/>
  <c r="O627" i="1"/>
  <c r="S627" i="1"/>
  <c r="K628" i="1"/>
  <c r="N627" i="1"/>
  <c r="P627" i="1"/>
  <c r="Q627" i="1"/>
  <c r="L627" i="1"/>
  <c r="M627" i="1"/>
  <c r="A629" i="1"/>
  <c r="B628" i="1"/>
  <c r="D628" i="1"/>
  <c r="E628" i="1"/>
  <c r="C628" i="1"/>
  <c r="F628" i="1"/>
  <c r="H628" i="1"/>
  <c r="G628" i="1"/>
  <c r="D226" i="1" l="1"/>
  <c r="P224" i="1"/>
  <c r="S224" i="1"/>
  <c r="O224" i="1"/>
  <c r="L628" i="1"/>
  <c r="R628" i="1"/>
  <c r="K629" i="1"/>
  <c r="M628" i="1"/>
  <c r="P628" i="1"/>
  <c r="N628" i="1"/>
  <c r="O628" i="1"/>
  <c r="Q628" i="1"/>
  <c r="S628" i="1"/>
  <c r="A630" i="1"/>
  <c r="E629" i="1"/>
  <c r="B629" i="1"/>
  <c r="D629" i="1"/>
  <c r="F629" i="1"/>
  <c r="G629" i="1"/>
  <c r="H629" i="1"/>
  <c r="C629" i="1"/>
  <c r="Q224" i="1" l="1"/>
  <c r="R224" i="1"/>
  <c r="M225" i="1" s="1"/>
  <c r="F226" i="1"/>
  <c r="E226" i="1"/>
  <c r="R629" i="1"/>
  <c r="L629" i="1"/>
  <c r="M629" i="1"/>
  <c r="Q629" i="1"/>
  <c r="S629" i="1"/>
  <c r="K630" i="1"/>
  <c r="N629" i="1"/>
  <c r="O629" i="1"/>
  <c r="P629" i="1"/>
  <c r="H630" i="1"/>
  <c r="B630" i="1"/>
  <c r="A631" i="1"/>
  <c r="E630" i="1"/>
  <c r="D630" i="1"/>
  <c r="C630" i="1"/>
  <c r="G630" i="1"/>
  <c r="F630" i="1"/>
  <c r="H226" i="1" l="1"/>
  <c r="G226" i="1"/>
  <c r="N225" i="1"/>
  <c r="O630" i="1"/>
  <c r="P630" i="1"/>
  <c r="K631" i="1"/>
  <c r="L630" i="1"/>
  <c r="R630" i="1"/>
  <c r="M630" i="1"/>
  <c r="N630" i="1"/>
  <c r="S630" i="1"/>
  <c r="Q630" i="1"/>
  <c r="H631" i="1"/>
  <c r="A632" i="1"/>
  <c r="F631" i="1"/>
  <c r="G631" i="1"/>
  <c r="B631" i="1"/>
  <c r="D631" i="1"/>
  <c r="E631" i="1"/>
  <c r="C631" i="1"/>
  <c r="P225" i="1" l="1"/>
  <c r="S225" i="1"/>
  <c r="O225" i="1"/>
  <c r="D227" i="1"/>
  <c r="O631" i="1"/>
  <c r="L631" i="1"/>
  <c r="K632" i="1"/>
  <c r="Q631" i="1"/>
  <c r="S631" i="1"/>
  <c r="R631" i="1"/>
  <c r="N631" i="1"/>
  <c r="P631" i="1"/>
  <c r="M631" i="1"/>
  <c r="H632" i="1"/>
  <c r="A633" i="1"/>
  <c r="E632" i="1"/>
  <c r="D632" i="1"/>
  <c r="B632" i="1"/>
  <c r="F632" i="1"/>
  <c r="G632" i="1"/>
  <c r="C632" i="1"/>
  <c r="F227" i="1" l="1"/>
  <c r="E227" i="1"/>
  <c r="R225" i="1"/>
  <c r="M226" i="1" s="1"/>
  <c r="Q225" i="1"/>
  <c r="Q632" i="1"/>
  <c r="S632" i="1"/>
  <c r="M632" i="1"/>
  <c r="P632" i="1"/>
  <c r="R632" i="1"/>
  <c r="L632" i="1"/>
  <c r="K633" i="1"/>
  <c r="O632" i="1"/>
  <c r="N632" i="1"/>
  <c r="H633" i="1"/>
  <c r="A634" i="1"/>
  <c r="E633" i="1"/>
  <c r="B633" i="1"/>
  <c r="F633" i="1"/>
  <c r="D633" i="1"/>
  <c r="C633" i="1"/>
  <c r="G633" i="1"/>
  <c r="N226" i="1" l="1"/>
  <c r="G227" i="1"/>
  <c r="H227" i="1"/>
  <c r="P633" i="1"/>
  <c r="S633" i="1"/>
  <c r="L633" i="1"/>
  <c r="M633" i="1"/>
  <c r="O633" i="1"/>
  <c r="Q633" i="1"/>
  <c r="R633" i="1"/>
  <c r="N633" i="1"/>
  <c r="K634" i="1"/>
  <c r="A635" i="1"/>
  <c r="B634" i="1"/>
  <c r="D634" i="1"/>
  <c r="C634" i="1"/>
  <c r="G634" i="1"/>
  <c r="E634" i="1"/>
  <c r="F634" i="1"/>
  <c r="H634" i="1"/>
  <c r="D228" i="1" l="1"/>
  <c r="P226" i="1"/>
  <c r="S226" i="1"/>
  <c r="O226" i="1"/>
  <c r="A636" i="1"/>
  <c r="B635" i="1"/>
  <c r="D635" i="1"/>
  <c r="E635" i="1"/>
  <c r="C635" i="1"/>
  <c r="F635" i="1"/>
  <c r="G635" i="1"/>
  <c r="H635" i="1"/>
  <c r="P634" i="1"/>
  <c r="S634" i="1"/>
  <c r="M634" i="1"/>
  <c r="N634" i="1"/>
  <c r="O634" i="1"/>
  <c r="Q634" i="1"/>
  <c r="R634" i="1"/>
  <c r="L634" i="1"/>
  <c r="K635" i="1"/>
  <c r="Q226" i="1" l="1"/>
  <c r="R226" i="1"/>
  <c r="F228" i="1"/>
  <c r="E228" i="1"/>
  <c r="O635" i="1"/>
  <c r="Q635" i="1"/>
  <c r="L635" i="1"/>
  <c r="R635" i="1"/>
  <c r="M635" i="1"/>
  <c r="N635" i="1"/>
  <c r="P635" i="1"/>
  <c r="S635" i="1"/>
  <c r="K636" i="1"/>
  <c r="D636" i="1"/>
  <c r="C636" i="1"/>
  <c r="F636" i="1"/>
  <c r="G636" i="1"/>
  <c r="H636" i="1"/>
  <c r="E636" i="1"/>
  <c r="A637" i="1"/>
  <c r="B636" i="1"/>
  <c r="H228" i="1" l="1"/>
  <c r="G228" i="1"/>
  <c r="N227" i="1"/>
  <c r="B637" i="1"/>
  <c r="D637" i="1"/>
  <c r="C637" i="1"/>
  <c r="F637" i="1"/>
  <c r="H637" i="1"/>
  <c r="G637" i="1"/>
  <c r="A638" i="1"/>
  <c r="E637" i="1"/>
  <c r="M636" i="1"/>
  <c r="O636" i="1"/>
  <c r="P636" i="1"/>
  <c r="Q636" i="1"/>
  <c r="S636" i="1"/>
  <c r="R636" i="1"/>
  <c r="L636" i="1"/>
  <c r="N636" i="1"/>
  <c r="K637" i="1"/>
  <c r="P227" i="1" l="1"/>
  <c r="S227" i="1"/>
  <c r="O227" i="1"/>
  <c r="D229" i="1"/>
  <c r="E638" i="1"/>
  <c r="D638" i="1"/>
  <c r="C638" i="1"/>
  <c r="F638" i="1"/>
  <c r="A639" i="1"/>
  <c r="B638" i="1"/>
  <c r="G638" i="1"/>
  <c r="H638" i="1"/>
  <c r="M637" i="1"/>
  <c r="O637" i="1"/>
  <c r="S637" i="1"/>
  <c r="K638" i="1"/>
  <c r="R637" i="1"/>
  <c r="N637" i="1"/>
  <c r="P637" i="1"/>
  <c r="Q637" i="1"/>
  <c r="L637" i="1"/>
  <c r="F229" i="1" l="1"/>
  <c r="E229" i="1"/>
  <c r="R227" i="1"/>
  <c r="M228" i="1" s="1"/>
  <c r="Q227" i="1"/>
  <c r="D639" i="1"/>
  <c r="F639" i="1"/>
  <c r="G639" i="1"/>
  <c r="E639" i="1"/>
  <c r="C639" i="1"/>
  <c r="H639" i="1"/>
  <c r="A640" i="1"/>
  <c r="B639" i="1"/>
  <c r="S638" i="1"/>
  <c r="M638" i="1"/>
  <c r="O638" i="1"/>
  <c r="P638" i="1"/>
  <c r="R638" i="1"/>
  <c r="K639" i="1"/>
  <c r="Q638" i="1"/>
  <c r="N638" i="1"/>
  <c r="L638" i="1"/>
  <c r="N228" i="1" l="1"/>
  <c r="G229" i="1"/>
  <c r="H229" i="1"/>
  <c r="E640" i="1"/>
  <c r="F640" i="1"/>
  <c r="G640" i="1"/>
  <c r="H640" i="1"/>
  <c r="A641" i="1"/>
  <c r="B640" i="1"/>
  <c r="C640" i="1"/>
  <c r="D640" i="1"/>
  <c r="R639" i="1"/>
  <c r="Q639" i="1"/>
  <c r="S639" i="1"/>
  <c r="O639" i="1"/>
  <c r="L639" i="1"/>
  <c r="K640" i="1"/>
  <c r="M639" i="1"/>
  <c r="P639" i="1"/>
  <c r="N639" i="1"/>
  <c r="D230" i="1" l="1"/>
  <c r="P228" i="1"/>
  <c r="S228" i="1"/>
  <c r="O228" i="1"/>
  <c r="B641" i="1"/>
  <c r="C641" i="1"/>
  <c r="F641" i="1"/>
  <c r="D641" i="1"/>
  <c r="G641" i="1"/>
  <c r="H641" i="1"/>
  <c r="A642" i="1"/>
  <c r="E641" i="1"/>
  <c r="Q640" i="1"/>
  <c r="S640" i="1"/>
  <c r="P640" i="1"/>
  <c r="R640" i="1"/>
  <c r="L640" i="1"/>
  <c r="M640" i="1"/>
  <c r="O640" i="1"/>
  <c r="N640" i="1"/>
  <c r="K641" i="1"/>
  <c r="Q228" i="1" l="1"/>
  <c r="R228" i="1"/>
  <c r="F230" i="1"/>
  <c r="E230" i="1"/>
  <c r="D642" i="1"/>
  <c r="C642" i="1"/>
  <c r="E642" i="1"/>
  <c r="F642" i="1"/>
  <c r="G642" i="1"/>
  <c r="H642" i="1"/>
  <c r="A643" i="1"/>
  <c r="B642" i="1"/>
  <c r="Q641" i="1"/>
  <c r="S641" i="1"/>
  <c r="L641" i="1"/>
  <c r="O641" i="1"/>
  <c r="P641" i="1"/>
  <c r="R641" i="1"/>
  <c r="M641" i="1"/>
  <c r="K642" i="1"/>
  <c r="N641" i="1"/>
  <c r="H230" i="1" l="1"/>
  <c r="G230" i="1"/>
  <c r="N229" i="1"/>
  <c r="O642" i="1"/>
  <c r="R642" i="1"/>
  <c r="N642" i="1"/>
  <c r="P642" i="1"/>
  <c r="Q642" i="1"/>
  <c r="M642" i="1"/>
  <c r="L642" i="1"/>
  <c r="K643" i="1"/>
  <c r="S642" i="1"/>
  <c r="E643" i="1"/>
  <c r="F643" i="1"/>
  <c r="D643" i="1"/>
  <c r="B643" i="1"/>
  <c r="A644" i="1"/>
  <c r="C643" i="1"/>
  <c r="G643" i="1"/>
  <c r="H643" i="1"/>
  <c r="P229" i="1" l="1"/>
  <c r="S229" i="1"/>
  <c r="O229" i="1"/>
  <c r="D231" i="1"/>
  <c r="N643" i="1"/>
  <c r="L643" i="1"/>
  <c r="Q643" i="1"/>
  <c r="M643" i="1"/>
  <c r="O643" i="1"/>
  <c r="P643" i="1"/>
  <c r="R643" i="1"/>
  <c r="S643" i="1"/>
  <c r="K644" i="1"/>
  <c r="D644" i="1"/>
  <c r="C644" i="1"/>
  <c r="E644" i="1"/>
  <c r="G644" i="1"/>
  <c r="A645" i="1"/>
  <c r="B644" i="1"/>
  <c r="F644" i="1"/>
  <c r="H644" i="1"/>
  <c r="F231" i="1" l="1"/>
  <c r="E231" i="1"/>
  <c r="R229" i="1"/>
  <c r="M230" i="1" s="1"/>
  <c r="Q229" i="1"/>
  <c r="D645" i="1"/>
  <c r="E645" i="1"/>
  <c r="G645" i="1"/>
  <c r="A646" i="1"/>
  <c r="B645" i="1"/>
  <c r="C645" i="1"/>
  <c r="F645" i="1"/>
  <c r="H645" i="1"/>
  <c r="M644" i="1"/>
  <c r="K645" i="1"/>
  <c r="O644" i="1"/>
  <c r="P644" i="1"/>
  <c r="L644" i="1"/>
  <c r="N644" i="1"/>
  <c r="Q644" i="1"/>
  <c r="S644" i="1"/>
  <c r="R644" i="1"/>
  <c r="N230" i="1" l="1"/>
  <c r="H231" i="1"/>
  <c r="G231" i="1"/>
  <c r="D646" i="1"/>
  <c r="E646" i="1"/>
  <c r="F646" i="1"/>
  <c r="G646" i="1"/>
  <c r="C646" i="1"/>
  <c r="H646" i="1"/>
  <c r="A647" i="1"/>
  <c r="B646" i="1"/>
  <c r="K646" i="1"/>
  <c r="O645" i="1"/>
  <c r="R645" i="1"/>
  <c r="S645" i="1"/>
  <c r="L645" i="1"/>
  <c r="N645" i="1"/>
  <c r="Q645" i="1"/>
  <c r="M645" i="1"/>
  <c r="P645" i="1"/>
  <c r="D232" i="1" l="1"/>
  <c r="P230" i="1"/>
  <c r="S230" i="1"/>
  <c r="O230" i="1"/>
  <c r="D647" i="1"/>
  <c r="C647" i="1"/>
  <c r="F647" i="1"/>
  <c r="E647" i="1"/>
  <c r="B647" i="1"/>
  <c r="H647" i="1"/>
  <c r="A648" i="1"/>
  <c r="G647" i="1"/>
  <c r="K647" i="1"/>
  <c r="M646" i="1"/>
  <c r="Q646" i="1"/>
  <c r="R646" i="1"/>
  <c r="L646" i="1"/>
  <c r="O646" i="1"/>
  <c r="S646" i="1"/>
  <c r="N646" i="1"/>
  <c r="P646" i="1"/>
  <c r="R230" i="1" l="1"/>
  <c r="Q230" i="1"/>
  <c r="F232" i="1"/>
  <c r="E232" i="1"/>
  <c r="D648" i="1"/>
  <c r="C648" i="1"/>
  <c r="F648" i="1"/>
  <c r="G648" i="1"/>
  <c r="A649" i="1"/>
  <c r="E648" i="1"/>
  <c r="H648" i="1"/>
  <c r="B648" i="1"/>
  <c r="R647" i="1"/>
  <c r="L647" i="1"/>
  <c r="M647" i="1"/>
  <c r="N647" i="1"/>
  <c r="O647" i="1"/>
  <c r="P647" i="1"/>
  <c r="Q647" i="1"/>
  <c r="S647" i="1"/>
  <c r="K648" i="1"/>
  <c r="H232" i="1" l="1"/>
  <c r="G232" i="1"/>
  <c r="N231" i="1"/>
  <c r="D649" i="1"/>
  <c r="C649" i="1"/>
  <c r="F649" i="1"/>
  <c r="G649" i="1"/>
  <c r="H649" i="1"/>
  <c r="A650" i="1"/>
  <c r="E649" i="1"/>
  <c r="B649" i="1"/>
  <c r="R648" i="1"/>
  <c r="S648" i="1"/>
  <c r="K649" i="1"/>
  <c r="M648" i="1"/>
  <c r="P648" i="1"/>
  <c r="Q648" i="1"/>
  <c r="L648" i="1"/>
  <c r="O648" i="1"/>
  <c r="N648" i="1"/>
  <c r="P231" i="1" l="1"/>
  <c r="S231" i="1"/>
  <c r="O231" i="1"/>
  <c r="D233" i="1"/>
  <c r="D650" i="1"/>
  <c r="C650" i="1"/>
  <c r="E650" i="1"/>
  <c r="F650" i="1"/>
  <c r="G650" i="1"/>
  <c r="H650" i="1"/>
  <c r="B650" i="1"/>
  <c r="A651" i="1"/>
  <c r="Q649" i="1"/>
  <c r="R649" i="1"/>
  <c r="S649" i="1"/>
  <c r="L649" i="1"/>
  <c r="K650" i="1"/>
  <c r="M649" i="1"/>
  <c r="O649" i="1"/>
  <c r="P649" i="1"/>
  <c r="N649" i="1"/>
  <c r="F233" i="1" l="1"/>
  <c r="E233" i="1"/>
  <c r="Q231" i="1"/>
  <c r="R231" i="1"/>
  <c r="E651" i="1"/>
  <c r="B651" i="1"/>
  <c r="C651" i="1"/>
  <c r="F651" i="1"/>
  <c r="G651" i="1"/>
  <c r="H651" i="1"/>
  <c r="D651" i="1"/>
  <c r="A652" i="1"/>
  <c r="O650" i="1"/>
  <c r="Q650" i="1"/>
  <c r="S650" i="1"/>
  <c r="K651" i="1"/>
  <c r="N650" i="1"/>
  <c r="P650" i="1"/>
  <c r="R650" i="1"/>
  <c r="L650" i="1"/>
  <c r="M650" i="1"/>
  <c r="N232" i="1" l="1"/>
  <c r="G233" i="1"/>
  <c r="H233" i="1"/>
  <c r="D652" i="1"/>
  <c r="C652" i="1"/>
  <c r="F652" i="1"/>
  <c r="G652" i="1"/>
  <c r="A653" i="1"/>
  <c r="E652" i="1"/>
  <c r="H652" i="1"/>
  <c r="B652" i="1"/>
  <c r="N651" i="1"/>
  <c r="M651" i="1"/>
  <c r="L651" i="1"/>
  <c r="S651" i="1"/>
  <c r="O651" i="1"/>
  <c r="P651" i="1"/>
  <c r="Q651" i="1"/>
  <c r="R651" i="1"/>
  <c r="K652" i="1"/>
  <c r="D234" i="1" l="1"/>
  <c r="P232" i="1"/>
  <c r="S232" i="1"/>
  <c r="O232" i="1"/>
  <c r="B653" i="1"/>
  <c r="F653" i="1"/>
  <c r="G653" i="1"/>
  <c r="H653" i="1"/>
  <c r="D653" i="1"/>
  <c r="C653" i="1"/>
  <c r="A654" i="1"/>
  <c r="E653" i="1"/>
  <c r="N652" i="1"/>
  <c r="O652" i="1"/>
  <c r="L652" i="1"/>
  <c r="M652" i="1"/>
  <c r="K653" i="1"/>
  <c r="P652" i="1"/>
  <c r="R652" i="1"/>
  <c r="S652" i="1"/>
  <c r="Q652" i="1"/>
  <c r="R232" i="1" l="1"/>
  <c r="M233" i="1" s="1"/>
  <c r="Q232" i="1"/>
  <c r="F234" i="1"/>
  <c r="E234" i="1"/>
  <c r="D654" i="1"/>
  <c r="C654" i="1"/>
  <c r="F654" i="1"/>
  <c r="E654" i="1"/>
  <c r="G654" i="1"/>
  <c r="H654" i="1"/>
  <c r="A655" i="1"/>
  <c r="B654" i="1"/>
  <c r="K654" i="1"/>
  <c r="O653" i="1"/>
  <c r="Q653" i="1"/>
  <c r="S653" i="1"/>
  <c r="M653" i="1"/>
  <c r="N653" i="1"/>
  <c r="P653" i="1"/>
  <c r="R653" i="1"/>
  <c r="L653" i="1"/>
  <c r="H234" i="1" l="1"/>
  <c r="G234" i="1"/>
  <c r="N233" i="1"/>
  <c r="D655" i="1"/>
  <c r="C655" i="1"/>
  <c r="E655" i="1"/>
  <c r="F655" i="1"/>
  <c r="G655" i="1"/>
  <c r="H655" i="1"/>
  <c r="A656" i="1"/>
  <c r="B655" i="1"/>
  <c r="S654" i="1"/>
  <c r="N654" i="1"/>
  <c r="O654" i="1"/>
  <c r="R654" i="1"/>
  <c r="K655" i="1"/>
  <c r="M654" i="1"/>
  <c r="P654" i="1"/>
  <c r="Q654" i="1"/>
  <c r="L654" i="1"/>
  <c r="P233" i="1" l="1"/>
  <c r="S233" i="1"/>
  <c r="O233" i="1"/>
  <c r="D235" i="1"/>
  <c r="E656" i="1"/>
  <c r="C656" i="1"/>
  <c r="F656" i="1"/>
  <c r="B656" i="1"/>
  <c r="G656" i="1"/>
  <c r="A657" i="1"/>
  <c r="D656" i="1"/>
  <c r="H656" i="1"/>
  <c r="S655" i="1"/>
  <c r="K656" i="1"/>
  <c r="P655" i="1"/>
  <c r="N655" i="1"/>
  <c r="O655" i="1"/>
  <c r="Q655" i="1"/>
  <c r="R655" i="1"/>
  <c r="M655" i="1"/>
  <c r="L655" i="1"/>
  <c r="F235" i="1" l="1"/>
  <c r="E235" i="1"/>
  <c r="Q233" i="1"/>
  <c r="R233" i="1"/>
  <c r="M234" i="1" s="1"/>
  <c r="D657" i="1"/>
  <c r="C657" i="1"/>
  <c r="F657" i="1"/>
  <c r="E657" i="1"/>
  <c r="A658" i="1"/>
  <c r="G657" i="1"/>
  <c r="H657" i="1"/>
  <c r="B657" i="1"/>
  <c r="Q656" i="1"/>
  <c r="L656" i="1"/>
  <c r="O656" i="1"/>
  <c r="M656" i="1"/>
  <c r="P656" i="1"/>
  <c r="R656" i="1"/>
  <c r="S656" i="1"/>
  <c r="N656" i="1"/>
  <c r="K657" i="1"/>
  <c r="N234" i="1" l="1"/>
  <c r="G235" i="1"/>
  <c r="H235" i="1"/>
  <c r="B658" i="1"/>
  <c r="C658" i="1"/>
  <c r="G658" i="1"/>
  <c r="H658" i="1"/>
  <c r="A659" i="1"/>
  <c r="D658" i="1"/>
  <c r="F658" i="1"/>
  <c r="E658" i="1"/>
  <c r="P657" i="1"/>
  <c r="S657" i="1"/>
  <c r="O657" i="1"/>
  <c r="Q657" i="1"/>
  <c r="N657" i="1"/>
  <c r="R657" i="1"/>
  <c r="L657" i="1"/>
  <c r="K658" i="1"/>
  <c r="M657" i="1"/>
  <c r="D236" i="1" l="1"/>
  <c r="P234" i="1"/>
  <c r="S234" i="1"/>
  <c r="O234" i="1"/>
  <c r="O658" i="1"/>
  <c r="R658" i="1"/>
  <c r="L658" i="1"/>
  <c r="K659" i="1"/>
  <c r="M658" i="1"/>
  <c r="N658" i="1"/>
  <c r="P658" i="1"/>
  <c r="Q658" i="1"/>
  <c r="S658" i="1"/>
  <c r="D659" i="1"/>
  <c r="C659" i="1"/>
  <c r="E659" i="1"/>
  <c r="F659" i="1"/>
  <c r="G659" i="1"/>
  <c r="H659" i="1"/>
  <c r="A660" i="1"/>
  <c r="B659" i="1"/>
  <c r="R234" i="1" l="1"/>
  <c r="Q234" i="1"/>
  <c r="F236" i="1"/>
  <c r="E236" i="1"/>
  <c r="D660" i="1"/>
  <c r="E660" i="1"/>
  <c r="C660" i="1"/>
  <c r="F660" i="1"/>
  <c r="G660" i="1"/>
  <c r="A661" i="1"/>
  <c r="H660" i="1"/>
  <c r="B660" i="1"/>
  <c r="O659" i="1"/>
  <c r="K660" i="1"/>
  <c r="S659" i="1"/>
  <c r="M659" i="1"/>
  <c r="N659" i="1"/>
  <c r="P659" i="1"/>
  <c r="L659" i="1"/>
  <c r="R659" i="1"/>
  <c r="Q659" i="1"/>
  <c r="H236" i="1" l="1"/>
  <c r="G236" i="1"/>
  <c r="N235" i="1"/>
  <c r="E661" i="1"/>
  <c r="B661" i="1"/>
  <c r="C661" i="1"/>
  <c r="F661" i="1"/>
  <c r="G661" i="1"/>
  <c r="H661" i="1"/>
  <c r="A662" i="1"/>
  <c r="D661" i="1"/>
  <c r="M660" i="1"/>
  <c r="L660" i="1"/>
  <c r="N660" i="1"/>
  <c r="K661" i="1"/>
  <c r="P660" i="1"/>
  <c r="R660" i="1"/>
  <c r="O660" i="1"/>
  <c r="S660" i="1"/>
  <c r="Q660" i="1"/>
  <c r="P235" i="1" l="1"/>
  <c r="S235" i="1"/>
  <c r="O235" i="1"/>
  <c r="D237" i="1"/>
  <c r="D662" i="1"/>
  <c r="E662" i="1"/>
  <c r="C662" i="1"/>
  <c r="G662" i="1"/>
  <c r="A663" i="1"/>
  <c r="F662" i="1"/>
  <c r="H662" i="1"/>
  <c r="B662" i="1"/>
  <c r="M661" i="1"/>
  <c r="N661" i="1"/>
  <c r="O661" i="1"/>
  <c r="S661" i="1"/>
  <c r="K662" i="1"/>
  <c r="P661" i="1"/>
  <c r="R661" i="1"/>
  <c r="Q661" i="1"/>
  <c r="L661" i="1"/>
  <c r="F237" i="1" l="1"/>
  <c r="E237" i="1"/>
  <c r="Q235" i="1"/>
  <c r="R235" i="1"/>
  <c r="M236" i="1" s="1"/>
  <c r="D663" i="1"/>
  <c r="E663" i="1"/>
  <c r="C663" i="1"/>
  <c r="H663" i="1"/>
  <c r="F663" i="1"/>
  <c r="G663" i="1"/>
  <c r="A664" i="1"/>
  <c r="B663" i="1"/>
  <c r="S662" i="1"/>
  <c r="Q662" i="1"/>
  <c r="N662" i="1"/>
  <c r="R662" i="1"/>
  <c r="L662" i="1"/>
  <c r="M662" i="1"/>
  <c r="P662" i="1"/>
  <c r="K663" i="1"/>
  <c r="O662" i="1"/>
  <c r="N236" i="1" l="1"/>
  <c r="G237" i="1"/>
  <c r="H237" i="1"/>
  <c r="E664" i="1"/>
  <c r="C664" i="1"/>
  <c r="H664" i="1"/>
  <c r="A665" i="1"/>
  <c r="B664" i="1"/>
  <c r="G664" i="1"/>
  <c r="D664" i="1"/>
  <c r="F664" i="1"/>
  <c r="R663" i="1"/>
  <c r="K664" i="1"/>
  <c r="P663" i="1"/>
  <c r="O663" i="1"/>
  <c r="Q663" i="1"/>
  <c r="S663" i="1"/>
  <c r="M663" i="1"/>
  <c r="N663" i="1"/>
  <c r="L663" i="1"/>
  <c r="D238" i="1" l="1"/>
  <c r="P236" i="1"/>
  <c r="S236" i="1"/>
  <c r="O236" i="1"/>
  <c r="D665" i="1"/>
  <c r="E665" i="1"/>
  <c r="C665" i="1"/>
  <c r="H665" i="1"/>
  <c r="F665" i="1"/>
  <c r="G665" i="1"/>
  <c r="A666" i="1"/>
  <c r="B665" i="1"/>
  <c r="Q664" i="1"/>
  <c r="M664" i="1"/>
  <c r="N664" i="1"/>
  <c r="O664" i="1"/>
  <c r="P664" i="1"/>
  <c r="R664" i="1"/>
  <c r="S664" i="1"/>
  <c r="L664" i="1"/>
  <c r="K665" i="1"/>
  <c r="R236" i="1" l="1"/>
  <c r="M237" i="1" s="1"/>
  <c r="Q236" i="1"/>
  <c r="F238" i="1"/>
  <c r="E238" i="1"/>
  <c r="B666" i="1"/>
  <c r="F666" i="1"/>
  <c r="H666" i="1"/>
  <c r="D666" i="1"/>
  <c r="G666" i="1"/>
  <c r="A667" i="1"/>
  <c r="E666" i="1"/>
  <c r="C666" i="1"/>
  <c r="P665" i="1"/>
  <c r="R665" i="1"/>
  <c r="S665" i="1"/>
  <c r="L665" i="1"/>
  <c r="O665" i="1"/>
  <c r="Q665" i="1"/>
  <c r="K666" i="1"/>
  <c r="N665" i="1"/>
  <c r="M665" i="1"/>
  <c r="H238" i="1" l="1"/>
  <c r="G238" i="1"/>
  <c r="N237" i="1"/>
  <c r="D667" i="1"/>
  <c r="E667" i="1"/>
  <c r="C667" i="1"/>
  <c r="F667" i="1"/>
  <c r="G667" i="1"/>
  <c r="H667" i="1"/>
  <c r="B667" i="1"/>
  <c r="A668" i="1"/>
  <c r="P666" i="1"/>
  <c r="Q666" i="1"/>
  <c r="M666" i="1"/>
  <c r="R666" i="1"/>
  <c r="N666" i="1"/>
  <c r="O666" i="1"/>
  <c r="K667" i="1"/>
  <c r="L666" i="1"/>
  <c r="S666" i="1"/>
  <c r="P237" i="1" l="1"/>
  <c r="S237" i="1"/>
  <c r="O237" i="1"/>
  <c r="D239" i="1"/>
  <c r="O667" i="1"/>
  <c r="Q667" i="1"/>
  <c r="R667" i="1"/>
  <c r="K668" i="1"/>
  <c r="S667" i="1"/>
  <c r="M667" i="1"/>
  <c r="N667" i="1"/>
  <c r="P667" i="1"/>
  <c r="L667" i="1"/>
  <c r="D668" i="1"/>
  <c r="E668" i="1"/>
  <c r="C668" i="1"/>
  <c r="A669" i="1"/>
  <c r="B668" i="1"/>
  <c r="F668" i="1"/>
  <c r="G668" i="1"/>
  <c r="H668" i="1"/>
  <c r="F239" i="1" l="1"/>
  <c r="E239" i="1"/>
  <c r="Q237" i="1"/>
  <c r="R237" i="1"/>
  <c r="M238" i="1" s="1"/>
  <c r="M668" i="1"/>
  <c r="O668" i="1"/>
  <c r="L668" i="1"/>
  <c r="N668" i="1"/>
  <c r="R668" i="1"/>
  <c r="K669" i="1"/>
  <c r="P668" i="1"/>
  <c r="S668" i="1"/>
  <c r="Q668" i="1"/>
  <c r="B669" i="1"/>
  <c r="E669" i="1"/>
  <c r="C669" i="1"/>
  <c r="H669" i="1"/>
  <c r="F669" i="1"/>
  <c r="A670" i="1"/>
  <c r="D669" i="1"/>
  <c r="G669" i="1"/>
  <c r="N238" i="1" l="1"/>
  <c r="G239" i="1"/>
  <c r="H239" i="1"/>
  <c r="L669" i="1"/>
  <c r="R669" i="1"/>
  <c r="S669" i="1"/>
  <c r="M669" i="1"/>
  <c r="P669" i="1"/>
  <c r="N669" i="1"/>
  <c r="O669" i="1"/>
  <c r="Q669" i="1"/>
  <c r="K670" i="1"/>
  <c r="D670" i="1"/>
  <c r="C670" i="1"/>
  <c r="E670" i="1"/>
  <c r="F670" i="1"/>
  <c r="G670" i="1"/>
  <c r="H670" i="1"/>
  <c r="A671" i="1"/>
  <c r="B670" i="1"/>
  <c r="D240" i="1" l="1"/>
  <c r="P238" i="1"/>
  <c r="S238" i="1"/>
  <c r="O238" i="1"/>
  <c r="D671" i="1"/>
  <c r="C671" i="1"/>
  <c r="H671" i="1"/>
  <c r="E671" i="1"/>
  <c r="F671" i="1"/>
  <c r="G671" i="1"/>
  <c r="A672" i="1"/>
  <c r="B671" i="1"/>
  <c r="K671" i="1"/>
  <c r="S670" i="1"/>
  <c r="L670" i="1"/>
  <c r="R670" i="1"/>
  <c r="M670" i="1"/>
  <c r="N670" i="1"/>
  <c r="O670" i="1"/>
  <c r="P670" i="1"/>
  <c r="Q670" i="1"/>
  <c r="R238" i="1" l="1"/>
  <c r="Q238" i="1"/>
  <c r="F240" i="1"/>
  <c r="E240" i="1"/>
  <c r="D672" i="1"/>
  <c r="C672" i="1"/>
  <c r="F672" i="1"/>
  <c r="G672" i="1"/>
  <c r="A673" i="1"/>
  <c r="E672" i="1"/>
  <c r="B672" i="1"/>
  <c r="H672" i="1"/>
  <c r="R671" i="1"/>
  <c r="Q671" i="1"/>
  <c r="S671" i="1"/>
  <c r="K672" i="1"/>
  <c r="M671" i="1"/>
  <c r="O671" i="1"/>
  <c r="L671" i="1"/>
  <c r="P671" i="1"/>
  <c r="N671" i="1"/>
  <c r="H240" i="1" l="1"/>
  <c r="G240" i="1"/>
  <c r="N239" i="1"/>
  <c r="E673" i="1"/>
  <c r="C673" i="1"/>
  <c r="F673" i="1"/>
  <c r="B673" i="1"/>
  <c r="G673" i="1"/>
  <c r="H673" i="1"/>
  <c r="A674" i="1"/>
  <c r="D673" i="1"/>
  <c r="Q672" i="1"/>
  <c r="P672" i="1"/>
  <c r="R672" i="1"/>
  <c r="M672" i="1"/>
  <c r="S672" i="1"/>
  <c r="L672" i="1"/>
  <c r="K673" i="1"/>
  <c r="N672" i="1"/>
  <c r="O672" i="1"/>
  <c r="P239" i="1" l="1"/>
  <c r="S239" i="1"/>
  <c r="O239" i="1"/>
  <c r="D241" i="1"/>
  <c r="Q673" i="1"/>
  <c r="O673" i="1"/>
  <c r="P673" i="1"/>
  <c r="S673" i="1"/>
  <c r="L673" i="1"/>
  <c r="R673" i="1"/>
  <c r="K674" i="1"/>
  <c r="M673" i="1"/>
  <c r="N673" i="1"/>
  <c r="B674" i="1"/>
  <c r="D674" i="1"/>
  <c r="C674" i="1"/>
  <c r="G674" i="1"/>
  <c r="F674" i="1"/>
  <c r="A675" i="1"/>
  <c r="E674" i="1"/>
  <c r="H674" i="1"/>
  <c r="F241" i="1" l="1"/>
  <c r="E241" i="1"/>
  <c r="Q239" i="1"/>
  <c r="R239" i="1"/>
  <c r="E675" i="1"/>
  <c r="F675" i="1"/>
  <c r="G675" i="1"/>
  <c r="H675" i="1"/>
  <c r="B675" i="1"/>
  <c r="C675" i="1"/>
  <c r="A676" i="1"/>
  <c r="D675" i="1"/>
  <c r="O674" i="1"/>
  <c r="M674" i="1"/>
  <c r="L674" i="1"/>
  <c r="K675" i="1"/>
  <c r="N674" i="1"/>
  <c r="P674" i="1"/>
  <c r="Q674" i="1"/>
  <c r="R674" i="1"/>
  <c r="S674" i="1"/>
  <c r="N240" i="1" l="1"/>
  <c r="G241" i="1"/>
  <c r="H241" i="1"/>
  <c r="D676" i="1"/>
  <c r="C676" i="1"/>
  <c r="F676" i="1"/>
  <c r="E676" i="1"/>
  <c r="G676" i="1"/>
  <c r="H676" i="1"/>
  <c r="B676" i="1"/>
  <c r="A677" i="1"/>
  <c r="N675" i="1"/>
  <c r="P675" i="1"/>
  <c r="Q675" i="1"/>
  <c r="K676" i="1"/>
  <c r="M675" i="1"/>
  <c r="O675" i="1"/>
  <c r="L675" i="1"/>
  <c r="S675" i="1"/>
  <c r="R675" i="1"/>
  <c r="D242" i="1" l="1"/>
  <c r="P240" i="1"/>
  <c r="S240" i="1"/>
  <c r="O240" i="1"/>
  <c r="E677" i="1"/>
  <c r="B677" i="1"/>
  <c r="C677" i="1"/>
  <c r="F677" i="1"/>
  <c r="A678" i="1"/>
  <c r="G677" i="1"/>
  <c r="D677" i="1"/>
  <c r="H677" i="1"/>
  <c r="M676" i="1"/>
  <c r="L676" i="1"/>
  <c r="N676" i="1"/>
  <c r="P676" i="1"/>
  <c r="R676" i="1"/>
  <c r="K677" i="1"/>
  <c r="O676" i="1"/>
  <c r="Q676" i="1"/>
  <c r="S676" i="1"/>
  <c r="R240" i="1" l="1"/>
  <c r="Q240" i="1"/>
  <c r="F242" i="1"/>
  <c r="E242" i="1"/>
  <c r="D678" i="1"/>
  <c r="C678" i="1"/>
  <c r="H678" i="1"/>
  <c r="E678" i="1"/>
  <c r="F678" i="1"/>
  <c r="G678" i="1"/>
  <c r="B678" i="1"/>
  <c r="A679" i="1"/>
  <c r="K678" i="1"/>
  <c r="O677" i="1"/>
  <c r="S677" i="1"/>
  <c r="L677" i="1"/>
  <c r="N677" i="1"/>
  <c r="P677" i="1"/>
  <c r="R677" i="1"/>
  <c r="Q677" i="1"/>
  <c r="M677" i="1"/>
  <c r="H242" i="1" l="1"/>
  <c r="G242" i="1"/>
  <c r="N241" i="1"/>
  <c r="D679" i="1"/>
  <c r="G679" i="1"/>
  <c r="E679" i="1"/>
  <c r="C679" i="1"/>
  <c r="H679" i="1"/>
  <c r="A680" i="1"/>
  <c r="B679" i="1"/>
  <c r="F679" i="1"/>
  <c r="S678" i="1"/>
  <c r="M678" i="1"/>
  <c r="Q678" i="1"/>
  <c r="R678" i="1"/>
  <c r="K679" i="1"/>
  <c r="N678" i="1"/>
  <c r="O678" i="1"/>
  <c r="L678" i="1"/>
  <c r="P678" i="1"/>
  <c r="P241" i="1" l="1"/>
  <c r="S241" i="1"/>
  <c r="O241" i="1"/>
  <c r="D243" i="1"/>
  <c r="E680" i="1"/>
  <c r="C680" i="1"/>
  <c r="F680" i="1"/>
  <c r="G680" i="1"/>
  <c r="B680" i="1"/>
  <c r="H680" i="1"/>
  <c r="A681" i="1"/>
  <c r="D680" i="1"/>
  <c r="R679" i="1"/>
  <c r="K680" i="1"/>
  <c r="P679" i="1"/>
  <c r="M679" i="1"/>
  <c r="N679" i="1"/>
  <c r="Q679" i="1"/>
  <c r="S679" i="1"/>
  <c r="O679" i="1"/>
  <c r="L679" i="1"/>
  <c r="F243" i="1" l="1"/>
  <c r="E243" i="1"/>
  <c r="Q241" i="1"/>
  <c r="R241" i="1"/>
  <c r="B681" i="1"/>
  <c r="G681" i="1"/>
  <c r="E681" i="1"/>
  <c r="C681" i="1"/>
  <c r="F681" i="1"/>
  <c r="H681" i="1"/>
  <c r="A682" i="1"/>
  <c r="D681" i="1"/>
  <c r="R680" i="1"/>
  <c r="M680" i="1"/>
  <c r="N680" i="1"/>
  <c r="O680" i="1"/>
  <c r="P680" i="1"/>
  <c r="Q680" i="1"/>
  <c r="K681" i="1"/>
  <c r="S680" i="1"/>
  <c r="L680" i="1"/>
  <c r="N242" i="1" l="1"/>
  <c r="G243" i="1"/>
  <c r="H243" i="1"/>
  <c r="B682" i="1"/>
  <c r="F682" i="1"/>
  <c r="D682" i="1"/>
  <c r="A683" i="1"/>
  <c r="C682" i="1"/>
  <c r="G682" i="1"/>
  <c r="H682" i="1"/>
  <c r="E682" i="1"/>
  <c r="N681" i="1"/>
  <c r="S681" i="1"/>
  <c r="O681" i="1"/>
  <c r="P681" i="1"/>
  <c r="R681" i="1"/>
  <c r="K682" i="1"/>
  <c r="L681" i="1"/>
  <c r="M681" i="1"/>
  <c r="Q681" i="1"/>
  <c r="D244" i="1" l="1"/>
  <c r="P242" i="1"/>
  <c r="S242" i="1"/>
  <c r="O242" i="1"/>
  <c r="D683" i="1"/>
  <c r="H683" i="1"/>
  <c r="E683" i="1"/>
  <c r="C683" i="1"/>
  <c r="F683" i="1"/>
  <c r="A684" i="1"/>
  <c r="B683" i="1"/>
  <c r="G683" i="1"/>
  <c r="O682" i="1"/>
  <c r="Q682" i="1"/>
  <c r="S682" i="1"/>
  <c r="L682" i="1"/>
  <c r="M682" i="1"/>
  <c r="N682" i="1"/>
  <c r="P682" i="1"/>
  <c r="R682" i="1"/>
  <c r="K683" i="1"/>
  <c r="R242" i="1" l="1"/>
  <c r="Q242" i="1"/>
  <c r="F244" i="1"/>
  <c r="E244" i="1"/>
  <c r="B684" i="1"/>
  <c r="C684" i="1"/>
  <c r="F684" i="1"/>
  <c r="G684" i="1"/>
  <c r="E684" i="1"/>
  <c r="H684" i="1"/>
  <c r="A685" i="1"/>
  <c r="D684" i="1"/>
  <c r="L683" i="1"/>
  <c r="Q683" i="1"/>
  <c r="R683" i="1"/>
  <c r="M683" i="1"/>
  <c r="K684" i="1"/>
  <c r="P683" i="1"/>
  <c r="N683" i="1"/>
  <c r="O683" i="1"/>
  <c r="S683" i="1"/>
  <c r="H244" i="1" l="1"/>
  <c r="G244" i="1"/>
  <c r="N243" i="1"/>
  <c r="E685" i="1"/>
  <c r="B685" i="1"/>
  <c r="G685" i="1"/>
  <c r="H685" i="1"/>
  <c r="C685" i="1"/>
  <c r="F685" i="1"/>
  <c r="A686" i="1"/>
  <c r="D685" i="1"/>
  <c r="N684" i="1"/>
  <c r="O684" i="1"/>
  <c r="M684" i="1"/>
  <c r="L684" i="1"/>
  <c r="S684" i="1"/>
  <c r="K685" i="1"/>
  <c r="P684" i="1"/>
  <c r="Q684" i="1"/>
  <c r="R684" i="1"/>
  <c r="P243" i="1" l="1"/>
  <c r="S243" i="1"/>
  <c r="O243" i="1"/>
  <c r="D245" i="1"/>
  <c r="K686" i="1"/>
  <c r="N685" i="1"/>
  <c r="Q685" i="1"/>
  <c r="S685" i="1"/>
  <c r="L685" i="1"/>
  <c r="O685" i="1"/>
  <c r="P685" i="1"/>
  <c r="R685" i="1"/>
  <c r="M685" i="1"/>
  <c r="D686" i="1"/>
  <c r="E686" i="1"/>
  <c r="C686" i="1"/>
  <c r="H686" i="1"/>
  <c r="A687" i="1"/>
  <c r="F686" i="1"/>
  <c r="B686" i="1"/>
  <c r="G686" i="1"/>
  <c r="F245" i="1" l="1"/>
  <c r="E245" i="1"/>
  <c r="Q243" i="1"/>
  <c r="R243" i="1"/>
  <c r="D687" i="1"/>
  <c r="E687" i="1"/>
  <c r="C687" i="1"/>
  <c r="F687" i="1"/>
  <c r="G687" i="1"/>
  <c r="H687" i="1"/>
  <c r="B687" i="1"/>
  <c r="A688" i="1"/>
  <c r="S686" i="1"/>
  <c r="N686" i="1"/>
  <c r="O686" i="1"/>
  <c r="R686" i="1"/>
  <c r="K687" i="1"/>
  <c r="Q686" i="1"/>
  <c r="M686" i="1"/>
  <c r="P686" i="1"/>
  <c r="L686" i="1"/>
  <c r="N244" i="1" l="1"/>
  <c r="M244" i="1"/>
  <c r="G245" i="1"/>
  <c r="H245" i="1"/>
  <c r="D688" i="1"/>
  <c r="H688" i="1"/>
  <c r="B688" i="1"/>
  <c r="C688" i="1"/>
  <c r="F688" i="1"/>
  <c r="G688" i="1"/>
  <c r="A689" i="1"/>
  <c r="E688" i="1"/>
  <c r="P687" i="1"/>
  <c r="L687" i="1"/>
  <c r="M687" i="1"/>
  <c r="N687" i="1"/>
  <c r="O687" i="1"/>
  <c r="Q687" i="1"/>
  <c r="R687" i="1"/>
  <c r="K688" i="1"/>
  <c r="S687" i="1"/>
  <c r="D246" i="1" l="1"/>
  <c r="P244" i="1"/>
  <c r="S244" i="1"/>
  <c r="O244" i="1"/>
  <c r="E689" i="1"/>
  <c r="F689" i="1"/>
  <c r="D689" i="1"/>
  <c r="B689" i="1"/>
  <c r="C689" i="1"/>
  <c r="G689" i="1"/>
  <c r="H689" i="1"/>
  <c r="A690" i="1"/>
  <c r="Q688" i="1"/>
  <c r="S688" i="1"/>
  <c r="K689" i="1"/>
  <c r="M688" i="1"/>
  <c r="P688" i="1"/>
  <c r="O688" i="1"/>
  <c r="L688" i="1"/>
  <c r="N688" i="1"/>
  <c r="R688" i="1"/>
  <c r="R244" i="1" l="1"/>
  <c r="M245" i="1" s="1"/>
  <c r="Q244" i="1"/>
  <c r="F246" i="1"/>
  <c r="E246" i="1"/>
  <c r="P689" i="1"/>
  <c r="Q689" i="1"/>
  <c r="S689" i="1"/>
  <c r="L689" i="1"/>
  <c r="K690" i="1"/>
  <c r="M689" i="1"/>
  <c r="N689" i="1"/>
  <c r="O689" i="1"/>
  <c r="R689" i="1"/>
  <c r="B690" i="1"/>
  <c r="F690" i="1"/>
  <c r="D690" i="1"/>
  <c r="G690" i="1"/>
  <c r="A691" i="1"/>
  <c r="C690" i="1"/>
  <c r="E690" i="1"/>
  <c r="H690" i="1"/>
  <c r="N245" i="1" l="1"/>
  <c r="H246" i="1"/>
  <c r="G246" i="1"/>
  <c r="P690" i="1"/>
  <c r="N690" i="1"/>
  <c r="M690" i="1"/>
  <c r="Q690" i="1"/>
  <c r="S690" i="1"/>
  <c r="L690" i="1"/>
  <c r="O690" i="1"/>
  <c r="R690" i="1"/>
  <c r="K691" i="1"/>
  <c r="B691" i="1"/>
  <c r="F691" i="1"/>
  <c r="C691" i="1"/>
  <c r="E691" i="1"/>
  <c r="G691" i="1"/>
  <c r="A692" i="1"/>
  <c r="H691" i="1"/>
  <c r="D691" i="1"/>
  <c r="S245" i="1" l="1"/>
  <c r="P245" i="1"/>
  <c r="O245" i="1"/>
  <c r="D247" i="1"/>
  <c r="C692" i="1"/>
  <c r="G692" i="1"/>
  <c r="H692" i="1"/>
  <c r="E692" i="1"/>
  <c r="F692" i="1"/>
  <c r="D692" i="1"/>
  <c r="B692" i="1"/>
  <c r="A693" i="1"/>
  <c r="O691" i="1"/>
  <c r="K692" i="1"/>
  <c r="M691" i="1"/>
  <c r="Q691" i="1"/>
  <c r="R691" i="1"/>
  <c r="P691" i="1"/>
  <c r="S691" i="1"/>
  <c r="L691" i="1"/>
  <c r="N691" i="1"/>
  <c r="Q245" i="1" l="1"/>
  <c r="R245" i="1"/>
  <c r="F247" i="1"/>
  <c r="E247" i="1"/>
  <c r="C693" i="1"/>
  <c r="D693" i="1"/>
  <c r="B693" i="1"/>
  <c r="F693" i="1"/>
  <c r="A694" i="1"/>
  <c r="H693" i="1"/>
  <c r="G693" i="1"/>
  <c r="E693" i="1"/>
  <c r="N692" i="1"/>
  <c r="Q692" i="1"/>
  <c r="R692" i="1"/>
  <c r="L692" i="1"/>
  <c r="M692" i="1"/>
  <c r="S692" i="1"/>
  <c r="K693" i="1"/>
  <c r="O692" i="1"/>
  <c r="P692" i="1"/>
  <c r="N246" i="1" l="1"/>
  <c r="G247" i="1"/>
  <c r="H247" i="1"/>
  <c r="K694" i="1"/>
  <c r="O693" i="1"/>
  <c r="P693" i="1"/>
  <c r="Q693" i="1"/>
  <c r="M693" i="1"/>
  <c r="S693" i="1"/>
  <c r="L693" i="1"/>
  <c r="N693" i="1"/>
  <c r="R693" i="1"/>
  <c r="B694" i="1"/>
  <c r="G694" i="1"/>
  <c r="C694" i="1"/>
  <c r="E694" i="1"/>
  <c r="F694" i="1"/>
  <c r="A695" i="1"/>
  <c r="H694" i="1"/>
  <c r="D694" i="1"/>
  <c r="S246" i="1" l="1"/>
  <c r="P246" i="1"/>
  <c r="O246" i="1"/>
  <c r="D248" i="1"/>
  <c r="B695" i="1"/>
  <c r="D695" i="1"/>
  <c r="E695" i="1"/>
  <c r="G695" i="1"/>
  <c r="H695" i="1"/>
  <c r="C695" i="1"/>
  <c r="F695" i="1"/>
  <c r="A696" i="1"/>
  <c r="S694" i="1"/>
  <c r="Q694" i="1"/>
  <c r="N694" i="1"/>
  <c r="O694" i="1"/>
  <c r="R694" i="1"/>
  <c r="M694" i="1"/>
  <c r="P694" i="1"/>
  <c r="K695" i="1"/>
  <c r="L694" i="1"/>
  <c r="R246" i="1" l="1"/>
  <c r="Q246" i="1"/>
  <c r="F248" i="1"/>
  <c r="E248" i="1"/>
  <c r="S695" i="1"/>
  <c r="L695" i="1"/>
  <c r="M695" i="1"/>
  <c r="N695" i="1"/>
  <c r="O695" i="1"/>
  <c r="Q695" i="1"/>
  <c r="R695" i="1"/>
  <c r="K696" i="1"/>
  <c r="P695" i="1"/>
  <c r="B696" i="1"/>
  <c r="F696" i="1"/>
  <c r="H696" i="1"/>
  <c r="C696" i="1"/>
  <c r="E696" i="1"/>
  <c r="D696" i="1"/>
  <c r="G696" i="1"/>
  <c r="A697" i="1"/>
  <c r="N247" i="1" l="1"/>
  <c r="H248" i="1"/>
  <c r="G248" i="1"/>
  <c r="O696" i="1"/>
  <c r="S696" i="1"/>
  <c r="L696" i="1"/>
  <c r="P696" i="1"/>
  <c r="R696" i="1"/>
  <c r="M696" i="1"/>
  <c r="Q696" i="1"/>
  <c r="K697" i="1"/>
  <c r="N696" i="1"/>
  <c r="C697" i="1"/>
  <c r="D697" i="1"/>
  <c r="F697" i="1"/>
  <c r="A698" i="1"/>
  <c r="H697" i="1"/>
  <c r="E697" i="1"/>
  <c r="B697" i="1"/>
  <c r="G697" i="1"/>
  <c r="S247" i="1" l="1"/>
  <c r="P247" i="1"/>
  <c r="O247" i="1"/>
  <c r="D249" i="1"/>
  <c r="C698" i="1"/>
  <c r="G698" i="1"/>
  <c r="E698" i="1"/>
  <c r="D698" i="1"/>
  <c r="F698" i="1"/>
  <c r="A699" i="1"/>
  <c r="H698" i="1"/>
  <c r="B698" i="1"/>
  <c r="Q697" i="1"/>
  <c r="R697" i="1"/>
  <c r="S697" i="1"/>
  <c r="K698" i="1"/>
  <c r="O697" i="1"/>
  <c r="N697" i="1"/>
  <c r="L697" i="1"/>
  <c r="M697" i="1"/>
  <c r="P697" i="1"/>
  <c r="Q247" i="1" l="1"/>
  <c r="R247" i="1"/>
  <c r="F249" i="1"/>
  <c r="E249" i="1"/>
  <c r="B699" i="1"/>
  <c r="G699" i="1"/>
  <c r="C699" i="1"/>
  <c r="H699" i="1"/>
  <c r="E699" i="1"/>
  <c r="F699" i="1"/>
  <c r="A700" i="1"/>
  <c r="D699" i="1"/>
  <c r="P698" i="1"/>
  <c r="R698" i="1"/>
  <c r="N698" i="1"/>
  <c r="M698" i="1"/>
  <c r="Q698" i="1"/>
  <c r="S698" i="1"/>
  <c r="L698" i="1"/>
  <c r="K699" i="1"/>
  <c r="O698" i="1"/>
  <c r="N248" i="1" l="1"/>
  <c r="G249" i="1"/>
  <c r="H249" i="1"/>
  <c r="C700" i="1"/>
  <c r="H700" i="1"/>
  <c r="D700" i="1"/>
  <c r="G700" i="1"/>
  <c r="E700" i="1"/>
  <c r="F700" i="1"/>
  <c r="B700" i="1"/>
  <c r="O699" i="1"/>
  <c r="P699" i="1"/>
  <c r="R699" i="1"/>
  <c r="S699" i="1"/>
  <c r="K700" i="1"/>
  <c r="L699" i="1"/>
  <c r="M699" i="1"/>
  <c r="N699" i="1"/>
  <c r="Q699" i="1"/>
  <c r="P248" i="1" l="1"/>
  <c r="S248" i="1"/>
  <c r="O248" i="1"/>
  <c r="D250" i="1"/>
  <c r="N700" i="1"/>
  <c r="P700" i="1"/>
  <c r="Q700" i="1"/>
  <c r="R700" i="1"/>
  <c r="L700" i="1"/>
  <c r="O700" i="1"/>
  <c r="S700" i="1"/>
  <c r="M700" i="1"/>
  <c r="R248" i="1" l="1"/>
  <c r="Q248" i="1"/>
  <c r="F250" i="1"/>
  <c r="E250" i="1"/>
  <c r="M249" i="1" l="1"/>
  <c r="N249" i="1"/>
  <c r="H250" i="1"/>
  <c r="G250" i="1"/>
  <c r="S249" i="1" l="1"/>
  <c r="O249" i="1"/>
  <c r="P249" i="1"/>
  <c r="D251" i="1"/>
  <c r="R249" i="1" l="1"/>
  <c r="Q249" i="1"/>
  <c r="F251" i="1"/>
  <c r="E251" i="1"/>
  <c r="N250" i="1" l="1"/>
  <c r="H251" i="1"/>
  <c r="G251" i="1"/>
  <c r="P250" i="1" l="1"/>
  <c r="S250" i="1"/>
  <c r="O250" i="1"/>
  <c r="D252" i="1"/>
  <c r="Q250" i="1" l="1"/>
  <c r="R250" i="1"/>
  <c r="F252" i="1"/>
  <c r="E252" i="1"/>
  <c r="N251" i="1" l="1"/>
  <c r="G252" i="1"/>
  <c r="H252" i="1"/>
  <c r="P251" i="1" l="1"/>
  <c r="S251" i="1"/>
  <c r="O251" i="1"/>
  <c r="D253" i="1"/>
  <c r="R251" i="1" l="1"/>
  <c r="Q251" i="1"/>
  <c r="F253" i="1"/>
  <c r="E253" i="1"/>
  <c r="N252" i="1" l="1"/>
  <c r="M252" i="1"/>
  <c r="H253" i="1"/>
  <c r="G253" i="1"/>
  <c r="S252" i="1" l="1"/>
  <c r="O252" i="1"/>
  <c r="P252" i="1"/>
  <c r="D254" i="1"/>
  <c r="Q252" i="1" l="1"/>
  <c r="R252" i="1"/>
  <c r="M253" i="1" s="1"/>
  <c r="F254" i="1"/>
  <c r="E254" i="1"/>
  <c r="N253" i="1" l="1"/>
  <c r="G254" i="1"/>
  <c r="H254" i="1"/>
  <c r="P253" i="1" l="1"/>
  <c r="S253" i="1"/>
  <c r="O253" i="1"/>
  <c r="D255" i="1"/>
  <c r="R253" i="1" l="1"/>
  <c r="Q253" i="1"/>
  <c r="F255" i="1"/>
  <c r="E255" i="1"/>
  <c r="N254" i="1" l="1"/>
  <c r="M254" i="1"/>
  <c r="G255" i="1"/>
  <c r="H255" i="1"/>
  <c r="P254" i="1" l="1"/>
  <c r="S254" i="1"/>
  <c r="O254" i="1"/>
  <c r="D256" i="1"/>
  <c r="R254" i="1" l="1"/>
  <c r="Q254" i="1"/>
  <c r="F256" i="1"/>
  <c r="E256" i="1"/>
  <c r="M255" i="1" l="1"/>
  <c r="N255" i="1"/>
  <c r="G256" i="1"/>
  <c r="H256" i="1"/>
  <c r="S255" i="1" l="1"/>
  <c r="O255" i="1"/>
  <c r="P255" i="1"/>
  <c r="D257" i="1"/>
  <c r="Q255" i="1" l="1"/>
  <c r="R255" i="1"/>
  <c r="F257" i="1"/>
  <c r="E257" i="1"/>
  <c r="N256" i="1" l="1"/>
  <c r="M256" i="1"/>
  <c r="G257" i="1"/>
  <c r="H257" i="1"/>
  <c r="P256" i="1" l="1"/>
  <c r="S256" i="1"/>
  <c r="O256" i="1"/>
  <c r="D258" i="1"/>
  <c r="Q256" i="1" l="1"/>
  <c r="R256" i="1"/>
  <c r="M257" i="1" s="1"/>
  <c r="F258" i="1"/>
  <c r="E258" i="1"/>
  <c r="N257" i="1" l="1"/>
  <c r="H258" i="1"/>
  <c r="G258" i="1"/>
  <c r="P257" i="1" l="1"/>
  <c r="S257" i="1"/>
  <c r="O257" i="1"/>
  <c r="D259" i="1"/>
  <c r="Q257" i="1" l="1"/>
  <c r="R257" i="1"/>
  <c r="M258" i="1" s="1"/>
  <c r="F259" i="1"/>
  <c r="E259" i="1"/>
  <c r="N258" i="1" l="1"/>
  <c r="G259" i="1"/>
  <c r="H259" i="1"/>
  <c r="P258" i="1" l="1"/>
  <c r="S258" i="1"/>
  <c r="O258" i="1"/>
  <c r="D260" i="1"/>
  <c r="R258" i="1" l="1"/>
  <c r="M259" i="1" s="1"/>
  <c r="Q258" i="1"/>
  <c r="F260" i="1"/>
  <c r="E260" i="1"/>
  <c r="N259" i="1" l="1"/>
  <c r="H260" i="1"/>
  <c r="G260" i="1"/>
  <c r="P259" i="1" l="1"/>
  <c r="S259" i="1"/>
  <c r="O259" i="1"/>
  <c r="D261" i="1"/>
  <c r="Q259" i="1" l="1"/>
  <c r="R259" i="1"/>
  <c r="M260" i="1" s="1"/>
  <c r="F261" i="1"/>
  <c r="E261" i="1"/>
  <c r="N260" i="1" l="1"/>
  <c r="G261" i="1"/>
  <c r="H261" i="1"/>
  <c r="D262" i="1" l="1"/>
  <c r="P260" i="1"/>
  <c r="S260" i="1"/>
  <c r="O260" i="1"/>
  <c r="R260" i="1" l="1"/>
  <c r="M261" i="1" s="1"/>
  <c r="Q260" i="1"/>
  <c r="F262" i="1"/>
  <c r="E262" i="1"/>
  <c r="G262" i="1" l="1"/>
  <c r="H262" i="1"/>
  <c r="N261" i="1"/>
  <c r="P261" i="1" l="1"/>
  <c r="S261" i="1"/>
  <c r="O261" i="1"/>
  <c r="D263" i="1"/>
  <c r="F263" i="1" l="1"/>
  <c r="E263" i="1"/>
  <c r="Q261" i="1"/>
  <c r="R261" i="1"/>
  <c r="N262" i="1" l="1"/>
  <c r="G263" i="1"/>
  <c r="H263" i="1"/>
  <c r="D264" i="1" l="1"/>
  <c r="P262" i="1"/>
  <c r="S262" i="1"/>
  <c r="O262" i="1"/>
  <c r="F264" i="1" l="1"/>
  <c r="E264" i="1"/>
  <c r="R262" i="1"/>
  <c r="Q262" i="1"/>
  <c r="N263" i="1" l="1"/>
  <c r="G264" i="1"/>
  <c r="H264" i="1"/>
  <c r="D265" i="1" l="1"/>
  <c r="P263" i="1"/>
  <c r="S263" i="1"/>
  <c r="O263" i="1"/>
  <c r="F265" i="1" l="1"/>
  <c r="E265" i="1"/>
  <c r="Q263" i="1"/>
  <c r="R263" i="1"/>
  <c r="N264" i="1" l="1"/>
  <c r="G265" i="1"/>
  <c r="H265" i="1"/>
  <c r="D266" i="1" l="1"/>
  <c r="P264" i="1"/>
  <c r="S264" i="1"/>
  <c r="O264" i="1"/>
  <c r="F266" i="1" l="1"/>
  <c r="E266" i="1"/>
  <c r="R264" i="1"/>
  <c r="Q264" i="1"/>
  <c r="N265" i="1" l="1"/>
  <c r="M265" i="1"/>
  <c r="G266" i="1"/>
  <c r="H266" i="1"/>
  <c r="D267" i="1" l="1"/>
  <c r="S265" i="1"/>
  <c r="O265" i="1"/>
  <c r="P265" i="1"/>
  <c r="Q265" i="1" l="1"/>
  <c r="R265" i="1"/>
  <c r="F267" i="1"/>
  <c r="E267" i="1"/>
  <c r="N266" i="1" l="1"/>
  <c r="H267" i="1"/>
  <c r="G267" i="1"/>
  <c r="P266" i="1" l="1"/>
  <c r="S266" i="1"/>
  <c r="O266" i="1"/>
  <c r="D268" i="1"/>
  <c r="Q266" i="1" l="1"/>
  <c r="R266" i="1"/>
  <c r="F268" i="1"/>
  <c r="E268" i="1"/>
  <c r="N267" i="1" l="1"/>
  <c r="G268" i="1"/>
  <c r="H268" i="1"/>
  <c r="P267" i="1" l="1"/>
  <c r="S267" i="1"/>
  <c r="O267" i="1"/>
  <c r="D269" i="1"/>
  <c r="Q267" i="1" l="1"/>
  <c r="R267" i="1"/>
  <c r="F269" i="1"/>
  <c r="E269" i="1"/>
  <c r="N268" i="1" l="1"/>
  <c r="H269" i="1"/>
  <c r="G269" i="1"/>
  <c r="P268" i="1" l="1"/>
  <c r="S268" i="1"/>
  <c r="O268" i="1"/>
  <c r="D270" i="1"/>
  <c r="R268" i="1" l="1"/>
  <c r="Q268" i="1"/>
  <c r="F270" i="1"/>
  <c r="E270" i="1"/>
  <c r="N269" i="1" l="1"/>
  <c r="G270" i="1"/>
  <c r="H270" i="1"/>
  <c r="P269" i="1" l="1"/>
  <c r="S269" i="1"/>
  <c r="O269" i="1"/>
  <c r="D271" i="1"/>
  <c r="Q269" i="1" l="1"/>
  <c r="R269" i="1"/>
  <c r="F271" i="1"/>
  <c r="E271" i="1"/>
  <c r="N270" i="1" l="1"/>
  <c r="H271" i="1"/>
  <c r="G271" i="1"/>
  <c r="P270" i="1" l="1"/>
  <c r="S270" i="1"/>
  <c r="O270" i="1"/>
  <c r="D272" i="1"/>
  <c r="R270" i="1" l="1"/>
  <c r="Q270" i="1"/>
  <c r="F272" i="1"/>
  <c r="E272" i="1"/>
  <c r="N271" i="1" l="1"/>
  <c r="G272" i="1"/>
  <c r="H272" i="1"/>
  <c r="P271" i="1" l="1"/>
  <c r="S271" i="1"/>
  <c r="O271" i="1"/>
  <c r="D273" i="1"/>
  <c r="R271" i="1" l="1"/>
  <c r="Q271" i="1"/>
  <c r="F273" i="1"/>
  <c r="E273" i="1"/>
  <c r="N272" i="1" l="1"/>
  <c r="G273" i="1"/>
  <c r="H273" i="1"/>
  <c r="D274" i="1" l="1"/>
  <c r="P272" i="1"/>
  <c r="S272" i="1"/>
  <c r="O272" i="1"/>
  <c r="Q272" i="1" l="1"/>
  <c r="R272" i="1"/>
  <c r="F274" i="1"/>
  <c r="E274" i="1"/>
  <c r="H274" i="1" l="1"/>
  <c r="G274" i="1"/>
  <c r="N273" i="1"/>
  <c r="P273" i="1" l="1"/>
  <c r="S273" i="1"/>
  <c r="O273" i="1"/>
  <c r="D275" i="1"/>
  <c r="F275" i="1" l="1"/>
  <c r="E275" i="1"/>
  <c r="Q273" i="1"/>
  <c r="R273" i="1"/>
  <c r="N274" i="1" l="1"/>
  <c r="H275" i="1"/>
  <c r="G275" i="1"/>
  <c r="P274" i="1" l="1"/>
  <c r="S274" i="1"/>
  <c r="O274" i="1"/>
  <c r="D276" i="1"/>
  <c r="F276" i="1" l="1"/>
  <c r="E276" i="1"/>
  <c r="Q274" i="1"/>
  <c r="R274" i="1"/>
  <c r="N275" i="1" l="1"/>
  <c r="G276" i="1"/>
  <c r="H276" i="1"/>
  <c r="D277" i="1" l="1"/>
  <c r="P275" i="1"/>
  <c r="S275" i="1"/>
  <c r="O275" i="1"/>
  <c r="F277" i="1" l="1"/>
  <c r="E277" i="1"/>
  <c r="R275" i="1"/>
  <c r="Q275" i="1"/>
  <c r="N276" i="1" l="1"/>
  <c r="G277" i="1"/>
  <c r="H277" i="1"/>
  <c r="D278" i="1" l="1"/>
  <c r="P276" i="1"/>
  <c r="S276" i="1"/>
  <c r="O276" i="1"/>
  <c r="Q276" i="1" l="1"/>
  <c r="R276" i="1"/>
  <c r="F278" i="1"/>
  <c r="E278" i="1"/>
  <c r="N277" i="1" l="1"/>
  <c r="H278" i="1"/>
  <c r="G278" i="1"/>
  <c r="P277" i="1" l="1"/>
  <c r="S277" i="1"/>
  <c r="O277" i="1"/>
  <c r="D279" i="1"/>
  <c r="F279" i="1" l="1"/>
  <c r="E279" i="1"/>
  <c r="R277" i="1"/>
  <c r="Q277" i="1"/>
  <c r="N278" i="1" l="1"/>
  <c r="G279" i="1"/>
  <c r="H279" i="1"/>
  <c r="D280" i="1" l="1"/>
  <c r="P278" i="1"/>
  <c r="S278" i="1"/>
  <c r="O278" i="1"/>
  <c r="Q278" i="1" l="1"/>
  <c r="R278" i="1"/>
  <c r="F280" i="1"/>
  <c r="E280" i="1"/>
  <c r="N279" i="1" l="1"/>
  <c r="G280" i="1"/>
  <c r="H280" i="1"/>
  <c r="D281" i="1" l="1"/>
  <c r="P279" i="1"/>
  <c r="S279" i="1"/>
  <c r="O279" i="1"/>
  <c r="F281" i="1" l="1"/>
  <c r="E281" i="1"/>
  <c r="R279" i="1"/>
  <c r="Q279" i="1"/>
  <c r="N280" i="1" l="1"/>
  <c r="G281" i="1"/>
  <c r="H281" i="1"/>
  <c r="D282" i="1" l="1"/>
  <c r="P280" i="1"/>
  <c r="S280" i="1"/>
  <c r="O280" i="1"/>
  <c r="Q280" i="1" l="1"/>
  <c r="R280" i="1"/>
  <c r="F282" i="1"/>
  <c r="E282" i="1"/>
  <c r="H282" i="1" l="1"/>
  <c r="G282" i="1"/>
  <c r="N281" i="1"/>
  <c r="P281" i="1" l="1"/>
  <c r="S281" i="1"/>
  <c r="O281" i="1"/>
  <c r="D283" i="1"/>
  <c r="F283" i="1" l="1"/>
  <c r="E283" i="1"/>
  <c r="R281" i="1"/>
  <c r="Q281" i="1"/>
  <c r="N282" i="1" l="1"/>
  <c r="G283" i="1"/>
  <c r="H283" i="1"/>
  <c r="D284" i="1" l="1"/>
  <c r="P282" i="1"/>
  <c r="S282" i="1"/>
  <c r="O282" i="1"/>
  <c r="Q282" i="1" l="1"/>
  <c r="R282" i="1"/>
  <c r="F284" i="1"/>
  <c r="E284" i="1"/>
  <c r="N283" i="1" l="1"/>
  <c r="G284" i="1"/>
  <c r="H284" i="1"/>
  <c r="D285" i="1" l="1"/>
  <c r="P283" i="1"/>
  <c r="S283" i="1"/>
  <c r="O283" i="1"/>
  <c r="R283" i="1" l="1"/>
  <c r="Q283" i="1"/>
  <c r="F285" i="1"/>
  <c r="E285" i="1"/>
  <c r="G285" i="1" l="1"/>
  <c r="H285" i="1"/>
  <c r="N284" i="1"/>
  <c r="P284" i="1" l="1"/>
  <c r="S284" i="1"/>
  <c r="O284" i="1"/>
  <c r="D286" i="1"/>
  <c r="F286" i="1" l="1"/>
  <c r="E286" i="1"/>
  <c r="Q284" i="1"/>
  <c r="R284" i="1"/>
  <c r="N285" i="1" l="1"/>
  <c r="G286" i="1"/>
  <c r="H286" i="1"/>
  <c r="D287" i="1" l="1"/>
  <c r="P285" i="1"/>
  <c r="S285" i="1"/>
  <c r="O285" i="1"/>
  <c r="Q285" i="1" l="1"/>
  <c r="R285" i="1"/>
  <c r="M286" i="1" s="1"/>
  <c r="F287" i="1"/>
  <c r="E287" i="1"/>
  <c r="N286" i="1" l="1"/>
  <c r="H287" i="1"/>
  <c r="G287" i="1"/>
  <c r="P286" i="1" l="1"/>
  <c r="S286" i="1"/>
  <c r="O286" i="1"/>
  <c r="D288" i="1"/>
  <c r="F288" i="1" l="1"/>
  <c r="E288" i="1"/>
  <c r="R286" i="1"/>
  <c r="Q286" i="1"/>
  <c r="N287" i="1" l="1"/>
  <c r="G288" i="1"/>
  <c r="H288" i="1"/>
  <c r="D289" i="1" l="1"/>
  <c r="P287" i="1"/>
  <c r="S287" i="1"/>
  <c r="O287" i="1"/>
  <c r="Q287" i="1" l="1"/>
  <c r="R287" i="1"/>
  <c r="F289" i="1"/>
  <c r="E289" i="1"/>
  <c r="N288" i="1" l="1"/>
  <c r="G289" i="1"/>
  <c r="H289" i="1"/>
  <c r="D290" i="1" l="1"/>
  <c r="P288" i="1"/>
  <c r="S288" i="1"/>
  <c r="O288" i="1"/>
  <c r="R288" i="1" l="1"/>
  <c r="Q288" i="1"/>
  <c r="F290" i="1"/>
  <c r="E290" i="1"/>
  <c r="H290" i="1" l="1"/>
  <c r="G290" i="1"/>
  <c r="N289" i="1"/>
  <c r="P289" i="1" l="1"/>
  <c r="S289" i="1"/>
  <c r="O289" i="1"/>
  <c r="D291" i="1"/>
  <c r="F291" i="1" l="1"/>
  <c r="E291" i="1"/>
  <c r="R289" i="1"/>
  <c r="Q289" i="1"/>
  <c r="N290" i="1" l="1"/>
  <c r="H291" i="1"/>
  <c r="G291" i="1"/>
  <c r="P290" i="1" l="1"/>
  <c r="S290" i="1"/>
  <c r="O290" i="1"/>
  <c r="D292" i="1"/>
  <c r="F292" i="1" l="1"/>
  <c r="E292" i="1"/>
  <c r="Q290" i="1"/>
  <c r="R290" i="1"/>
  <c r="N291" i="1" l="1"/>
  <c r="G292" i="1"/>
  <c r="H292" i="1"/>
  <c r="D293" i="1" l="1"/>
  <c r="P291" i="1"/>
  <c r="S291" i="1"/>
  <c r="O291" i="1"/>
  <c r="Q291" i="1" l="1"/>
  <c r="R291" i="1"/>
  <c r="F293" i="1"/>
  <c r="E293" i="1"/>
  <c r="N292" i="1" l="1"/>
  <c r="H293" i="1"/>
  <c r="G293" i="1"/>
  <c r="D294" i="1" l="1"/>
  <c r="P292" i="1"/>
  <c r="S292" i="1"/>
  <c r="O292" i="1"/>
  <c r="R292" i="1" l="1"/>
  <c r="Q292" i="1"/>
  <c r="F294" i="1"/>
  <c r="E294" i="1"/>
  <c r="H294" i="1" l="1"/>
  <c r="G294" i="1"/>
  <c r="N293" i="1"/>
  <c r="P293" i="1" l="1"/>
  <c r="S293" i="1"/>
  <c r="O293" i="1"/>
  <c r="D295" i="1"/>
  <c r="F295" i="1" l="1"/>
  <c r="E295" i="1"/>
  <c r="Q293" i="1"/>
  <c r="R293" i="1"/>
  <c r="N294" i="1" l="1"/>
  <c r="G295" i="1"/>
  <c r="H295" i="1"/>
  <c r="D296" i="1" l="1"/>
  <c r="P294" i="1"/>
  <c r="S294" i="1"/>
  <c r="O294" i="1"/>
  <c r="F296" i="1" l="1"/>
  <c r="E296" i="1"/>
  <c r="Q294" i="1"/>
  <c r="R294" i="1"/>
  <c r="N295" i="1" l="1"/>
  <c r="G296" i="1"/>
  <c r="H296" i="1"/>
  <c r="D297" i="1" l="1"/>
  <c r="P295" i="1"/>
  <c r="S295" i="1"/>
  <c r="O295" i="1"/>
  <c r="F297" i="1" l="1"/>
  <c r="E297" i="1"/>
  <c r="Q295" i="1"/>
  <c r="R295" i="1"/>
  <c r="N296" i="1" l="1"/>
  <c r="G297" i="1"/>
  <c r="H297" i="1"/>
  <c r="D298" i="1" l="1"/>
  <c r="P296" i="1"/>
  <c r="S296" i="1"/>
  <c r="O296" i="1"/>
  <c r="R296" i="1" l="1"/>
  <c r="Q296" i="1"/>
  <c r="F298" i="1"/>
  <c r="E298" i="1"/>
  <c r="G298" i="1" l="1"/>
  <c r="H298" i="1"/>
  <c r="N297" i="1"/>
  <c r="P297" i="1" l="1"/>
  <c r="S297" i="1"/>
  <c r="O297" i="1"/>
  <c r="D299" i="1"/>
  <c r="F299" i="1" l="1"/>
  <c r="E299" i="1"/>
  <c r="Q297" i="1"/>
  <c r="R297" i="1"/>
  <c r="N298" i="1" l="1"/>
  <c r="G299" i="1"/>
  <c r="H299" i="1"/>
  <c r="D300" i="1" l="1"/>
  <c r="P298" i="1"/>
  <c r="S298" i="1"/>
  <c r="O298" i="1"/>
  <c r="F300" i="1" l="1"/>
  <c r="E300" i="1"/>
  <c r="R298" i="1"/>
  <c r="Q298" i="1"/>
  <c r="N299" i="1" l="1"/>
  <c r="G300" i="1"/>
  <c r="H300" i="1"/>
  <c r="D301" i="1" l="1"/>
  <c r="P299" i="1"/>
  <c r="S299" i="1"/>
  <c r="O299" i="1"/>
  <c r="Q299" i="1" l="1"/>
  <c r="R299" i="1"/>
  <c r="F301" i="1"/>
  <c r="E301" i="1"/>
  <c r="M300" i="1" l="1"/>
  <c r="N300" i="1"/>
  <c r="H301" i="1"/>
  <c r="G301" i="1"/>
  <c r="D302" i="1" l="1"/>
  <c r="S300" i="1"/>
  <c r="O300" i="1"/>
  <c r="P300" i="1"/>
  <c r="Q300" i="1" l="1"/>
  <c r="R300" i="1"/>
  <c r="F302" i="1"/>
  <c r="E302" i="1"/>
  <c r="N301" i="1" l="1"/>
  <c r="H302" i="1"/>
  <c r="G302" i="1"/>
  <c r="P301" i="1" l="1"/>
  <c r="S301" i="1"/>
  <c r="O301" i="1"/>
  <c r="D303" i="1"/>
  <c r="Q301" i="1" l="1"/>
  <c r="R301" i="1"/>
  <c r="F303" i="1"/>
  <c r="E303" i="1"/>
  <c r="N302" i="1" l="1"/>
  <c r="G303" i="1"/>
  <c r="H303" i="1"/>
  <c r="P302" i="1" l="1"/>
  <c r="S302" i="1"/>
  <c r="O302" i="1"/>
  <c r="D304" i="1"/>
  <c r="Q302" i="1" l="1"/>
  <c r="R302" i="1"/>
  <c r="F304" i="1"/>
  <c r="E304" i="1"/>
  <c r="N303" i="1" l="1"/>
  <c r="H304" i="1"/>
  <c r="G304" i="1"/>
  <c r="P303" i="1" l="1"/>
  <c r="S303" i="1"/>
  <c r="O303" i="1"/>
  <c r="D305" i="1"/>
  <c r="Q303" i="1" l="1"/>
  <c r="R303" i="1"/>
  <c r="F305" i="1"/>
  <c r="E305" i="1"/>
  <c r="N304" i="1" l="1"/>
  <c r="H305" i="1"/>
  <c r="G305" i="1"/>
  <c r="P304" i="1" l="1"/>
  <c r="S304" i="1"/>
  <c r="O304" i="1"/>
  <c r="D306" i="1"/>
  <c r="Q304" i="1" l="1"/>
  <c r="R304" i="1"/>
  <c r="F306" i="1"/>
  <c r="E306" i="1"/>
  <c r="N305" i="1" l="1"/>
  <c r="G306" i="1"/>
  <c r="H306" i="1"/>
  <c r="P305" i="1" l="1"/>
  <c r="S305" i="1"/>
  <c r="O305" i="1"/>
  <c r="D307" i="1"/>
  <c r="R305" i="1" l="1"/>
  <c r="Q305" i="1"/>
  <c r="F307" i="1"/>
  <c r="E307" i="1"/>
  <c r="N306" i="1" l="1"/>
  <c r="G307" i="1"/>
  <c r="H307" i="1"/>
  <c r="P306" i="1" l="1"/>
  <c r="S306" i="1"/>
  <c r="O306" i="1"/>
  <c r="D308" i="1"/>
  <c r="R306" i="1" l="1"/>
  <c r="Q306" i="1"/>
  <c r="F308" i="1"/>
  <c r="E308" i="1"/>
  <c r="N307" i="1" l="1"/>
  <c r="G308" i="1"/>
  <c r="H308" i="1"/>
  <c r="P307" i="1" l="1"/>
  <c r="S307" i="1"/>
  <c r="O307" i="1"/>
  <c r="D309" i="1"/>
  <c r="Q307" i="1" l="1"/>
  <c r="R307" i="1"/>
  <c r="F309" i="1"/>
  <c r="E309" i="1"/>
  <c r="N308" i="1" l="1"/>
  <c r="H309" i="1"/>
  <c r="G309" i="1"/>
  <c r="P308" i="1" l="1"/>
  <c r="S308" i="1"/>
  <c r="O308" i="1"/>
  <c r="D310" i="1"/>
  <c r="Q308" i="1" l="1"/>
  <c r="R308" i="1"/>
  <c r="F310" i="1"/>
  <c r="E310" i="1"/>
  <c r="N309" i="1" l="1"/>
  <c r="G310" i="1"/>
  <c r="H310" i="1"/>
  <c r="P309" i="1" l="1"/>
  <c r="S309" i="1"/>
  <c r="O309" i="1"/>
  <c r="D311" i="1"/>
  <c r="R309" i="1" l="1"/>
  <c r="Q309" i="1"/>
  <c r="F311" i="1"/>
  <c r="E311" i="1"/>
  <c r="N310" i="1" l="1"/>
  <c r="G311" i="1"/>
  <c r="H311" i="1"/>
  <c r="P310" i="1" l="1"/>
  <c r="S310" i="1"/>
  <c r="O310" i="1"/>
  <c r="D312" i="1"/>
  <c r="Q310" i="1" l="1"/>
  <c r="R310" i="1"/>
  <c r="F312" i="1"/>
  <c r="E312" i="1"/>
  <c r="N311" i="1" l="1"/>
  <c r="G312" i="1"/>
  <c r="H312" i="1"/>
  <c r="P311" i="1" l="1"/>
  <c r="S311" i="1"/>
  <c r="O311" i="1"/>
  <c r="D313" i="1"/>
  <c r="R311" i="1" l="1"/>
  <c r="Q311" i="1"/>
  <c r="F313" i="1"/>
  <c r="E313" i="1"/>
  <c r="N312" i="1" l="1"/>
  <c r="G313" i="1"/>
  <c r="H313" i="1"/>
  <c r="P312" i="1" l="1"/>
  <c r="S312" i="1"/>
  <c r="O312" i="1"/>
  <c r="D314" i="1"/>
  <c r="Q312" i="1" l="1"/>
  <c r="R312" i="1"/>
  <c r="F314" i="1"/>
  <c r="E314" i="1"/>
  <c r="N313" i="1" l="1"/>
  <c r="H314" i="1"/>
  <c r="G314" i="1"/>
  <c r="P313" i="1" l="1"/>
  <c r="S313" i="1"/>
  <c r="O313" i="1"/>
  <c r="D315" i="1"/>
  <c r="R313" i="1" l="1"/>
  <c r="Q313" i="1"/>
  <c r="F315" i="1"/>
  <c r="E315" i="1"/>
  <c r="N314" i="1" l="1"/>
  <c r="G315" i="1"/>
  <c r="H315" i="1"/>
  <c r="P314" i="1" l="1"/>
  <c r="S314" i="1"/>
  <c r="O314" i="1"/>
  <c r="D316" i="1"/>
  <c r="Q314" i="1" l="1"/>
  <c r="R314" i="1"/>
  <c r="F316" i="1"/>
  <c r="E316" i="1"/>
  <c r="N315" i="1" l="1"/>
  <c r="G316" i="1"/>
  <c r="H316" i="1"/>
  <c r="P315" i="1" l="1"/>
  <c r="S315" i="1"/>
  <c r="O315" i="1"/>
  <c r="D317" i="1"/>
  <c r="Q315" i="1" l="1"/>
  <c r="R315" i="1"/>
  <c r="F317" i="1"/>
  <c r="E317" i="1"/>
  <c r="N316" i="1" l="1"/>
  <c r="H317" i="1"/>
  <c r="G317" i="1"/>
  <c r="P316" i="1" l="1"/>
  <c r="S316" i="1"/>
  <c r="O316" i="1"/>
  <c r="D318" i="1"/>
  <c r="Q316" i="1" l="1"/>
  <c r="R316" i="1"/>
  <c r="F318" i="1"/>
  <c r="E318" i="1"/>
  <c r="N317" i="1" l="1"/>
  <c r="G318" i="1"/>
  <c r="H318" i="1"/>
  <c r="P317" i="1" l="1"/>
  <c r="S317" i="1"/>
  <c r="O317" i="1"/>
  <c r="D319" i="1"/>
  <c r="Q317" i="1" l="1"/>
  <c r="R317" i="1"/>
  <c r="F319" i="1"/>
  <c r="E319" i="1"/>
  <c r="N318" i="1" l="1"/>
  <c r="G319" i="1"/>
  <c r="H319" i="1"/>
  <c r="P318" i="1" l="1"/>
  <c r="S318" i="1"/>
  <c r="O318" i="1"/>
  <c r="D320" i="1"/>
  <c r="R318" i="1" l="1"/>
  <c r="Q318" i="1"/>
  <c r="F320" i="1"/>
  <c r="E320" i="1"/>
  <c r="N319" i="1" l="1"/>
  <c r="G320" i="1"/>
  <c r="H320" i="1"/>
  <c r="P319" i="1" l="1"/>
  <c r="S319" i="1"/>
  <c r="O319" i="1"/>
  <c r="D321" i="1"/>
  <c r="Q319" i="1" l="1"/>
  <c r="R319" i="1"/>
  <c r="F321" i="1"/>
  <c r="E321" i="1"/>
  <c r="N320" i="1" l="1"/>
  <c r="G321" i="1"/>
  <c r="H321" i="1"/>
  <c r="D322" i="1" l="1"/>
  <c r="P320" i="1"/>
  <c r="S320" i="1"/>
  <c r="O320" i="1"/>
  <c r="R320" i="1" l="1"/>
  <c r="Q320" i="1"/>
  <c r="F322" i="1"/>
  <c r="E322" i="1"/>
  <c r="H322" i="1" l="1"/>
  <c r="G322" i="1"/>
  <c r="N321" i="1"/>
  <c r="P321" i="1" l="1"/>
  <c r="S321" i="1"/>
  <c r="O321" i="1"/>
  <c r="D323" i="1"/>
  <c r="F323" i="1" l="1"/>
  <c r="E323" i="1"/>
  <c r="R321" i="1"/>
  <c r="Q321" i="1"/>
  <c r="N322" i="1" l="1"/>
  <c r="H323" i="1"/>
  <c r="G323" i="1"/>
  <c r="P322" i="1" l="1"/>
  <c r="S322" i="1"/>
  <c r="O322" i="1"/>
  <c r="D324" i="1"/>
  <c r="F324" i="1" l="1"/>
  <c r="E324" i="1"/>
  <c r="Q322" i="1"/>
  <c r="R322" i="1"/>
  <c r="N323" i="1" l="1"/>
  <c r="G324" i="1"/>
  <c r="H324" i="1"/>
  <c r="D325" i="1" l="1"/>
  <c r="P323" i="1"/>
  <c r="S323" i="1"/>
  <c r="O323" i="1"/>
  <c r="R323" i="1" l="1"/>
  <c r="Q323" i="1"/>
  <c r="F325" i="1"/>
  <c r="E325" i="1"/>
  <c r="G325" i="1" l="1"/>
  <c r="H325" i="1"/>
  <c r="N324" i="1"/>
  <c r="P324" i="1" l="1"/>
  <c r="S324" i="1"/>
  <c r="O324" i="1"/>
  <c r="D326" i="1"/>
  <c r="Q324" i="1" l="1"/>
  <c r="R324" i="1"/>
  <c r="F326" i="1"/>
  <c r="E326" i="1"/>
  <c r="G326" i="1" l="1"/>
  <c r="H326" i="1"/>
  <c r="N325" i="1"/>
  <c r="P325" i="1" l="1"/>
  <c r="S325" i="1"/>
  <c r="O325" i="1"/>
  <c r="D327" i="1"/>
  <c r="F327" i="1" l="1"/>
  <c r="E327" i="1"/>
  <c r="Q325" i="1"/>
  <c r="R325" i="1"/>
  <c r="N326" i="1" l="1"/>
  <c r="H327" i="1"/>
  <c r="G327" i="1"/>
  <c r="D328" i="1" l="1"/>
  <c r="P326" i="1"/>
  <c r="S326" i="1"/>
  <c r="O326" i="1"/>
  <c r="F328" i="1" l="1"/>
  <c r="E328" i="1"/>
  <c r="R326" i="1"/>
  <c r="Q326" i="1"/>
  <c r="N327" i="1" l="1"/>
  <c r="G328" i="1"/>
  <c r="H328" i="1"/>
  <c r="D329" i="1" l="1"/>
  <c r="P327" i="1"/>
  <c r="S327" i="1"/>
  <c r="O327" i="1"/>
  <c r="F329" i="1" l="1"/>
  <c r="E329" i="1"/>
  <c r="Q327" i="1"/>
  <c r="R327" i="1"/>
  <c r="N328" i="1" l="1"/>
  <c r="G329" i="1"/>
  <c r="H329" i="1"/>
  <c r="D330" i="1" l="1"/>
  <c r="P328" i="1"/>
  <c r="S328" i="1"/>
  <c r="O328" i="1"/>
  <c r="F330" i="1" l="1"/>
  <c r="E330" i="1"/>
  <c r="R328" i="1"/>
  <c r="Q328" i="1"/>
  <c r="N329" i="1" l="1"/>
  <c r="H330" i="1"/>
  <c r="G330" i="1"/>
  <c r="D331" i="1" l="1"/>
  <c r="P329" i="1"/>
  <c r="S329" i="1"/>
  <c r="O329" i="1"/>
  <c r="Q329" i="1" l="1"/>
  <c r="R329" i="1"/>
  <c r="F331" i="1"/>
  <c r="E331" i="1"/>
  <c r="G331" i="1" l="1"/>
  <c r="H331" i="1"/>
  <c r="N330" i="1"/>
  <c r="D332" i="1" l="1"/>
  <c r="P330" i="1"/>
  <c r="S330" i="1"/>
  <c r="O330" i="1"/>
  <c r="Q330" i="1" l="1"/>
  <c r="R330" i="1"/>
  <c r="F332" i="1"/>
  <c r="E332" i="1"/>
  <c r="H332" i="1" l="1"/>
  <c r="G332" i="1"/>
  <c r="N331" i="1"/>
  <c r="P331" i="1" l="1"/>
  <c r="S331" i="1"/>
  <c r="O331" i="1"/>
  <c r="D333" i="1"/>
  <c r="F333" i="1" l="1"/>
  <c r="E333" i="1"/>
  <c r="R331" i="1"/>
  <c r="Q331" i="1"/>
  <c r="N332" i="1" l="1"/>
  <c r="G333" i="1"/>
  <c r="H333" i="1"/>
  <c r="D334" i="1" l="1"/>
  <c r="P332" i="1"/>
  <c r="S332" i="1"/>
  <c r="O332" i="1"/>
  <c r="Q332" i="1" l="1"/>
  <c r="R332" i="1"/>
  <c r="F334" i="1"/>
  <c r="E334" i="1"/>
  <c r="G334" i="1" l="1"/>
  <c r="H334" i="1"/>
  <c r="N333" i="1"/>
  <c r="D335" i="1" l="1"/>
  <c r="P333" i="1"/>
  <c r="S333" i="1"/>
  <c r="O333" i="1"/>
  <c r="Q333" i="1" l="1"/>
  <c r="R333" i="1"/>
  <c r="F335" i="1"/>
  <c r="E335" i="1"/>
  <c r="H335" i="1" l="1"/>
  <c r="G335" i="1"/>
  <c r="N334" i="1"/>
  <c r="P334" i="1" l="1"/>
  <c r="S334" i="1"/>
  <c r="O334" i="1"/>
  <c r="D336" i="1"/>
  <c r="F336" i="1" l="1"/>
  <c r="E336" i="1"/>
  <c r="Q334" i="1"/>
  <c r="R334" i="1"/>
  <c r="N335" i="1" l="1"/>
  <c r="G336" i="1"/>
  <c r="H336" i="1"/>
  <c r="D337" i="1" l="1"/>
  <c r="P335" i="1"/>
  <c r="S335" i="1"/>
  <c r="O335" i="1"/>
  <c r="R335" i="1" l="1"/>
  <c r="Q335" i="1"/>
  <c r="F337" i="1"/>
  <c r="E337" i="1"/>
  <c r="G337" i="1" l="1"/>
  <c r="H337" i="1"/>
  <c r="N336" i="1"/>
  <c r="D338" i="1" l="1"/>
  <c r="P336" i="1"/>
  <c r="S336" i="1"/>
  <c r="O336" i="1"/>
  <c r="Q336" i="1" l="1"/>
  <c r="R336" i="1"/>
  <c r="F338" i="1"/>
  <c r="E338" i="1"/>
  <c r="H338" i="1" l="1"/>
  <c r="G338" i="1"/>
  <c r="N337" i="1"/>
  <c r="P337" i="1" l="1"/>
  <c r="S337" i="1"/>
  <c r="O337" i="1"/>
  <c r="D339" i="1"/>
  <c r="F339" i="1" l="1"/>
  <c r="E339" i="1"/>
  <c r="Q337" i="1"/>
  <c r="R337" i="1"/>
  <c r="N338" i="1" l="1"/>
  <c r="G339" i="1"/>
  <c r="H339" i="1"/>
  <c r="D340" i="1" l="1"/>
  <c r="P338" i="1"/>
  <c r="S338" i="1"/>
  <c r="O338" i="1"/>
  <c r="Q338" i="1" l="1"/>
  <c r="R338" i="1"/>
  <c r="F340" i="1"/>
  <c r="E340" i="1"/>
  <c r="H340" i="1" l="1"/>
  <c r="G340" i="1"/>
  <c r="N339" i="1"/>
  <c r="P339" i="1" l="1"/>
  <c r="S339" i="1"/>
  <c r="O339" i="1"/>
  <c r="D341" i="1"/>
  <c r="F341" i="1" l="1"/>
  <c r="E341" i="1"/>
  <c r="Q339" i="1"/>
  <c r="R339" i="1"/>
  <c r="M340" i="1" s="1"/>
  <c r="N340" i="1" l="1"/>
  <c r="G341" i="1"/>
  <c r="H341" i="1"/>
  <c r="D342" i="1" l="1"/>
  <c r="P340" i="1"/>
  <c r="S340" i="1"/>
  <c r="O340" i="1"/>
  <c r="R340" i="1" l="1"/>
  <c r="Q340" i="1"/>
  <c r="F342" i="1"/>
  <c r="E342" i="1"/>
  <c r="G342" i="1" l="1"/>
  <c r="H342" i="1"/>
  <c r="N341" i="1"/>
  <c r="P341" i="1" l="1"/>
  <c r="S341" i="1"/>
  <c r="O341" i="1"/>
  <c r="D343" i="1"/>
  <c r="F343" i="1" l="1"/>
  <c r="E343" i="1"/>
  <c r="Q341" i="1"/>
  <c r="R341" i="1"/>
  <c r="M342" i="1" s="1"/>
  <c r="N342" i="1" l="1"/>
  <c r="H343" i="1"/>
  <c r="G343" i="1"/>
  <c r="D344" i="1" l="1"/>
  <c r="P342" i="1"/>
  <c r="S342" i="1"/>
  <c r="O342" i="1"/>
  <c r="R342" i="1" l="1"/>
  <c r="Q342" i="1"/>
  <c r="F344" i="1"/>
  <c r="E344" i="1"/>
  <c r="G344" i="1" l="1"/>
  <c r="H344" i="1"/>
  <c r="N343" i="1"/>
  <c r="P343" i="1" l="1"/>
  <c r="S343" i="1"/>
  <c r="O343" i="1"/>
  <c r="D345" i="1"/>
  <c r="F345" i="1" l="1"/>
  <c r="E345" i="1"/>
  <c r="Q343" i="1"/>
  <c r="R343" i="1"/>
  <c r="N344" i="1" l="1"/>
  <c r="H345" i="1"/>
  <c r="G345" i="1"/>
  <c r="P344" i="1" l="1"/>
  <c r="S344" i="1"/>
  <c r="O344" i="1"/>
  <c r="D346" i="1"/>
  <c r="F346" i="1" l="1"/>
  <c r="E346" i="1"/>
  <c r="Q344" i="1"/>
  <c r="R344" i="1"/>
  <c r="N345" i="1" l="1"/>
  <c r="G346" i="1"/>
  <c r="H346" i="1"/>
  <c r="D347" i="1" l="1"/>
  <c r="P345" i="1"/>
  <c r="S345" i="1"/>
  <c r="O345" i="1"/>
  <c r="F347" i="1" l="1"/>
  <c r="E347" i="1"/>
  <c r="Q345" i="1"/>
  <c r="R345" i="1"/>
  <c r="N346" i="1" l="1"/>
  <c r="H347" i="1"/>
  <c r="G347" i="1"/>
  <c r="P346" i="1" l="1"/>
  <c r="S346" i="1"/>
  <c r="O346" i="1"/>
  <c r="D348" i="1"/>
  <c r="F348" i="1" l="1"/>
  <c r="E348" i="1"/>
  <c r="R346" i="1"/>
  <c r="Q346" i="1"/>
  <c r="N347" i="1" l="1"/>
  <c r="G348" i="1"/>
  <c r="H348" i="1"/>
  <c r="D349" i="1" l="1"/>
  <c r="P347" i="1"/>
  <c r="S347" i="1"/>
  <c r="O347" i="1"/>
  <c r="Q347" i="1" l="1"/>
  <c r="R347" i="1"/>
  <c r="F349" i="1"/>
  <c r="E349" i="1"/>
  <c r="G349" i="1" l="1"/>
  <c r="H349" i="1"/>
  <c r="N348" i="1"/>
  <c r="P348" i="1" l="1"/>
  <c r="S348" i="1"/>
  <c r="O348" i="1"/>
  <c r="D350" i="1"/>
  <c r="F350" i="1" l="1"/>
  <c r="E350" i="1"/>
  <c r="R348" i="1"/>
  <c r="Q348" i="1"/>
  <c r="N349" i="1" l="1"/>
  <c r="H350" i="1"/>
  <c r="G350" i="1"/>
  <c r="D351" i="1" l="1"/>
  <c r="P349" i="1"/>
  <c r="S349" i="1"/>
  <c r="O349" i="1"/>
  <c r="Q349" i="1" l="1"/>
  <c r="R349" i="1"/>
  <c r="F351" i="1"/>
  <c r="E351" i="1"/>
  <c r="N350" i="1" l="1"/>
  <c r="G351" i="1"/>
  <c r="H351" i="1"/>
  <c r="D352" i="1" l="1"/>
  <c r="P350" i="1"/>
  <c r="S350" i="1"/>
  <c r="O350" i="1"/>
  <c r="F352" i="1" l="1"/>
  <c r="E352" i="1"/>
  <c r="R350" i="1"/>
  <c r="Q350" i="1"/>
  <c r="N351" i="1" l="1"/>
  <c r="G352" i="1"/>
  <c r="H352" i="1"/>
  <c r="D353" i="1" l="1"/>
  <c r="P351" i="1"/>
  <c r="S351" i="1"/>
  <c r="O351" i="1"/>
  <c r="Q351" i="1" l="1"/>
  <c r="R351" i="1"/>
  <c r="F353" i="1"/>
  <c r="E353" i="1"/>
  <c r="H353" i="1" l="1"/>
  <c r="G353" i="1"/>
  <c r="N352" i="1"/>
  <c r="P352" i="1" l="1"/>
  <c r="S352" i="1"/>
  <c r="O352" i="1"/>
  <c r="D354" i="1"/>
  <c r="F354" i="1" l="1"/>
  <c r="E354" i="1"/>
  <c r="R352" i="1"/>
  <c r="Q352" i="1"/>
  <c r="N353" i="1" l="1"/>
  <c r="H354" i="1"/>
  <c r="G354" i="1"/>
  <c r="D355" i="1" l="1"/>
  <c r="P353" i="1"/>
  <c r="S353" i="1"/>
  <c r="O353" i="1"/>
  <c r="Q353" i="1" l="1"/>
  <c r="R353" i="1"/>
  <c r="F355" i="1"/>
  <c r="E355" i="1"/>
  <c r="H355" i="1" l="1"/>
  <c r="G355" i="1"/>
  <c r="N354" i="1"/>
  <c r="P354" i="1" l="1"/>
  <c r="S354" i="1"/>
  <c r="O354" i="1"/>
  <c r="D356" i="1"/>
  <c r="F356" i="1" l="1"/>
  <c r="E356" i="1"/>
  <c r="Q354" i="1"/>
  <c r="R354" i="1"/>
  <c r="N355" i="1" l="1"/>
  <c r="H356" i="1"/>
  <c r="G356" i="1"/>
  <c r="D357" i="1" l="1"/>
  <c r="P355" i="1"/>
  <c r="S355" i="1"/>
  <c r="O355" i="1"/>
  <c r="Q355" i="1" l="1"/>
  <c r="R355" i="1"/>
  <c r="F357" i="1"/>
  <c r="E357" i="1"/>
  <c r="N356" i="1" l="1"/>
  <c r="G357" i="1"/>
  <c r="H357" i="1"/>
  <c r="D358" i="1" l="1"/>
  <c r="P356" i="1"/>
  <c r="S356" i="1"/>
  <c r="O356" i="1"/>
  <c r="F358" i="1" l="1"/>
  <c r="E358" i="1"/>
  <c r="R356" i="1"/>
  <c r="Q356" i="1"/>
  <c r="N357" i="1" l="1"/>
  <c r="H358" i="1"/>
  <c r="G358" i="1"/>
  <c r="D359" i="1" l="1"/>
  <c r="P357" i="1"/>
  <c r="S357" i="1"/>
  <c r="O357" i="1"/>
  <c r="R357" i="1" l="1"/>
  <c r="Q357" i="1"/>
  <c r="F359" i="1"/>
  <c r="E359" i="1"/>
  <c r="G359" i="1" l="1"/>
  <c r="H359" i="1"/>
  <c r="N358" i="1"/>
  <c r="P358" i="1" l="1"/>
  <c r="S358" i="1"/>
  <c r="O358" i="1"/>
  <c r="D360" i="1"/>
  <c r="F360" i="1" l="1"/>
  <c r="E360" i="1"/>
  <c r="Q358" i="1"/>
  <c r="R358" i="1"/>
  <c r="N359" i="1" l="1"/>
  <c r="G360" i="1"/>
  <c r="H360" i="1"/>
  <c r="D361" i="1" l="1"/>
  <c r="P359" i="1"/>
  <c r="S359" i="1"/>
  <c r="O359" i="1"/>
  <c r="Q359" i="1" l="1"/>
  <c r="R359" i="1"/>
  <c r="F361" i="1"/>
  <c r="E361" i="1"/>
  <c r="H361" i="1" l="1"/>
  <c r="G361" i="1"/>
  <c r="N360" i="1"/>
  <c r="P360" i="1" l="1"/>
  <c r="S360" i="1"/>
  <c r="O360" i="1"/>
  <c r="D362" i="1"/>
  <c r="F362" i="1" l="1"/>
  <c r="E362" i="1"/>
  <c r="Q360" i="1"/>
  <c r="R360" i="1"/>
  <c r="N361" i="1" l="1"/>
  <c r="G362" i="1"/>
  <c r="H362" i="1"/>
  <c r="D363" i="1" l="1"/>
  <c r="P361" i="1"/>
  <c r="S361" i="1"/>
  <c r="O361" i="1"/>
  <c r="R361" i="1" l="1"/>
  <c r="Q361" i="1"/>
  <c r="F363" i="1"/>
  <c r="E363" i="1"/>
  <c r="H363" i="1" l="1"/>
  <c r="G363" i="1"/>
  <c r="N362" i="1"/>
  <c r="P362" i="1" l="1"/>
  <c r="S362" i="1"/>
  <c r="O362" i="1"/>
  <c r="D364" i="1"/>
  <c r="F364" i="1" l="1"/>
  <c r="E364" i="1"/>
  <c r="R362" i="1"/>
  <c r="Q362" i="1"/>
  <c r="N363" i="1" l="1"/>
  <c r="G364" i="1"/>
  <c r="H364" i="1"/>
  <c r="D365" i="1" l="1"/>
  <c r="P363" i="1"/>
  <c r="S363" i="1"/>
  <c r="O363" i="1"/>
  <c r="Q363" i="1" l="1"/>
  <c r="R363" i="1"/>
  <c r="F365" i="1"/>
  <c r="E365" i="1"/>
  <c r="G365" i="1" l="1"/>
  <c r="H365" i="1"/>
  <c r="N364" i="1"/>
  <c r="D366" i="1" l="1"/>
  <c r="P364" i="1"/>
  <c r="S364" i="1"/>
  <c r="O364" i="1"/>
  <c r="Q364" i="1" l="1"/>
  <c r="R364" i="1"/>
  <c r="F366" i="1"/>
  <c r="E366" i="1"/>
  <c r="N365" i="1" l="1"/>
  <c r="H366" i="1"/>
  <c r="G366" i="1"/>
  <c r="D367" i="1" l="1"/>
  <c r="P365" i="1"/>
  <c r="S365" i="1"/>
  <c r="O365" i="1"/>
  <c r="R365" i="1" l="1"/>
  <c r="Q365" i="1"/>
  <c r="F367" i="1"/>
  <c r="E367" i="1"/>
  <c r="G367" i="1" l="1"/>
  <c r="H367" i="1"/>
  <c r="N366" i="1"/>
  <c r="P366" i="1" l="1"/>
  <c r="S366" i="1"/>
  <c r="O366" i="1"/>
  <c r="D368" i="1"/>
  <c r="F368" i="1" l="1"/>
  <c r="E368" i="1"/>
  <c r="Q366" i="1"/>
  <c r="R366" i="1"/>
  <c r="M367" i="1" s="1"/>
  <c r="N367" i="1" l="1"/>
  <c r="G368" i="1"/>
  <c r="H368" i="1"/>
  <c r="D369" i="1" l="1"/>
  <c r="P367" i="1"/>
  <c r="S367" i="1"/>
  <c r="O367" i="1"/>
  <c r="Q367" i="1" l="1"/>
  <c r="R367" i="1"/>
  <c r="F369" i="1"/>
  <c r="E369" i="1"/>
  <c r="G369" i="1" l="1"/>
  <c r="H369" i="1"/>
  <c r="N368" i="1"/>
  <c r="P368" i="1" l="1"/>
  <c r="S368" i="1"/>
  <c r="O368" i="1"/>
  <c r="D370" i="1"/>
  <c r="F370" i="1" l="1"/>
  <c r="E370" i="1"/>
  <c r="R368" i="1"/>
  <c r="Q368" i="1"/>
  <c r="N369" i="1" l="1"/>
  <c r="H370" i="1"/>
  <c r="G370" i="1"/>
  <c r="P369" i="1" l="1"/>
  <c r="S369" i="1"/>
  <c r="O369" i="1"/>
  <c r="D371" i="1"/>
  <c r="Q369" i="1" l="1"/>
  <c r="R369" i="1"/>
  <c r="F371" i="1"/>
  <c r="E371" i="1"/>
  <c r="G371" i="1" l="1"/>
  <c r="H371" i="1"/>
  <c r="N370" i="1"/>
  <c r="P370" i="1" l="1"/>
  <c r="S370" i="1"/>
  <c r="O370" i="1"/>
  <c r="D372" i="1"/>
  <c r="F372" i="1" l="1"/>
  <c r="E372" i="1"/>
  <c r="R370" i="1"/>
  <c r="Q370" i="1"/>
  <c r="N371" i="1" l="1"/>
  <c r="M371" i="1"/>
  <c r="G372" i="1"/>
  <c r="H372" i="1"/>
  <c r="D373" i="1" l="1"/>
  <c r="F15" i="1"/>
  <c r="G11" i="2" s="1"/>
  <c r="S371" i="1"/>
  <c r="O371" i="1"/>
  <c r="P371" i="1"/>
  <c r="F14" i="1"/>
  <c r="Q371" i="1" l="1"/>
  <c r="R371" i="1"/>
  <c r="F373" i="1"/>
  <c r="E373" i="1"/>
  <c r="H373" i="1" l="1"/>
  <c r="G373" i="1"/>
  <c r="D374" i="1" l="1"/>
  <c r="F374" i="1" l="1"/>
  <c r="E374" i="1"/>
  <c r="H374" i="1" l="1"/>
  <c r="G374" i="1"/>
  <c r="D375" i="1" l="1"/>
  <c r="F375" i="1" l="1"/>
  <c r="E375" i="1"/>
  <c r="H375" i="1" l="1"/>
  <c r="G375" i="1"/>
  <c r="D376" i="1" l="1"/>
  <c r="F376" i="1" l="1"/>
  <c r="E376" i="1"/>
  <c r="G376" i="1" l="1"/>
  <c r="H376" i="1"/>
  <c r="D377" i="1" l="1"/>
  <c r="F377" i="1" l="1"/>
  <c r="E377" i="1"/>
  <c r="G377" i="1" l="1"/>
  <c r="H377" i="1"/>
  <c r="D378" i="1" l="1"/>
  <c r="F378" i="1" l="1"/>
  <c r="E378" i="1"/>
  <c r="H378" i="1" l="1"/>
  <c r="G378" i="1"/>
  <c r="D379" i="1" l="1"/>
  <c r="F379" i="1" l="1"/>
  <c r="E379" i="1"/>
  <c r="G379" i="1" l="1"/>
  <c r="H379" i="1"/>
  <c r="D380" i="1" l="1"/>
  <c r="F380" i="1" l="1"/>
  <c r="E380" i="1"/>
  <c r="G380" i="1" l="1"/>
  <c r="H380" i="1"/>
  <c r="D381" i="1" l="1"/>
  <c r="F381" i="1" l="1"/>
  <c r="E381" i="1"/>
  <c r="G381" i="1" l="1"/>
  <c r="H381" i="1"/>
  <c r="D382" i="1" l="1"/>
  <c r="F382" i="1" l="1"/>
  <c r="E382" i="1"/>
  <c r="H382" i="1" l="1"/>
  <c r="G382" i="1"/>
  <c r="D383" i="1" l="1"/>
  <c r="F383" i="1" l="1"/>
  <c r="E383" i="1"/>
  <c r="G383" i="1" l="1"/>
  <c r="H383" i="1"/>
  <c r="D384" i="1" l="1"/>
  <c r="F384" i="1" l="1"/>
  <c r="E384" i="1"/>
  <c r="G384" i="1" l="1"/>
  <c r="H384" i="1"/>
  <c r="D385" i="1" l="1"/>
  <c r="F385" i="1" l="1"/>
  <c r="E385" i="1"/>
  <c r="H385" i="1" l="1"/>
  <c r="G385" i="1"/>
  <c r="D386" i="1" l="1"/>
  <c r="F386" i="1" l="1"/>
  <c r="E386" i="1"/>
  <c r="G386" i="1" l="1"/>
  <c r="H386" i="1"/>
  <c r="D387" i="1" l="1"/>
  <c r="F387" i="1" l="1"/>
  <c r="E387" i="1"/>
  <c r="H387" i="1" l="1"/>
  <c r="G387" i="1"/>
  <c r="D388" i="1" l="1"/>
  <c r="F388" i="1" l="1"/>
  <c r="E388" i="1"/>
  <c r="G388" i="1" l="1"/>
  <c r="H388" i="1"/>
  <c r="D389" i="1" l="1"/>
  <c r="F389" i="1" l="1"/>
  <c r="E389" i="1"/>
  <c r="G389" i="1" l="1"/>
  <c r="H389" i="1"/>
  <c r="D390" i="1" l="1"/>
  <c r="F390" i="1" l="1"/>
  <c r="E390" i="1"/>
  <c r="G390" i="1" l="1"/>
  <c r="H390" i="1"/>
  <c r="D391" i="1" l="1"/>
  <c r="F391" i="1" l="1"/>
  <c r="E391" i="1"/>
  <c r="H391" i="1" l="1"/>
  <c r="G391" i="1"/>
  <c r="D392" i="1" l="1"/>
  <c r="F392" i="1" l="1"/>
  <c r="E392" i="1"/>
  <c r="G392" i="1" l="1"/>
  <c r="H392" i="1"/>
  <c r="D393" i="1" l="1"/>
  <c r="F393" i="1" l="1"/>
  <c r="E393" i="1"/>
  <c r="H393" i="1" l="1"/>
  <c r="G39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Maria</author>
  </authors>
  <commentList>
    <comment ref="A1" authorId="0" shapeId="0" xr:uid="{3896287A-D17E-4E5B-BE29-3F1D290C40DB}">
      <text>
        <r>
          <rPr>
            <b/>
            <sz val="9"/>
            <color indexed="81"/>
            <rFont val="Tahoma"/>
            <family val="2"/>
          </rPr>
          <t>USER:</t>
        </r>
        <r>
          <rPr>
            <sz val="9"/>
            <color indexed="81"/>
            <rFont val="Tahoma"/>
            <family val="2"/>
          </rPr>
          <t xml:space="preserve">
Nowaday, many people need to pay for their loan amount. This calculator not only can calcuale the original monthly payment, but also more and more people will be willing to pay extra money in a month to pay-off their loan in a shorter time. This calculator will give a detailed difference between two payment.</t>
        </r>
      </text>
    </comment>
    <comment ref="B13" authorId="1" shapeId="0" xr:uid="{C09F95D8-3E55-4CEA-A115-67903823ADC1}">
      <text>
        <r>
          <rPr>
            <b/>
            <sz val="8"/>
            <color indexed="81"/>
            <rFont val="Tahoma"/>
            <family val="2"/>
          </rPr>
          <t>Number of Payments:</t>
        </r>
        <r>
          <rPr>
            <sz val="8"/>
            <color indexed="81"/>
            <rFont val="Tahoma"/>
            <family val="2"/>
          </rPr>
          <t xml:space="preserve">
The very last payment will usually be less than your typical monthly payment if you have made extra payments.</t>
        </r>
      </text>
    </comment>
  </commentList>
</comments>
</file>

<file path=xl/sharedStrings.xml><?xml version="1.0" encoding="utf-8"?>
<sst xmlns="http://schemas.openxmlformats.org/spreadsheetml/2006/main" count="113" uniqueCount="94">
  <si>
    <t>Customer Information</t>
    <phoneticPr fontId="3" type="noConversion"/>
  </si>
  <si>
    <t>Name</t>
    <phoneticPr fontId="3" type="noConversion"/>
  </si>
  <si>
    <t>Gender</t>
    <phoneticPr fontId="3" type="noConversion"/>
  </si>
  <si>
    <t>Phone No.</t>
    <phoneticPr fontId="3" type="noConversion"/>
  </si>
  <si>
    <t>Mortgage Information</t>
    <phoneticPr fontId="3" type="noConversion"/>
  </si>
  <si>
    <t>Loan Amount</t>
    <phoneticPr fontId="3" type="noConversion"/>
  </si>
  <si>
    <t>Annual Interest Rate</t>
    <phoneticPr fontId="3" type="noConversion"/>
  </si>
  <si>
    <t>Loan Tenor (years)</t>
    <phoneticPr fontId="3" type="noConversion"/>
  </si>
  <si>
    <t>Extra Monthly Payment</t>
    <phoneticPr fontId="3" type="noConversion"/>
  </si>
  <si>
    <t>First Payment Date</t>
  </si>
  <si>
    <t>Month</t>
    <phoneticPr fontId="3" type="noConversion"/>
  </si>
  <si>
    <t>Payment Date</t>
    <phoneticPr fontId="3" type="noConversion"/>
  </si>
  <si>
    <t>interest</t>
    <phoneticPr fontId="3" type="noConversion"/>
  </si>
  <si>
    <t>Cumulative Interest</t>
    <phoneticPr fontId="3" type="noConversion"/>
  </si>
  <si>
    <t>Principal</t>
    <phoneticPr fontId="3" type="noConversion"/>
  </si>
  <si>
    <t>Cumulative Principal</t>
    <phoneticPr fontId="3" type="noConversion"/>
  </si>
  <si>
    <t>Balance</t>
    <phoneticPr fontId="3" type="noConversion"/>
  </si>
  <si>
    <t>Saved Interest</t>
    <phoneticPr fontId="3" type="noConversion"/>
  </si>
  <si>
    <t>Without Extra Payments</t>
    <phoneticPr fontId="3" type="noConversion"/>
  </si>
  <si>
    <t>With Extra Payments</t>
    <phoneticPr fontId="3" type="noConversion"/>
  </si>
  <si>
    <t>Mortgage Calculator</t>
    <phoneticPr fontId="3" type="noConversion"/>
  </si>
  <si>
    <t>Loan Summary</t>
    <phoneticPr fontId="3" type="noConversion"/>
  </si>
  <si>
    <t>With Extra Payment</t>
    <phoneticPr fontId="3" type="noConversion"/>
  </si>
  <si>
    <t>Monthly Payment</t>
  </si>
  <si>
    <t>Number of Payments</t>
  </si>
  <si>
    <t>Total Payments</t>
  </si>
  <si>
    <t>Total Interest</t>
  </si>
  <si>
    <t>Loan Detail</t>
    <phoneticPr fontId="3" type="noConversion"/>
  </si>
  <si>
    <t>Without Extra Payment</t>
    <phoneticPr fontId="3" type="noConversion"/>
  </si>
  <si>
    <t>Male</t>
    <phoneticPr fontId="3" type="noConversion"/>
  </si>
  <si>
    <t>Female</t>
    <phoneticPr fontId="3" type="noConversion"/>
  </si>
  <si>
    <t>Not Prefer to tell</t>
    <phoneticPr fontId="3" type="noConversion"/>
  </si>
  <si>
    <t>Payment</t>
    <phoneticPr fontId="3" type="noConversion"/>
  </si>
  <si>
    <t>Finish Date</t>
    <phoneticPr fontId="3" type="noConversion"/>
  </si>
  <si>
    <t>month</t>
    <phoneticPr fontId="3" type="noConversion"/>
  </si>
  <si>
    <t>year</t>
    <phoneticPr fontId="3" type="noConversion"/>
  </si>
  <si>
    <t>Period of Payment</t>
    <phoneticPr fontId="3" type="noConversion"/>
  </si>
  <si>
    <t>Id</t>
  </si>
  <si>
    <t>Name</t>
  </si>
  <si>
    <t>Phone</t>
  </si>
  <si>
    <t>Loan Tenor</t>
  </si>
  <si>
    <t>Original Due Date</t>
  </si>
  <si>
    <t>Due Date with Extra</t>
  </si>
  <si>
    <t>Loan ($)</t>
  </si>
  <si>
    <t>Interest Rate (%)</t>
  </si>
  <si>
    <t>Extra Payment ($)</t>
  </si>
  <si>
    <t>Original Monthly Payment ($)</t>
  </si>
  <si>
    <t>Monthly Payment with Extra ($)</t>
  </si>
  <si>
    <t>Jack</t>
  </si>
  <si>
    <t>Alan</t>
  </si>
  <si>
    <t>Harry</t>
  </si>
  <si>
    <t>Ray</t>
  </si>
  <si>
    <t>Jenny</t>
  </si>
  <si>
    <t>End Principal</t>
    <phoneticPr fontId="26" type="noConversion"/>
  </si>
  <si>
    <t>End Balance</t>
    <phoneticPr fontId="26" type="noConversion"/>
  </si>
  <si>
    <t>Interest</t>
    <phoneticPr fontId="26" type="noConversion"/>
  </si>
  <si>
    <t>Start Balance</t>
    <phoneticPr fontId="26" type="noConversion"/>
  </si>
  <si>
    <t>Start Principal</t>
    <phoneticPr fontId="26" type="noConversion"/>
  </si>
  <si>
    <t>Yr</t>
  </si>
  <si>
    <t>Annual Schedule</t>
    <phoneticPr fontId="26" type="noConversion"/>
  </si>
  <si>
    <t>Total Interest</t>
    <phoneticPr fontId="26" type="noConversion"/>
  </si>
  <si>
    <t>Year of investment</t>
    <phoneticPr fontId="26" type="noConversion"/>
  </si>
  <si>
    <t>Total Contributions</t>
    <phoneticPr fontId="26" type="noConversion"/>
  </si>
  <si>
    <t>Additional Contribution</t>
    <phoneticPr fontId="26" type="noConversion"/>
  </si>
  <si>
    <t>Start Amount</t>
    <phoneticPr fontId="26" type="noConversion"/>
  </si>
  <si>
    <t>Return rate (%)</t>
    <phoneticPr fontId="26" type="noConversion"/>
  </si>
  <si>
    <t>Starting Amount ($)</t>
    <phoneticPr fontId="26" type="noConversion"/>
  </si>
  <si>
    <t>Result</t>
    <phoneticPr fontId="26" type="noConversion"/>
  </si>
  <si>
    <t>Inputs</t>
  </si>
  <si>
    <t>Investment Calculator</t>
    <phoneticPr fontId="26" type="noConversion"/>
  </si>
  <si>
    <t>Peter</t>
  </si>
  <si>
    <t>Peter</t>
    <phoneticPr fontId="3" type="noConversion"/>
  </si>
  <si>
    <t>Help Desk</t>
    <phoneticPr fontId="3" type="noConversion"/>
  </si>
  <si>
    <t>User Name</t>
    <phoneticPr fontId="3" type="noConversion"/>
  </si>
  <si>
    <t>Password</t>
    <phoneticPr fontId="3" type="noConversion"/>
  </si>
  <si>
    <t>Email</t>
    <phoneticPr fontId="3" type="noConversion"/>
  </si>
  <si>
    <t>Name</t>
    <phoneticPr fontId="3" type="noConversion"/>
  </si>
  <si>
    <t>WELCOME TO IBANK CALCULATOR SYSTEM</t>
    <phoneticPr fontId="3" type="noConversion"/>
  </si>
  <si>
    <t>Advanced Mortgage Calculator</t>
    <phoneticPr fontId="3" type="noConversion"/>
  </si>
  <si>
    <t>Professional Investment Calculator</t>
    <phoneticPr fontId="3" type="noConversion"/>
  </si>
  <si>
    <t>Calculates the amortization schedule of a mortgage for a given loan amount, interest rate and number of payment periods</t>
    <phoneticPr fontId="3" type="noConversion"/>
  </si>
  <si>
    <t>1. Work Offline</t>
    <phoneticPr fontId="3" type="noConversion"/>
  </si>
  <si>
    <t>2. Easily modify</t>
    <phoneticPr fontId="3" type="noConversion"/>
  </si>
  <si>
    <t>3. allows extra payments to be added monthly</t>
    <phoneticPr fontId="3" type="noConversion"/>
  </si>
  <si>
    <t>4. shows total interest paid &amp; a month-by-month amortization schedule</t>
    <phoneticPr fontId="3" type="noConversion"/>
  </si>
  <si>
    <t>calculates the monthly value of an annuity investment. Simply enter the present value, interest rate, term, and contribution of reinvested interest each month, and interest and balances are calculated automatically. Instructions are provided for each of the fill-in values.</t>
    <phoneticPr fontId="3" type="noConversion"/>
  </si>
  <si>
    <t>1. Monthly Demonstration</t>
    <phoneticPr fontId="3" type="noConversion"/>
  </si>
  <si>
    <t>2. Professional Graph Design</t>
    <phoneticPr fontId="3" type="noConversion"/>
  </si>
  <si>
    <t>rr</t>
  </si>
  <si>
    <t>rrrr</t>
  </si>
  <si>
    <t>rr@r.com</t>
  </si>
  <si>
    <t>Monthly</t>
    <phoneticPr fontId="26" type="noConversion"/>
  </si>
  <si>
    <t>yang</t>
  </si>
  <si>
    <t>yang@ymail.com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</si>
</sst>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quot;$&quot;#,##0.00"/>
    <numFmt numFmtId="177" formatCode="_(&quot;$&quot;* #,##0.00_);_(&quot;$&quot;* \(#,##0.00\);_(&quot;$&quot;* &quot;-&quot;??_);_(@_)"/>
  </numFmts>
  <fonts count="47">
    <font>
      <sz val="12"/>
      <color theme="1"/>
      <name val="新細明體"/>
      <family val="2"/>
      <charset val="136"/>
      <scheme val="minor"/>
    </font>
    <font>
      <sz val="11"/>
      <color theme="1"/>
      <name val="新細明體"/>
      <family val="2"/>
      <scheme val="minor"/>
    </font>
    <font>
      <sz val="12"/>
      <color theme="1"/>
      <name val="新細明體"/>
      <family val="2"/>
      <charset val="136"/>
      <scheme val="minor"/>
    </font>
    <font>
      <sz val="9"/>
      <name val="新細明體"/>
      <family val="2"/>
      <charset val="136"/>
      <scheme val="minor"/>
    </font>
    <font>
      <sz val="12"/>
      <color theme="7" tint="0.39997558519241921"/>
      <name val="Arial Black"/>
      <family val="2"/>
    </font>
    <font>
      <sz val="12"/>
      <color rgb="FF92D050"/>
      <name val="Arial Black"/>
      <family val="2"/>
    </font>
    <font>
      <sz val="12"/>
      <color theme="1"/>
      <name val="Arial Nova Cond"/>
      <family val="2"/>
    </font>
    <font>
      <sz val="12"/>
      <name val="新細明體"/>
      <family val="1"/>
      <charset val="136"/>
      <scheme val="minor"/>
    </font>
    <font>
      <sz val="11"/>
      <name val="Arial"/>
      <family val="2"/>
    </font>
    <font>
      <b/>
      <sz val="8"/>
      <color indexed="81"/>
      <name val="Tahoma"/>
      <family val="2"/>
    </font>
    <font>
      <sz val="8"/>
      <color indexed="81"/>
      <name val="Tahoma"/>
      <family val="2"/>
    </font>
    <font>
      <sz val="12"/>
      <name val="Arial Nova Cond Light"/>
      <family val="2"/>
    </font>
    <font>
      <b/>
      <sz val="12"/>
      <name val="Arial Nova Cond Light"/>
      <family val="2"/>
    </font>
    <font>
      <sz val="12"/>
      <color theme="1"/>
      <name val="Arial Nova Cond Light"/>
      <family val="2"/>
    </font>
    <font>
      <b/>
      <sz val="12"/>
      <color theme="1"/>
      <name val="Arial Nova Cond Light"/>
      <family val="2"/>
    </font>
    <font>
      <sz val="11"/>
      <name val="Arial Nova Cond Light"/>
      <family val="2"/>
    </font>
    <font>
      <sz val="18"/>
      <color theme="2"/>
      <name val="Arial Black"/>
      <family val="2"/>
    </font>
    <font>
      <sz val="11"/>
      <color theme="1"/>
      <name val="新細明體"/>
      <family val="2"/>
      <scheme val="minor"/>
    </font>
    <font>
      <sz val="11"/>
      <color theme="1"/>
      <name val="Arial Nova Cond Light"/>
      <family val="2"/>
    </font>
    <font>
      <b/>
      <sz val="12"/>
      <color theme="1"/>
      <name val="新細明體"/>
      <family val="1"/>
      <charset val="136"/>
      <scheme val="minor"/>
    </font>
    <font>
      <sz val="12"/>
      <color rgb="FF000000"/>
      <name val="新細明體"/>
      <family val="1"/>
      <charset val="136"/>
      <scheme val="minor"/>
    </font>
    <font>
      <b/>
      <sz val="12"/>
      <color rgb="FF000000"/>
      <name val="新細明體"/>
      <family val="1"/>
      <charset val="136"/>
      <scheme val="minor"/>
    </font>
    <font>
      <sz val="11"/>
      <color theme="1"/>
      <name val="Century Gothic"/>
      <family val="2"/>
    </font>
    <font>
      <sz val="11"/>
      <color theme="0"/>
      <name val="新細明體"/>
      <family val="2"/>
      <scheme val="minor"/>
    </font>
    <font>
      <sz val="12"/>
      <color theme="1"/>
      <name val="新細明體"/>
      <family val="2"/>
      <scheme val="minor"/>
    </font>
    <font>
      <b/>
      <sz val="11"/>
      <color theme="1"/>
      <name val="Century Gothic"/>
      <family val="2"/>
    </font>
    <font>
      <sz val="9"/>
      <name val="新細明體"/>
      <family val="3"/>
      <charset val="136"/>
      <scheme val="minor"/>
    </font>
    <font>
      <b/>
      <sz val="20"/>
      <color theme="1"/>
      <name val="Century Gothic"/>
      <family val="2"/>
    </font>
    <font>
      <b/>
      <sz val="14"/>
      <color theme="8"/>
      <name val="Century Gothic"/>
      <family val="2"/>
    </font>
    <font>
      <sz val="18"/>
      <color theme="1"/>
      <name val="Century Gothic"/>
      <family val="2"/>
    </font>
    <font>
      <sz val="11"/>
      <color theme="0"/>
      <name val="Century Gothic"/>
      <family val="2"/>
    </font>
    <font>
      <sz val="16"/>
      <color theme="1" tint="0.14999847407452621"/>
      <name val="Century Gothic"/>
      <family val="2"/>
    </font>
    <font>
      <sz val="11"/>
      <color theme="1" tint="0.34998626667073579"/>
      <name val="新細明體"/>
      <family val="2"/>
      <scheme val="minor"/>
    </font>
    <font>
      <sz val="11"/>
      <color theme="1" tint="0.34998626667073579"/>
      <name val="Century Gothic"/>
      <family val="2"/>
    </font>
    <font>
      <b/>
      <sz val="15"/>
      <color theme="3"/>
      <name val="新細明體"/>
      <family val="2"/>
      <scheme val="minor"/>
    </font>
    <font>
      <b/>
      <sz val="24"/>
      <color theme="1" tint="0.34998626667073579"/>
      <name val="Century Gothic"/>
      <family val="2"/>
    </font>
    <font>
      <b/>
      <sz val="12"/>
      <color theme="0"/>
      <name val="Arial Black"/>
      <family val="2"/>
    </font>
    <font>
      <sz val="12"/>
      <color rgb="FF000000"/>
      <name val="Arial"/>
      <family val="2"/>
    </font>
    <font>
      <sz val="9"/>
      <color indexed="81"/>
      <name val="Tahoma"/>
      <family val="2"/>
    </font>
    <font>
      <b/>
      <sz val="9"/>
      <color indexed="81"/>
      <name val="Tahoma"/>
      <family val="2"/>
    </font>
    <font>
      <sz val="22"/>
      <color theme="3"/>
      <name val="Arial Black"/>
      <family val="2"/>
    </font>
    <font>
      <sz val="18"/>
      <color theme="1"/>
      <name val="Yu Gothic UI Semibold"/>
      <family val="2"/>
      <charset val="128"/>
    </font>
    <font>
      <sz val="12"/>
      <color theme="1"/>
      <name val="Aharoni"/>
      <charset val="177"/>
    </font>
    <font>
      <sz val="12"/>
      <color theme="1"/>
      <name val="Bahnschrift Condensed"/>
      <family val="2"/>
    </font>
    <font>
      <b/>
      <sz val="12"/>
      <color rgb="FF000000"/>
      <name val="Arial Nova Cond"/>
      <family val="2"/>
    </font>
    <font>
      <sz val="14"/>
      <color rgb="FF000000"/>
      <name val="Arial"/>
      <family val="2"/>
    </font>
    <font>
      <sz val="9"/>
      <color rgb="FF000000"/>
      <name val="Arial"/>
      <family val="2"/>
    </font>
  </fonts>
  <fills count="15">
    <fill>
      <patternFill patternType="none"/>
    </fill>
    <fill>
      <patternFill patternType="gray125"/>
    </fill>
    <fill>
      <patternFill patternType="solid">
        <fgColor theme="6"/>
        <bgColor indexed="64"/>
      </patternFill>
    </fill>
    <fill>
      <patternFill patternType="solid">
        <fgColor theme="3" tint="0.39997558519241921"/>
        <bgColor indexed="64"/>
      </patternFill>
    </fill>
    <fill>
      <patternFill patternType="solid">
        <fgColor theme="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499984740745262"/>
        <bgColor indexed="64"/>
      </patternFill>
    </fill>
    <fill>
      <patternFill patternType="solid">
        <fgColor theme="6" tint="0.79998168889431442"/>
        <bgColor indexed="64"/>
      </patternFill>
    </fill>
    <fill>
      <patternFill patternType="solid">
        <fgColor theme="4" tint="0.79998168889431442"/>
        <bgColor indexed="64"/>
      </patternFill>
    </fill>
  </fills>
  <borders count="17">
    <border>
      <left/>
      <right/>
      <top/>
      <bottom/>
      <diagonal/>
    </border>
    <border>
      <left/>
      <right/>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right/>
      <top/>
      <bottom style="thick">
        <color theme="4"/>
      </bottom>
      <diagonal/>
    </border>
    <border>
      <left/>
      <right/>
      <top/>
      <bottom style="thin">
        <color theme="0" tint="-0.34998626667073579"/>
      </bottom>
      <diagonal/>
    </border>
    <border>
      <left/>
      <right/>
      <top/>
      <bottom style="thick">
        <color theme="8"/>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2" tint="-9.9978637043366805E-2"/>
      </top>
      <bottom/>
      <diagonal/>
    </border>
  </borders>
  <cellStyleXfs count="6">
    <xf numFmtId="0" fontId="0" fillId="0" borderId="0">
      <alignment vertical="center"/>
    </xf>
    <xf numFmtId="9" fontId="2" fillId="0" borderId="0" applyFont="0" applyFill="0" applyBorder="0" applyAlignment="0" applyProtection="0">
      <alignment vertical="center"/>
    </xf>
    <xf numFmtId="0" fontId="17" fillId="0" borderId="0"/>
    <xf numFmtId="0" fontId="1" fillId="0" borderId="0"/>
    <xf numFmtId="177" fontId="1" fillId="0" borderId="0" applyFont="0" applyFill="0" applyBorder="0" applyAlignment="0" applyProtection="0"/>
    <xf numFmtId="0" fontId="34" fillId="0" borderId="5" applyNumberFormat="0" applyFill="0" applyAlignment="0" applyProtection="0"/>
  </cellStyleXfs>
  <cellXfs count="104">
    <xf numFmtId="0" fontId="0" fillId="0" borderId="0" xfId="0">
      <alignment vertical="center"/>
    </xf>
    <xf numFmtId="0" fontId="0" fillId="0" borderId="0" xfId="0" applyAlignment="1">
      <alignment vertical="center"/>
    </xf>
    <xf numFmtId="0" fontId="8" fillId="0" borderId="0" xfId="0" applyFont="1" applyAlignment="1">
      <alignment horizontal="right" indent="1"/>
    </xf>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Alignment="1">
      <alignment vertical="center"/>
    </xf>
    <xf numFmtId="0" fontId="7" fillId="0" borderId="0" xfId="0" applyFont="1" applyFill="1" applyAlignment="1">
      <alignment vertical="center"/>
    </xf>
    <xf numFmtId="0" fontId="0" fillId="0" borderId="0" xfId="0" applyFill="1">
      <alignment vertical="center"/>
    </xf>
    <xf numFmtId="0" fontId="0" fillId="0" borderId="1" xfId="0" applyBorder="1">
      <alignment vertical="center"/>
    </xf>
    <xf numFmtId="0" fontId="13" fillId="6" borderId="0" xfId="0" applyFont="1" applyFill="1" applyBorder="1">
      <alignment vertical="center"/>
    </xf>
    <xf numFmtId="0" fontId="13" fillId="0" borderId="0" xfId="0" applyFont="1" applyAlignment="1">
      <alignment horizontal="left" vertical="center"/>
    </xf>
    <xf numFmtId="0" fontId="13" fillId="0" borderId="0" xfId="0" applyFont="1" applyAlignment="1">
      <alignment horizontal="left" vertical="center" wrapText="1"/>
    </xf>
    <xf numFmtId="0" fontId="13" fillId="0" borderId="0" xfId="0" applyFont="1">
      <alignment vertical="center"/>
    </xf>
    <xf numFmtId="14" fontId="13" fillId="0" borderId="0" xfId="0" applyNumberFormat="1" applyFont="1">
      <alignment vertical="center"/>
    </xf>
    <xf numFmtId="176" fontId="13" fillId="0" borderId="0" xfId="0" applyNumberFormat="1" applyFont="1">
      <alignment vertical="center"/>
    </xf>
    <xf numFmtId="10" fontId="13" fillId="0" borderId="0" xfId="1" applyNumberFormat="1" applyFont="1">
      <alignment vertical="center"/>
    </xf>
    <xf numFmtId="0" fontId="13" fillId="6" borderId="3" xfId="0" applyFont="1" applyFill="1" applyBorder="1" applyAlignment="1">
      <alignment horizontal="right" vertical="center"/>
    </xf>
    <xf numFmtId="0" fontId="13" fillId="6" borderId="2" xfId="0" applyFont="1" applyFill="1" applyBorder="1" applyAlignment="1">
      <alignment horizontal="right" vertical="center"/>
    </xf>
    <xf numFmtId="0" fontId="13" fillId="6" borderId="4" xfId="0" applyFont="1" applyFill="1" applyBorder="1" applyAlignment="1">
      <alignment horizontal="right" vertical="center"/>
    </xf>
    <xf numFmtId="0" fontId="6" fillId="4" borderId="0" xfId="0" applyFont="1" applyFill="1" applyAlignment="1">
      <alignment horizontal="center" vertical="center"/>
    </xf>
    <xf numFmtId="0" fontId="6" fillId="4" borderId="0" xfId="0" applyFont="1" applyFill="1" applyAlignment="1">
      <alignment horizontal="center" vertical="center" wrapText="1"/>
    </xf>
    <xf numFmtId="0" fontId="6" fillId="5" borderId="0" xfId="0" applyFont="1" applyFill="1" applyAlignment="1">
      <alignment horizontal="center" vertical="center"/>
    </xf>
    <xf numFmtId="0" fontId="6" fillId="5" borderId="0" xfId="0" applyFont="1" applyFill="1" applyAlignment="1">
      <alignment horizontal="center" vertical="center" wrapText="1"/>
    </xf>
    <xf numFmtId="0" fontId="6" fillId="0" borderId="0" xfId="0" applyFont="1" applyFill="1" applyAlignment="1">
      <alignment horizontal="center" vertical="center"/>
    </xf>
    <xf numFmtId="0" fontId="5" fillId="0" borderId="0" xfId="0" applyFont="1" applyFill="1" applyAlignment="1">
      <alignment vertical="center"/>
    </xf>
    <xf numFmtId="0" fontId="4" fillId="0" borderId="0" xfId="0" applyFont="1" applyFill="1" applyAlignment="1">
      <alignment vertical="center"/>
    </xf>
    <xf numFmtId="0" fontId="13" fillId="2" borderId="0" xfId="0" applyFont="1" applyFill="1">
      <alignment vertical="center"/>
    </xf>
    <xf numFmtId="176" fontId="13" fillId="2" borderId="0" xfId="0" applyNumberFormat="1" applyFont="1" applyFill="1">
      <alignment vertical="center"/>
    </xf>
    <xf numFmtId="0" fontId="11" fillId="3" borderId="0" xfId="0" applyFont="1" applyFill="1">
      <alignment vertical="center"/>
    </xf>
    <xf numFmtId="176" fontId="11" fillId="3" borderId="0" xfId="0" applyNumberFormat="1" applyFont="1" applyFill="1">
      <alignment vertical="center"/>
    </xf>
    <xf numFmtId="1" fontId="0" fillId="0" borderId="0" xfId="0" applyNumberFormat="1">
      <alignment vertical="center"/>
    </xf>
    <xf numFmtId="0" fontId="19" fillId="0" borderId="0" xfId="0" applyFont="1">
      <alignment vertical="center"/>
    </xf>
    <xf numFmtId="0" fontId="0" fillId="9" borderId="0" xfId="0" applyFill="1">
      <alignment vertical="center"/>
    </xf>
    <xf numFmtId="0" fontId="20" fillId="0" borderId="0" xfId="0" applyFont="1" applyFill="1">
      <alignment vertical="center"/>
    </xf>
    <xf numFmtId="14" fontId="20" fillId="0" borderId="0" xfId="0" applyNumberFormat="1" applyFont="1" applyFill="1">
      <alignment vertical="center"/>
    </xf>
    <xf numFmtId="0" fontId="1" fillId="10" borderId="0" xfId="3" applyFill="1"/>
    <xf numFmtId="177" fontId="22" fillId="10" borderId="0" xfId="4" applyFont="1" applyFill="1"/>
    <xf numFmtId="0" fontId="22" fillId="10" borderId="0" xfId="3" applyFont="1" applyFill="1"/>
    <xf numFmtId="0" fontId="23" fillId="10" borderId="0" xfId="3" applyFont="1" applyFill="1"/>
    <xf numFmtId="0" fontId="24" fillId="10" borderId="0" xfId="3" applyFont="1" applyFill="1"/>
    <xf numFmtId="0" fontId="25" fillId="6" borderId="0" xfId="3" applyFont="1" applyFill="1" applyAlignment="1">
      <alignment horizontal="right" wrapText="1"/>
    </xf>
    <xf numFmtId="0" fontId="25" fillId="6" borderId="0" xfId="3" applyFont="1" applyFill="1" applyAlignment="1">
      <alignment horizontal="right"/>
    </xf>
    <xf numFmtId="0" fontId="22" fillId="11" borderId="0" xfId="3" applyFont="1" applyFill="1"/>
    <xf numFmtId="177" fontId="22" fillId="11" borderId="0" xfId="3" applyNumberFormat="1" applyFont="1" applyFill="1"/>
    <xf numFmtId="0" fontId="22" fillId="11" borderId="6" xfId="3" applyFont="1" applyFill="1" applyBorder="1"/>
    <xf numFmtId="177" fontId="22" fillId="11" borderId="0" xfId="4" applyFont="1" applyFill="1" applyBorder="1"/>
    <xf numFmtId="177" fontId="22" fillId="11" borderId="6" xfId="4" applyFont="1" applyFill="1" applyBorder="1"/>
    <xf numFmtId="10" fontId="22" fillId="11" borderId="0" xfId="3" applyNumberFormat="1" applyFont="1" applyFill="1"/>
    <xf numFmtId="10" fontId="22" fillId="11" borderId="6" xfId="3" applyNumberFormat="1" applyFont="1" applyFill="1" applyBorder="1"/>
    <xf numFmtId="0" fontId="25" fillId="11" borderId="0" xfId="3" applyFont="1" applyFill="1"/>
    <xf numFmtId="0" fontId="28" fillId="11" borderId="0" xfId="3" applyFont="1" applyFill="1"/>
    <xf numFmtId="0" fontId="29" fillId="11" borderId="0" xfId="3" applyFont="1" applyFill="1"/>
    <xf numFmtId="0" fontId="30" fillId="10" borderId="0" xfId="3" applyFont="1" applyFill="1"/>
    <xf numFmtId="0" fontId="29" fillId="10" borderId="0" xfId="3" applyFont="1" applyFill="1"/>
    <xf numFmtId="0" fontId="31" fillId="10" borderId="0" xfId="3" applyFont="1" applyFill="1"/>
    <xf numFmtId="0" fontId="32" fillId="10" borderId="0" xfId="3" applyFont="1" applyFill="1"/>
    <xf numFmtId="0" fontId="33" fillId="10" borderId="7" xfId="3" applyFont="1" applyFill="1" applyBorder="1"/>
    <xf numFmtId="0" fontId="35" fillId="10" borderId="7" xfId="5" applyFont="1" applyFill="1" applyBorder="1"/>
    <xf numFmtId="0" fontId="0" fillId="0" borderId="0" xfId="0" applyAlignment="1">
      <alignment horizontal="right" vertical="center"/>
    </xf>
    <xf numFmtId="0" fontId="0" fillId="10" borderId="0" xfId="0" applyFill="1">
      <alignment vertical="center"/>
    </xf>
    <xf numFmtId="0" fontId="0" fillId="13" borderId="0" xfId="0" applyFill="1" applyBorder="1">
      <alignment vertical="center"/>
    </xf>
    <xf numFmtId="0" fontId="0" fillId="14" borderId="0" xfId="0" applyFill="1" applyBorder="1">
      <alignment vertical="center"/>
    </xf>
    <xf numFmtId="0" fontId="0" fillId="13" borderId="0" xfId="0" applyFill="1" applyBorder="1" applyAlignment="1">
      <alignment vertical="center" wrapText="1"/>
    </xf>
    <xf numFmtId="0" fontId="0" fillId="13" borderId="0" xfId="0" applyFill="1" applyBorder="1" applyAlignment="1">
      <alignment vertical="center"/>
    </xf>
    <xf numFmtId="0" fontId="0" fillId="13" borderId="8" xfId="0" applyFill="1" applyBorder="1">
      <alignment vertical="center"/>
    </xf>
    <xf numFmtId="0" fontId="0" fillId="14" borderId="8" xfId="0" applyFill="1" applyBorder="1">
      <alignment vertical="center"/>
    </xf>
    <xf numFmtId="0" fontId="0" fillId="13" borderId="12" xfId="0" applyFill="1" applyBorder="1">
      <alignment vertical="center"/>
    </xf>
    <xf numFmtId="0" fontId="0" fillId="14" borderId="13" xfId="0" applyFill="1" applyBorder="1">
      <alignment vertical="center"/>
    </xf>
    <xf numFmtId="0" fontId="0" fillId="13" borderId="14" xfId="0" applyFill="1" applyBorder="1">
      <alignment vertical="center"/>
    </xf>
    <xf numFmtId="0" fontId="0" fillId="14" borderId="15" xfId="0" applyFill="1" applyBorder="1">
      <alignment vertical="center"/>
    </xf>
    <xf numFmtId="0" fontId="21" fillId="4" borderId="0" xfId="0" applyFont="1" applyFill="1">
      <alignment vertical="center"/>
    </xf>
    <xf numFmtId="0" fontId="0" fillId="4" borderId="0" xfId="0" applyFill="1" applyAlignment="1">
      <alignment horizontal="right" vertical="center"/>
    </xf>
    <xf numFmtId="0" fontId="0" fillId="0" borderId="0" xfId="0" applyBorder="1">
      <alignment vertical="center"/>
    </xf>
    <xf numFmtId="0" fontId="0" fillId="0" borderId="0" xfId="0" applyBorder="1" applyAlignment="1">
      <alignment horizontal="left" vertical="center" wrapText="1"/>
    </xf>
    <xf numFmtId="0" fontId="0" fillId="0" borderId="16" xfId="0" applyBorder="1">
      <alignment vertical="center"/>
    </xf>
    <xf numFmtId="0" fontId="43" fillId="14" borderId="0" xfId="0" applyFont="1" applyFill="1" applyBorder="1" applyAlignment="1">
      <alignment horizontal="center" vertical="center"/>
    </xf>
    <xf numFmtId="0" fontId="41" fillId="14" borderId="0" xfId="0" applyFont="1" applyFill="1" applyBorder="1" applyAlignment="1">
      <alignment horizontal="center" vertical="center"/>
    </xf>
    <xf numFmtId="0" fontId="42" fillId="14" borderId="0" xfId="0" applyFont="1" applyFill="1" applyBorder="1" applyAlignment="1">
      <alignment horizontal="center" vertical="center" wrapText="1"/>
    </xf>
    <xf numFmtId="0" fontId="0" fillId="14" borderId="0" xfId="0" applyFill="1" applyBorder="1" applyAlignment="1">
      <alignment horizontal="center" vertical="center"/>
    </xf>
    <xf numFmtId="0" fontId="43" fillId="13" borderId="0" xfId="0" applyFont="1" applyFill="1" applyBorder="1" applyAlignment="1">
      <alignment horizontal="left" vertical="center" wrapText="1"/>
    </xf>
    <xf numFmtId="0" fontId="41" fillId="13" borderId="0" xfId="0" applyFont="1" applyFill="1" applyBorder="1" applyAlignment="1">
      <alignment horizontal="center" vertical="center"/>
    </xf>
    <xf numFmtId="0" fontId="40" fillId="7" borderId="9" xfId="0" applyFont="1" applyFill="1" applyBorder="1" applyAlignment="1">
      <alignment horizontal="center" vertical="center"/>
    </xf>
    <xf numFmtId="0" fontId="40" fillId="7" borderId="10" xfId="0" applyFont="1" applyFill="1" applyBorder="1" applyAlignment="1">
      <alignment horizontal="center" vertical="center"/>
    </xf>
    <xf numFmtId="0" fontId="40" fillId="7" borderId="11" xfId="0" applyFont="1" applyFill="1" applyBorder="1" applyAlignment="1">
      <alignment horizontal="center" vertical="center"/>
    </xf>
    <xf numFmtId="0" fontId="40" fillId="7" borderId="12" xfId="0" applyFont="1" applyFill="1" applyBorder="1" applyAlignment="1">
      <alignment horizontal="center" vertical="center"/>
    </xf>
    <xf numFmtId="0" fontId="40" fillId="7" borderId="0" xfId="0" applyFont="1" applyFill="1" applyBorder="1" applyAlignment="1">
      <alignment horizontal="center" vertical="center"/>
    </xf>
    <xf numFmtId="0" fontId="40" fillId="7" borderId="13" xfId="0" applyFont="1" applyFill="1" applyBorder="1" applyAlignment="1">
      <alignment horizontal="center" vertical="center"/>
    </xf>
    <xf numFmtId="0" fontId="42" fillId="13" borderId="0" xfId="0" applyFont="1" applyFill="1" applyBorder="1" applyAlignment="1">
      <alignment horizontal="center" vertical="center" wrapText="1"/>
    </xf>
    <xf numFmtId="0" fontId="16" fillId="3" borderId="0" xfId="0" applyFont="1" applyFill="1" applyAlignment="1">
      <alignment horizontal="center" vertical="center"/>
    </xf>
    <xf numFmtId="0" fontId="5" fillId="3" borderId="0" xfId="0" applyFont="1" applyFill="1" applyAlignment="1">
      <alignment horizontal="center" vertical="center"/>
    </xf>
    <xf numFmtId="0" fontId="18" fillId="0" borderId="0" xfId="0" applyFont="1" applyAlignment="1">
      <alignment horizontal="center" vertical="center"/>
    </xf>
    <xf numFmtId="1" fontId="13" fillId="0" borderId="0" xfId="0" applyNumberFormat="1" applyFont="1" applyAlignment="1">
      <alignment horizontal="center" vertical="center"/>
    </xf>
    <xf numFmtId="0" fontId="13" fillId="0" borderId="0" xfId="0" applyFont="1" applyAlignment="1">
      <alignment horizontal="center" vertical="center"/>
    </xf>
    <xf numFmtId="14" fontId="13" fillId="0" borderId="0" xfId="0" applyNumberFormat="1" applyFont="1" applyAlignment="1">
      <alignment horizontal="center" vertical="center"/>
    </xf>
    <xf numFmtId="0" fontId="15" fillId="0" borderId="0" xfId="0" applyFont="1" applyAlignment="1">
      <alignment horizontal="center"/>
    </xf>
    <xf numFmtId="176" fontId="13" fillId="0" borderId="0" xfId="0" applyNumberFormat="1" applyFont="1" applyAlignment="1">
      <alignment horizontal="center" vertical="center"/>
    </xf>
    <xf numFmtId="0" fontId="14" fillId="0" borderId="0" xfId="0" applyFont="1" applyAlignment="1">
      <alignment horizontal="center" vertical="center"/>
    </xf>
    <xf numFmtId="0" fontId="14" fillId="7" borderId="0" xfId="0" applyFont="1" applyFill="1" applyAlignment="1">
      <alignment horizontal="center" vertical="center"/>
    </xf>
    <xf numFmtId="0" fontId="12" fillId="5" borderId="1" xfId="0" applyFont="1" applyFill="1" applyBorder="1" applyAlignment="1">
      <alignment horizontal="center" vertical="center"/>
    </xf>
    <xf numFmtId="0" fontId="14" fillId="8" borderId="0" xfId="0" applyFont="1" applyFill="1" applyAlignment="1">
      <alignment horizontal="center" vertical="center"/>
    </xf>
    <xf numFmtId="0" fontId="4" fillId="2" borderId="0" xfId="0" applyFont="1" applyFill="1" applyAlignment="1">
      <alignment horizontal="center" vertical="center"/>
    </xf>
    <xf numFmtId="0" fontId="36" fillId="12" borderId="0" xfId="0" applyFont="1" applyFill="1" applyAlignment="1">
      <alignment horizontal="center" vertical="center"/>
    </xf>
    <xf numFmtId="0" fontId="19" fillId="12" borderId="0" xfId="0" applyFont="1" applyFill="1" applyAlignment="1">
      <alignment horizontal="center" vertical="center"/>
    </xf>
    <xf numFmtId="0" fontId="27" fillId="10" borderId="0" xfId="3" applyFont="1" applyFill="1" applyAlignment="1">
      <alignment horizontal="center"/>
    </xf>
  </cellXfs>
  <cellStyles count="6">
    <cellStyle name="Currency 2" xfId="4" xr:uid="{9B05F917-5FA4-4510-ACC9-887B4709D443}"/>
    <cellStyle name="Heading 1 2" xfId="5" xr:uid="{5B2F8A51-E823-418C-9A46-7A6152C8C4BE}"/>
    <cellStyle name="Normal 2" xfId="3" xr:uid="{F1DCC52A-D7F6-40A2-BBA5-235DD81CE40B}"/>
    <cellStyle name="一般" xfId="0" builtinId="0"/>
    <cellStyle name="一般 2" xfId="2" xr:uid="{8F5C610C-9AA3-425C-BDAB-D5261EA3B10E}"/>
    <cellStyle name="百分比"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worksheet" Target="worksheets/sheet4.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Comparsion of the Payment Period</a:t>
            </a:r>
            <a:endParaRPr lang="zh-TW"/>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HK"/>
        </a:p>
      </c:txPr>
    </c:title>
    <c:autoTitleDeleted val="0"/>
    <c:plotArea>
      <c:layout>
        <c:manualLayout>
          <c:layoutTarget val="inner"/>
          <c:xMode val="edge"/>
          <c:yMode val="edge"/>
          <c:x val="0.29287379702537181"/>
          <c:y val="0.17694444444444443"/>
          <c:w val="0.66830686789151361"/>
          <c:h val="0.71565616797900267"/>
        </c:manualLayout>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'hidden calculation'!$A$10:$A$11</c:f>
              <c:strCache>
                <c:ptCount val="2"/>
                <c:pt idx="0">
                  <c:v>Without Extra Payment</c:v>
                </c:pt>
                <c:pt idx="1">
                  <c:v>With Extra Payment</c:v>
                </c:pt>
              </c:strCache>
            </c:strRef>
          </c:cat>
          <c:val>
            <c:numRef>
              <c:f>'hidden calculation'!$B$10:$B$11</c:f>
              <c:numCache>
                <c:formatCode>General</c:formatCode>
                <c:ptCount val="2"/>
                <c:pt idx="0">
                  <c:v>15.00000000000005</c:v>
                </c:pt>
                <c:pt idx="1">
                  <c:v>12.416666666666666</c:v>
                </c:pt>
              </c:numCache>
            </c:numRef>
          </c:val>
          <c:extLst>
            <c:ext xmlns:c16="http://schemas.microsoft.com/office/drawing/2014/chart" uri="{C3380CC4-5D6E-409C-BE32-E72D297353CC}">
              <c16:uniqueId val="{00000000-41D3-4D58-96E1-8731CC4FC532}"/>
            </c:ext>
          </c:extLst>
        </c:ser>
        <c:dLbls>
          <c:showLegendKey val="0"/>
          <c:showVal val="0"/>
          <c:showCatName val="0"/>
          <c:showSerName val="0"/>
          <c:showPercent val="0"/>
          <c:showBubbleSize val="0"/>
        </c:dLbls>
        <c:gapWidth val="115"/>
        <c:overlap val="-20"/>
        <c:axId val="930666768"/>
        <c:axId val="930667088"/>
      </c:barChart>
      <c:catAx>
        <c:axId val="93066676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HK"/>
          </a:p>
        </c:txPr>
        <c:crossAx val="930667088"/>
        <c:crosses val="autoZero"/>
        <c:auto val="1"/>
        <c:lblAlgn val="ctr"/>
        <c:lblOffset val="100"/>
        <c:noMultiLvlLbl val="0"/>
      </c:catAx>
      <c:valAx>
        <c:axId val="9306670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HK"/>
          </a:p>
        </c:txPr>
        <c:crossAx val="930666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HK"/>
    </a:p>
  </c:txPr>
  <c:printSettings>
    <c:headerFooter/>
    <c:pageMargins b="0.75" l="0.7" r="0.7" t="1.3149999999999999" header="0.3" footer="0.3"/>
    <c:pageSetup paperSize="9"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Ratio of Total Interest</a:t>
            </a:r>
            <a:endParaRPr lang="zh-HK"/>
          </a:p>
          <a:p>
            <a:pPr>
              <a:defRPr/>
            </a:pPr>
            <a:endParaRPr lang="zh-TW"/>
          </a:p>
        </c:rich>
      </c:tx>
      <c:layout>
        <c:manualLayout>
          <c:xMode val="edge"/>
          <c:yMode val="edge"/>
          <c:x val="0.18587820330290186"/>
          <c:y val="7.444164986596697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zh-HK"/>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5B4F-4BF6-916A-8D96B7C1341F}"/>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B4F-4BF6-916A-8D96B7C1341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HK"/>
              </a:p>
            </c:txPr>
            <c:dLblPos val="inEnd"/>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'hidden calculation'!$F$10:$G$10</c:f>
              <c:strCache>
                <c:ptCount val="2"/>
                <c:pt idx="0">
                  <c:v>Without Extra Payment</c:v>
                </c:pt>
                <c:pt idx="1">
                  <c:v>With Extra Payment</c:v>
                </c:pt>
              </c:strCache>
            </c:strRef>
          </c:cat>
          <c:val>
            <c:numRef>
              <c:f>'hidden calculation'!$F$11:$G$11</c:f>
              <c:numCache>
                <c:formatCode>General</c:formatCode>
                <c:ptCount val="2"/>
                <c:pt idx="0">
                  <c:v>280286.76356238278</c:v>
                </c:pt>
                <c:pt idx="1">
                  <c:v>224831.29402026735</c:v>
                </c:pt>
              </c:numCache>
            </c:numRef>
          </c:val>
          <c:extLst>
            <c:ext xmlns:c16="http://schemas.microsoft.com/office/drawing/2014/chart" uri="{C3380CC4-5D6E-409C-BE32-E72D297353CC}">
              <c16:uniqueId val="{00000004-5B4F-4BF6-916A-8D96B7C1341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zh-HK"/>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ltLang="zh-TW"/>
              <a:t>Comparsion between Extra Payment and Non-Extra Payment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zh-HK"/>
        </a:p>
      </c:txPr>
    </c:title>
    <c:autoTitleDeleted val="0"/>
    <c:plotArea>
      <c:layout/>
      <c:scatterChart>
        <c:scatterStyle val="lineMarker"/>
        <c:varyColors val="0"/>
        <c:ser>
          <c:idx val="0"/>
          <c:order val="0"/>
          <c:tx>
            <c:v>No Extra</c:v>
          </c:tx>
          <c:spPr>
            <a:ln w="22225" cap="rnd">
              <a:solidFill>
                <a:schemeClr val="accent1"/>
              </a:solidFill>
            </a:ln>
            <a:effectLst>
              <a:glow rad="139700">
                <a:schemeClr val="accent1">
                  <a:satMod val="175000"/>
                  <a:alpha val="14000"/>
                </a:schemeClr>
              </a:glow>
            </a:effectLst>
          </c:spPr>
          <c:marker>
            <c:symbol val="none"/>
          </c:marker>
          <c:yVal>
            <c:numRef>
              <c:f>'Mortgage Calculator'!$G$22:$G$201</c:f>
              <c:numCache>
                <c:formatCode>"$"#,##0.00</c:formatCode>
                <c:ptCount val="180"/>
                <c:pt idx="0">
                  <c:v>723.8153531243488</c:v>
                </c:pt>
                <c:pt idx="1">
                  <c:v>1453.6625008580672</c:v>
                </c:pt>
                <c:pt idx="2">
                  <c:v>2189.5917081562334</c:v>
                </c:pt>
                <c:pt idx="3">
                  <c:v>2931.6536588485505</c:v>
                </c:pt>
                <c:pt idx="4">
                  <c:v>3679.8994591299706</c:v>
                </c:pt>
                <c:pt idx="5">
                  <c:v>4434.3806410804027</c:v>
                </c:pt>
                <c:pt idx="6">
                  <c:v>5195.1491662137541</c:v>
                </c:pt>
                <c:pt idx="7">
                  <c:v>5962.2574290565508</c:v>
                </c:pt>
                <c:pt idx="8">
                  <c:v>6735.7582607563709</c:v>
                </c:pt>
                <c:pt idx="9">
                  <c:v>7515.7049327203567</c:v>
                </c:pt>
                <c:pt idx="10">
                  <c:v>8302.1511602840419</c:v>
                </c:pt>
                <c:pt idx="11">
                  <c:v>9095.1511064107581</c:v>
                </c:pt>
                <c:pt idx="12">
                  <c:v>9894.759385421863</c:v>
                </c:pt>
                <c:pt idx="13">
                  <c:v>10701.03106675806</c:v>
                </c:pt>
                <c:pt idx="14">
                  <c:v>11514.021678772058</c:v>
                </c:pt>
                <c:pt idx="15">
                  <c:v>12333.787212552841</c:v>
                </c:pt>
                <c:pt idx="16">
                  <c:v>13160.384125781797</c:v>
                </c:pt>
                <c:pt idx="17">
                  <c:v>13993.869346620995</c:v>
                </c:pt>
                <c:pt idx="18">
                  <c:v>14834.300277633853</c:v>
                </c:pt>
                <c:pt idx="19">
                  <c:v>15681.734799738484</c:v>
                </c:pt>
                <c:pt idx="20">
                  <c:v>16536.231276193987</c:v>
                </c:pt>
                <c:pt idx="21">
                  <c:v>17397.848556619952</c:v>
                </c:pt>
                <c:pt idx="22">
                  <c:v>18266.645981049467</c:v>
                </c:pt>
                <c:pt idx="23">
                  <c:v>19142.683384015894</c:v>
                </c:pt>
                <c:pt idx="24">
                  <c:v>20026.021098673707</c:v>
                </c:pt>
                <c:pt idx="25">
                  <c:v>20916.719960953669</c:v>
                </c:pt>
                <c:pt idx="26">
                  <c:v>21814.841313752633</c:v>
                </c:pt>
                <c:pt idx="27">
                  <c:v>22720.447011158252</c:v>
                </c:pt>
                <c:pt idx="28">
                  <c:v>23633.599422708918</c:v>
                </c:pt>
                <c:pt idx="29">
                  <c:v>24554.361437689175</c:v>
                </c:pt>
                <c:pt idx="30">
                  <c:v>25482.796469460933</c:v>
                </c:pt>
                <c:pt idx="31">
                  <c:v>26418.96845983079</c:v>
                </c:pt>
                <c:pt idx="32">
                  <c:v>27362.941883453728</c:v>
                </c:pt>
                <c:pt idx="33">
                  <c:v>28314.781752273524</c:v>
                </c:pt>
                <c:pt idx="34">
                  <c:v>29274.553620000152</c:v>
                </c:pt>
                <c:pt idx="35">
                  <c:v>30242.323586624501</c:v>
                </c:pt>
                <c:pt idx="36">
                  <c:v>31218.158302970722</c:v>
                </c:pt>
                <c:pt idx="37">
                  <c:v>32202.124975286493</c:v>
                </c:pt>
                <c:pt idx="38">
                  <c:v>33194.291369871564</c:v>
                </c:pt>
                <c:pt idx="39">
                  <c:v>34194.725817744846</c:v>
                </c:pt>
                <c:pt idx="40">
                  <c:v>35203.4972193504</c:v>
                </c:pt>
                <c:pt idx="41">
                  <c:v>36220.67504930267</c:v>
                </c:pt>
                <c:pt idx="42">
                  <c:v>37246.329361171207</c:v>
                </c:pt>
                <c:pt idx="43">
                  <c:v>38280.530792305319</c:v>
                </c:pt>
                <c:pt idx="44">
                  <c:v>39323.350568698879</c:v>
                </c:pt>
                <c:pt idx="45">
                  <c:v>40374.86050989572</c:v>
                </c:pt>
                <c:pt idx="46">
                  <c:v>41435.133033935868</c:v>
                </c:pt>
                <c:pt idx="47">
                  <c:v>42504.241162343016</c:v>
                </c:pt>
                <c:pt idx="48">
                  <c:v>43582.258525153557</c:v>
                </c:pt>
                <c:pt idx="49">
                  <c:v>44669.25936598752</c:v>
                </c:pt>
                <c:pt idx="50">
                  <c:v>45765.318547161762</c:v>
                </c:pt>
                <c:pt idx="51">
                  <c:v>46870.511554845791</c:v>
                </c:pt>
                <c:pt idx="52">
                  <c:v>47984.914504260523</c:v>
                </c:pt>
                <c:pt idx="53">
                  <c:v>49108.604144920377</c:v>
                </c:pt>
                <c:pt idx="54">
                  <c:v>50241.657865919064</c:v>
                </c:pt>
                <c:pt idx="55">
                  <c:v>51384.153701259405</c:v>
                </c:pt>
                <c:pt idx="56">
                  <c:v>52536.17033522758</c:v>
                </c:pt>
                <c:pt idx="57">
                  <c:v>53697.787107812161</c:v>
                </c:pt>
                <c:pt idx="58">
                  <c:v>54869.08402016828</c:v>
                </c:pt>
                <c:pt idx="59">
                  <c:v>56050.141740127365</c:v>
                </c:pt>
                <c:pt idx="60">
                  <c:v>57241.041607752777</c:v>
                </c:pt>
                <c:pt idx="61">
                  <c:v>58441.865640941731</c:v>
                </c:pt>
                <c:pt idx="62">
                  <c:v>59652.696541073929</c:v>
                </c:pt>
                <c:pt idx="63">
                  <c:v>60873.617698707225</c:v>
                </c:pt>
                <c:pt idx="64">
                  <c:v>62104.713199320802</c:v>
                </c:pt>
                <c:pt idx="65">
                  <c:v>63346.067829106156</c:v>
                </c:pt>
                <c:pt idx="66">
                  <c:v>64597.767080806392</c:v>
                </c:pt>
                <c:pt idx="67">
                  <c:v>65859.897159604123</c:v>
                </c:pt>
                <c:pt idx="68">
                  <c:v>67132.544989058501</c:v>
                </c:pt>
                <c:pt idx="69">
                  <c:v>68415.798217091666</c:v>
                </c:pt>
                <c:pt idx="70">
                  <c:v>69709.745222025114</c:v>
                </c:pt>
                <c:pt idx="71">
                  <c:v>71014.475118666334</c:v>
                </c:pt>
                <c:pt idx="72">
                  <c:v>72330.077764446236</c:v>
                </c:pt>
                <c:pt idx="73">
                  <c:v>73656.64376560763</c:v>
                </c:pt>
                <c:pt idx="74">
                  <c:v>74994.264483445382</c:v>
                </c:pt>
                <c:pt idx="75">
                  <c:v>76343.032040598438</c:v>
                </c:pt>
                <c:pt idx="76">
                  <c:v>77703.039327394436</c:v>
                </c:pt>
                <c:pt idx="77">
                  <c:v>79074.38000824707</c:v>
                </c:pt>
                <c:pt idx="78">
                  <c:v>80457.148528106816</c:v>
                </c:pt>
                <c:pt idx="79">
                  <c:v>81851.440118965387</c:v>
                </c:pt>
                <c:pt idx="80">
                  <c:v>83257.350806414441</c:v>
                </c:pt>
                <c:pt idx="81">
                  <c:v>84674.977416258916</c:v>
                </c:pt>
                <c:pt idx="82">
                  <c:v>86104.417581185422</c:v>
                </c:pt>
                <c:pt idx="83">
                  <c:v>87545.769747486309</c:v>
                </c:pt>
                <c:pt idx="84">
                  <c:v>88999.133181839716</c:v>
                </c:pt>
                <c:pt idx="85">
                  <c:v>90464.607978146058</c:v>
                </c:pt>
                <c:pt idx="86">
                  <c:v>91942.295064421618</c:v>
                </c:pt>
                <c:pt idx="87">
                  <c:v>93432.296209749475</c:v>
                </c:pt>
                <c:pt idx="88">
                  <c:v>94934.7140312884</c:v>
                </c:pt>
                <c:pt idx="89">
                  <c:v>96449.652001340146</c:v>
                </c:pt>
                <c:pt idx="90">
                  <c:v>97977.214454475659</c:v>
                </c:pt>
                <c:pt idx="91">
                  <c:v>99517.506594720646</c:v>
                </c:pt>
                <c:pt idx="92">
                  <c:v>101070.634502801</c:v>
                </c:pt>
                <c:pt idx="93">
                  <c:v>102636.70514344869</c:v>
                </c:pt>
                <c:pt idx="94">
                  <c:v>104215.82637276845</c:v>
                </c:pt>
                <c:pt idx="95">
                  <c:v>105808.10694566587</c:v>
                </c:pt>
                <c:pt idx="96">
                  <c:v>107413.65652333744</c:v>
                </c:pt>
                <c:pt idx="97">
                  <c:v>109032.58568082294</c:v>
                </c:pt>
                <c:pt idx="98">
                  <c:v>110665.00591462082</c:v>
                </c:pt>
                <c:pt idx="99">
                  <c:v>112311.02965036701</c:v>
                </c:pt>
                <c:pt idx="100">
                  <c:v>113970.77025057776</c:v>
                </c:pt>
                <c:pt idx="101">
                  <c:v>115644.34202245691</c:v>
                </c:pt>
                <c:pt idx="102">
                  <c:v>117331.8602257684</c:v>
                </c:pt>
                <c:pt idx="103">
                  <c:v>119033.44108077415</c:v>
                </c:pt>
                <c:pt idx="104">
                  <c:v>120749.20177623829</c:v>
                </c:pt>
                <c:pt idx="105">
                  <c:v>122479.26047749796</c:v>
                </c:pt>
                <c:pt idx="106">
                  <c:v>124223.73633460145</c:v>
                </c:pt>
                <c:pt idx="107">
                  <c:v>125982.74949051414</c:v>
                </c:pt>
                <c:pt idx="108">
                  <c:v>127756.42108939277</c:v>
                </c:pt>
                <c:pt idx="109">
                  <c:v>129544.87328492872</c:v>
                </c:pt>
                <c:pt idx="110">
                  <c:v>131348.22924876082</c:v>
                </c:pt>
                <c:pt idx="111">
                  <c:v>133166.61317895819</c:v>
                </c:pt>
                <c:pt idx="112">
                  <c:v>135000.15030857385</c:v>
                </c:pt>
                <c:pt idx="113">
                  <c:v>136848.96691426964</c:v>
                </c:pt>
                <c:pt idx="114">
                  <c:v>138713.1903250129</c:v>
                </c:pt>
                <c:pt idx="115">
                  <c:v>140592.94893084568</c:v>
                </c:pt>
                <c:pt idx="116">
                  <c:v>142488.37219172707</c:v>
                </c:pt>
                <c:pt idx="117">
                  <c:v>144399.59064644916</c:v>
                </c:pt>
                <c:pt idx="118">
                  <c:v>146326.73592162726</c:v>
                </c:pt>
                <c:pt idx="119">
                  <c:v>148269.94074076516</c:v>
                </c:pt>
                <c:pt idx="120">
                  <c:v>150229.33893339589</c:v>
                </c:pt>
                <c:pt idx="121">
                  <c:v>152205.06544429853</c:v>
                </c:pt>
                <c:pt idx="122">
                  <c:v>154197.25634279204</c:v>
                </c:pt>
                <c:pt idx="123">
                  <c:v>156206.04883210632</c:v>
                </c:pt>
                <c:pt idx="124">
                  <c:v>158231.58125883155</c:v>
                </c:pt>
                <c:pt idx="125">
                  <c:v>160273.99312244615</c:v>
                </c:pt>
                <c:pt idx="126">
                  <c:v>162333.42508492421</c:v>
                </c:pt>
                <c:pt idx="127">
                  <c:v>164410.01898042293</c:v>
                </c:pt>
                <c:pt idx="128">
                  <c:v>166503.9178250508</c:v>
                </c:pt>
                <c:pt idx="129">
                  <c:v>168615.26582671722</c:v>
                </c:pt>
                <c:pt idx="130">
                  <c:v>170744.20839506423</c:v>
                </c:pt>
                <c:pt idx="131">
                  <c:v>172890.89215148077</c:v>
                </c:pt>
                <c:pt idx="132">
                  <c:v>175055.46493920079</c:v>
                </c:pt>
                <c:pt idx="133">
                  <c:v>177238.07583348514</c:v>
                </c:pt>
                <c:pt idx="134">
                  <c:v>179438.87515188853</c:v>
                </c:pt>
                <c:pt idx="135">
                  <c:v>181658.01446461194</c:v>
                </c:pt>
                <c:pt idx="136">
                  <c:v>183895.6466049414</c:v>
                </c:pt>
                <c:pt idx="137">
                  <c:v>186151.92567977359</c:v>
                </c:pt>
                <c:pt idx="138">
                  <c:v>188427.00708022938</c:v>
                </c:pt>
                <c:pt idx="139">
                  <c:v>190721.04749235563</c:v>
                </c:pt>
                <c:pt idx="140">
                  <c:v>193034.20490791628</c:v>
                </c:pt>
                <c:pt idx="141">
                  <c:v>195366.63863527327</c:v>
                </c:pt>
                <c:pt idx="142">
                  <c:v>197718.50931035823</c:v>
                </c:pt>
                <c:pt idx="143">
                  <c:v>200089.97890773555</c:v>
                </c:pt>
                <c:pt idx="144">
                  <c:v>202481.2107517577</c:v>
                </c:pt>
                <c:pt idx="145">
                  <c:v>204892.36952781337</c:v>
                </c:pt>
                <c:pt idx="146">
                  <c:v>207323.62129366951</c:v>
                </c:pt>
                <c:pt idx="147">
                  <c:v>209775.13349090776</c:v>
                </c:pt>
                <c:pt idx="148">
                  <c:v>212247.07495645634</c:v>
                </c:pt>
                <c:pt idx="149">
                  <c:v>214739.61593421784</c:v>
                </c:pt>
                <c:pt idx="150">
                  <c:v>217252.92808679401</c:v>
                </c:pt>
                <c:pt idx="151">
                  <c:v>219787.18450730829</c:v>
                </c:pt>
                <c:pt idx="152">
                  <c:v>222342.55973132688</c:v>
                </c:pt>
                <c:pt idx="153">
                  <c:v>224919.22974887895</c:v>
                </c:pt>
                <c:pt idx="154">
                  <c:v>227517.37201657728</c:v>
                </c:pt>
                <c:pt idx="155">
                  <c:v>230137.16546983976</c:v>
                </c:pt>
                <c:pt idx="156">
                  <c:v>232778.79053521279</c:v>
                </c:pt>
                <c:pt idx="157">
                  <c:v>235442.42914279725</c:v>
                </c:pt>
                <c:pt idx="158">
                  <c:v>238128.26473877823</c:v>
                </c:pt>
                <c:pt idx="159">
                  <c:v>240836.48229805907</c:v>
                </c:pt>
                <c:pt idx="160">
                  <c:v>243567.26833700057</c:v>
                </c:pt>
                <c:pt idx="161">
                  <c:v>246320.8109262666</c:v>
                </c:pt>
                <c:pt idx="162">
                  <c:v>249097.29970377649</c:v>
                </c:pt>
                <c:pt idx="163">
                  <c:v>251896.92588776565</c:v>
                </c:pt>
                <c:pt idx="164">
                  <c:v>254719.88228995472</c:v>
                </c:pt>
                <c:pt idx="165">
                  <c:v>257566.36332882868</c:v>
                </c:pt>
                <c:pt idx="166">
                  <c:v>260436.56504302661</c:v>
                </c:pt>
                <c:pt idx="167">
                  <c:v>263330.68510484282</c:v>
                </c:pt>
                <c:pt idx="168">
                  <c:v>266248.92283384089</c:v>
                </c:pt>
                <c:pt idx="169">
                  <c:v>269191.47921058058</c:v>
                </c:pt>
                <c:pt idx="170">
                  <c:v>272158.55689045979</c:v>
                </c:pt>
                <c:pt idx="171">
                  <c:v>275150.36021767132</c:v>
                </c:pt>
                <c:pt idx="172">
                  <c:v>278167.09523927624</c:v>
                </c:pt>
                <c:pt idx="173">
                  <c:v>281208.96971939458</c:v>
                </c:pt>
                <c:pt idx="174">
                  <c:v>284276.19315351389</c:v>
                </c:pt>
                <c:pt idx="175">
                  <c:v>287368.97678291751</c:v>
                </c:pt>
                <c:pt idx="176">
                  <c:v>290487.53360923287</c:v>
                </c:pt>
                <c:pt idx="177">
                  <c:v>293632.07840910082</c:v>
                </c:pt>
                <c:pt idx="178">
                  <c:v>296802.82774896768</c:v>
                </c:pt>
                <c:pt idx="179">
                  <c:v>300000.00000000012</c:v>
                </c:pt>
              </c:numCache>
            </c:numRef>
          </c:yVal>
          <c:smooth val="0"/>
          <c:extLst>
            <c:ext xmlns:c16="http://schemas.microsoft.com/office/drawing/2014/chart" uri="{C3380CC4-5D6E-409C-BE32-E72D297353CC}">
              <c16:uniqueId val="{00000001-401A-4571-8143-39DB1943287F}"/>
            </c:ext>
          </c:extLst>
        </c:ser>
        <c:ser>
          <c:idx val="1"/>
          <c:order val="1"/>
          <c:tx>
            <c:v>With Extra</c:v>
          </c:tx>
          <c:spPr>
            <a:ln w="22225" cap="rnd">
              <a:solidFill>
                <a:schemeClr val="accent2"/>
              </a:solidFill>
            </a:ln>
            <a:effectLst>
              <a:glow rad="139700">
                <a:schemeClr val="accent2">
                  <a:satMod val="175000"/>
                  <a:alpha val="14000"/>
                </a:schemeClr>
              </a:glow>
            </a:effectLst>
          </c:spPr>
          <c:marker>
            <c:symbol val="none"/>
          </c:marker>
          <c:yVal>
            <c:numRef>
              <c:f>'Mortgage Calculator'!$Q$22:$Q$170</c:f>
              <c:numCache>
                <c:formatCode>"$"#,##0.00</c:formatCode>
                <c:ptCount val="149"/>
                <c:pt idx="0">
                  <c:v>1023.8153531243488</c:v>
                </c:pt>
                <c:pt idx="1">
                  <c:v>2056.1625008580672</c:v>
                </c:pt>
                <c:pt idx="2">
                  <c:v>3097.1125414895669</c:v>
                </c:pt>
                <c:pt idx="3">
                  <c:v>4146.7371657929962</c:v>
                </c:pt>
                <c:pt idx="4">
                  <c:v>5205.1086619656198</c:v>
                </c:pt>
                <c:pt idx="5">
                  <c:v>6272.2999206063487</c:v>
                </c:pt>
                <c:pt idx="6">
                  <c:v>7348.3844397357507</c:v>
                </c:pt>
                <c:pt idx="7">
                  <c:v>8433.4363298578974</c:v>
                </c:pt>
                <c:pt idx="8">
                  <c:v>9527.5303190643954</c:v>
                </c:pt>
                <c:pt idx="9">
                  <c:v>10630.741758180948</c:v>
                </c:pt>
                <c:pt idx="10">
                  <c:v>11743.146625956804</c:v>
                </c:pt>
                <c:pt idx="11">
                  <c:v>12864.82153429746</c:v>
                </c:pt>
                <c:pt idx="12">
                  <c:v>13995.843733540954</c:v>
                </c:pt>
                <c:pt idx="13">
                  <c:v>15136.291117778144</c:v>
                </c:pt>
                <c:pt idx="14">
                  <c:v>16286.242230217311</c:v>
                </c:pt>
                <c:pt idx="15">
                  <c:v>17445.776268593472</c:v>
                </c:pt>
                <c:pt idx="16">
                  <c:v>18614.973090622767</c:v>
                </c:pt>
                <c:pt idx="17">
                  <c:v>19793.913219502305</c:v>
                </c:pt>
                <c:pt idx="18">
                  <c:v>20982.677849455838</c:v>
                </c:pt>
                <c:pt idx="19">
                  <c:v>22181.348851325653</c:v>
                </c:pt>
                <c:pt idx="20">
                  <c:v>23390.00877821105</c:v>
                </c:pt>
                <c:pt idx="21">
                  <c:v>24608.740871153823</c:v>
                </c:pt>
                <c:pt idx="22">
                  <c:v>25837.629064871122</c:v>
                </c:pt>
                <c:pt idx="23">
                  <c:v>27076.757993536063</c:v>
                </c:pt>
                <c:pt idx="24">
                  <c:v>28326.212996606548</c:v>
                </c:pt>
                <c:pt idx="25">
                  <c:v>29586.080124702617</c:v>
                </c:pt>
                <c:pt idx="26">
                  <c:v>30856.44614553282</c:v>
                </c:pt>
                <c:pt idx="27">
                  <c:v>32137.398549869944</c:v>
                </c:pt>
                <c:pt idx="28">
                  <c:v>33429.02555757654</c:v>
                </c:pt>
                <c:pt idx="29">
                  <c:v>34731.416123680698</c:v>
                </c:pt>
                <c:pt idx="30">
                  <c:v>36044.659944502389</c:v>
                </c:pt>
                <c:pt idx="31">
                  <c:v>37368.847463830927</c:v>
                </c:pt>
                <c:pt idx="32">
                  <c:v>38704.069879153867</c:v>
                </c:pt>
                <c:pt idx="33">
                  <c:v>40050.419147937835</c:v>
                </c:pt>
                <c:pt idx="34">
                  <c:v>41407.987993961666</c:v>
                </c:pt>
                <c:pt idx="35">
                  <c:v>42776.869913702365</c:v>
                </c:pt>
                <c:pt idx="36">
                  <c:v>44157.159182774238</c:v>
                </c:pt>
                <c:pt idx="37">
                  <c:v>45548.950862421705</c:v>
                </c:pt>
                <c:pt idx="38">
                  <c:v>46952.340806066233</c:v>
                </c:pt>
                <c:pt idx="39">
                  <c:v>48367.425665907802</c:v>
                </c:pt>
                <c:pt idx="40">
                  <c:v>49794.30289958138</c:v>
                </c:pt>
                <c:pt idx="41">
                  <c:v>51233.07077686891</c:v>
                </c:pt>
                <c:pt idx="42">
                  <c:v>52683.828386467168</c:v>
                </c:pt>
                <c:pt idx="43">
                  <c:v>54146.675642812079</c:v>
                </c:pt>
                <c:pt idx="44">
                  <c:v>55621.713292959859</c:v>
                </c:pt>
                <c:pt idx="45">
                  <c:v>57109.042923525543</c:v>
                </c:pt>
                <c:pt idx="46">
                  <c:v>58608.766967679272</c:v>
                </c:pt>
                <c:pt idx="47">
                  <c:v>60120.988712200946</c:v>
                </c:pt>
                <c:pt idx="48">
                  <c:v>61645.812304593637</c:v>
                </c:pt>
                <c:pt idx="49">
                  <c:v>63183.342760256266</c:v>
                </c:pt>
                <c:pt idx="50">
                  <c:v>64733.685969716083</c:v>
                </c:pt>
                <c:pt idx="51">
                  <c:v>66296.948705921401</c:v>
                </c:pt>
                <c:pt idx="52">
                  <c:v>67873.238631595101</c:v>
                </c:pt>
                <c:pt idx="53">
                  <c:v>69462.664306649414</c:v>
                </c:pt>
                <c:pt idx="54">
                  <c:v>71065.335195662512</c:v>
                </c:pt>
                <c:pt idx="55">
                  <c:v>72681.361675417385</c:v>
                </c:pt>
                <c:pt idx="56">
                  <c:v>74310.85504250355</c:v>
                </c:pt>
                <c:pt idx="57">
                  <c:v>75953.927520982092</c:v>
                </c:pt>
                <c:pt idx="58">
                  <c:v>77610.692270114625</c:v>
                </c:pt>
                <c:pt idx="59">
                  <c:v>79281.263392156601</c:v>
                </c:pt>
                <c:pt idx="60">
                  <c:v>80965.755940215589</c:v>
                </c:pt>
                <c:pt idx="61">
                  <c:v>82664.285926175071</c:v>
                </c:pt>
                <c:pt idx="62">
                  <c:v>84376.970328684212</c:v>
                </c:pt>
                <c:pt idx="63">
                  <c:v>86103.927101214256</c:v>
                </c:pt>
                <c:pt idx="64">
                  <c:v>87845.275180182056</c:v>
                </c:pt>
                <c:pt idx="65">
                  <c:v>89601.13449314126</c:v>
                </c:pt>
                <c:pt idx="66">
                  <c:v>91371.625967041793</c:v>
                </c:pt>
                <c:pt idx="67">
                  <c:v>93156.871536558159</c:v>
                </c:pt>
                <c:pt idx="68">
                  <c:v>94956.994152487154</c:v>
                </c:pt>
                <c:pt idx="69">
                  <c:v>96772.117790215561</c:v>
                </c:pt>
                <c:pt idx="70">
                  <c:v>98602.367458258377</c:v>
                </c:pt>
                <c:pt idx="71">
                  <c:v>100447.86920686821</c:v>
                </c:pt>
                <c:pt idx="72">
                  <c:v>102308.75013671647</c:v>
                </c:pt>
                <c:pt idx="73">
                  <c:v>104185.13840764678</c:v>
                </c:pt>
                <c:pt idx="74">
                  <c:v>106077.16324750152</c:v>
                </c:pt>
                <c:pt idx="75">
                  <c:v>107984.95496102172</c:v>
                </c:pt>
                <c:pt idx="76">
                  <c:v>109908.64493882125</c:v>
                </c:pt>
                <c:pt idx="77">
                  <c:v>111848.36566643577</c:v>
                </c:pt>
                <c:pt idx="78">
                  <c:v>113804.25073344709</c:v>
                </c:pt>
                <c:pt idx="79">
                  <c:v>115776.43484268349</c:v>
                </c:pt>
                <c:pt idx="80">
                  <c:v>117765.05381949687</c:v>
                </c:pt>
                <c:pt idx="81">
                  <c:v>119770.24462111702</c:v>
                </c:pt>
                <c:pt idx="82">
                  <c:v>121792.14534608401</c:v>
                </c:pt>
                <c:pt idx="83">
                  <c:v>123830.89524375906</c:v>
                </c:pt>
                <c:pt idx="84">
                  <c:v>125886.63472391474</c:v>
                </c:pt>
                <c:pt idx="85">
                  <c:v>127959.50536640505</c:v>
                </c:pt>
                <c:pt idx="86">
                  <c:v>130049.6499309161</c:v>
                </c:pt>
                <c:pt idx="87">
                  <c:v>132157.21236679808</c:v>
                </c:pt>
                <c:pt idx="88">
                  <c:v>134282.33782297908</c:v>
                </c:pt>
                <c:pt idx="89">
                  <c:v>136425.17265796158</c:v>
                </c:pt>
                <c:pt idx="90">
                  <c:v>138585.86444990226</c:v>
                </c:pt>
                <c:pt idx="91">
                  <c:v>140764.56200677578</c:v>
                </c:pt>
                <c:pt idx="92">
                  <c:v>142961.41537662328</c:v>
                </c:pt>
                <c:pt idx="93">
                  <c:v>145176.57585788614</c:v>
                </c:pt>
                <c:pt idx="94">
                  <c:v>147410.19600982621</c:v>
                </c:pt>
                <c:pt idx="95">
                  <c:v>149662.42966303244</c:v>
                </c:pt>
                <c:pt idx="96">
                  <c:v>151933.43193001539</c:v>
                </c:pt>
                <c:pt idx="97">
                  <c:v>154223.35921588985</c:v>
                </c:pt>
                <c:pt idx="98">
                  <c:v>156532.36922914663</c:v>
                </c:pt>
                <c:pt idx="99">
                  <c:v>158860.62099251387</c:v>
                </c:pt>
                <c:pt idx="100">
                  <c:v>161208.27485390916</c:v>
                </c:pt>
                <c:pt idx="101">
                  <c:v>163575.49249748274</c:v>
                </c:pt>
                <c:pt idx="102">
                  <c:v>165962.43695475277</c:v>
                </c:pt>
                <c:pt idx="103">
                  <c:v>168369.27261583338</c:v>
                </c:pt>
                <c:pt idx="104">
                  <c:v>170796.16524075635</c:v>
                </c:pt>
                <c:pt idx="105">
                  <c:v>173243.28197088701</c:v>
                </c:pt>
                <c:pt idx="106">
                  <c:v>175710.79134043542</c:v>
                </c:pt>
                <c:pt idx="107">
                  <c:v>178198.86328806338</c:v>
                </c:pt>
                <c:pt idx="108">
                  <c:v>180707.66916858827</c:v>
                </c:pt>
                <c:pt idx="109">
                  <c:v>183237.38176478419</c:v>
                </c:pt>
                <c:pt idx="110">
                  <c:v>185788.17529928175</c:v>
                </c:pt>
                <c:pt idx="111">
                  <c:v>188360.22544656676</c:v>
                </c:pt>
                <c:pt idx="112">
                  <c:v>190953.70934507917</c:v>
                </c:pt>
                <c:pt idx="113">
                  <c:v>193568.80560941252</c:v>
                </c:pt>
                <c:pt idx="114">
                  <c:v>196205.69434261532</c:v>
                </c:pt>
                <c:pt idx="115">
                  <c:v>198864.55714859479</c:v>
                </c:pt>
                <c:pt idx="116">
                  <c:v>201545.57714462408</c:v>
                </c:pt>
                <c:pt idx="117">
                  <c:v>204248.93897395363</c:v>
                </c:pt>
                <c:pt idx="118">
                  <c:v>206974.8288185276</c:v>
                </c:pt>
                <c:pt idx="119">
                  <c:v>209723.43441180635</c:v>
                </c:pt>
                <c:pt idx="120">
                  <c:v>212494.94505169574</c:v>
                </c:pt>
                <c:pt idx="121">
                  <c:v>215289.55161358422</c:v>
                </c:pt>
                <c:pt idx="122">
                  <c:v>218107.44656348843</c:v>
                </c:pt>
                <c:pt idx="123">
                  <c:v>220948.82397130851</c:v>
                </c:pt>
                <c:pt idx="124">
                  <c:v>223813.87952419376</c:v>
                </c:pt>
                <c:pt idx="125">
                  <c:v>226702.81054001974</c:v>
                </c:pt>
                <c:pt idx="126">
                  <c:v>229615.81598097758</c:v>
                </c:pt>
                <c:pt idx="127">
                  <c:v>232553.09646727674</c:v>
                </c:pt>
                <c:pt idx="128">
                  <c:v>235514.85429096172</c:v>
                </c:pt>
                <c:pt idx="129">
                  <c:v>238501.29342984408</c:v>
                </c:pt>
                <c:pt idx="130">
                  <c:v>241512.61956155047</c:v>
                </c:pt>
                <c:pt idx="131">
                  <c:v>244549.04007768774</c:v>
                </c:pt>
                <c:pt idx="132">
                  <c:v>247610.76409812615</c:v>
                </c:pt>
                <c:pt idx="133">
                  <c:v>250698.00248540155</c:v>
                </c:pt>
                <c:pt idx="134">
                  <c:v>253810.96785923757</c:v>
                </c:pt>
                <c:pt idx="135">
                  <c:v>256949.87461118889</c:v>
                </c:pt>
                <c:pt idx="136">
                  <c:v>260114.93891940647</c:v>
                </c:pt>
                <c:pt idx="137">
                  <c:v>263306.37876352586</c:v>
                </c:pt>
                <c:pt idx="138">
                  <c:v>266524.41393967957</c:v>
                </c:pt>
                <c:pt idx="139">
                  <c:v>269769.26607563457</c:v>
                </c:pt>
                <c:pt idx="140">
                  <c:v>273041.15864605585</c:v>
                </c:pt>
                <c:pt idx="141">
                  <c:v>276340.31698789733</c:v>
                </c:pt>
                <c:pt idx="142">
                  <c:v>279666.96831592079</c:v>
                </c:pt>
                <c:pt idx="143">
                  <c:v>283021.34173834446</c:v>
                </c:pt>
                <c:pt idx="144">
                  <c:v>286403.6682726217</c:v>
                </c:pt>
                <c:pt idx="145">
                  <c:v>289814.18086135125</c:v>
                </c:pt>
                <c:pt idx="146">
                  <c:v>293253.11438832019</c:v>
                </c:pt>
                <c:pt idx="147">
                  <c:v>296720.70569468051</c:v>
                </c:pt>
                <c:pt idx="148">
                  <c:v>299999.99999999994</c:v>
                </c:pt>
              </c:numCache>
            </c:numRef>
          </c:yVal>
          <c:smooth val="0"/>
          <c:extLst>
            <c:ext xmlns:c16="http://schemas.microsoft.com/office/drawing/2014/chart" uri="{C3380CC4-5D6E-409C-BE32-E72D297353CC}">
              <c16:uniqueId val="{00000002-401A-4571-8143-39DB1943287F}"/>
            </c:ext>
          </c:extLst>
        </c:ser>
        <c:dLbls>
          <c:showLegendKey val="0"/>
          <c:showVal val="0"/>
          <c:showCatName val="0"/>
          <c:showSerName val="0"/>
          <c:showPercent val="0"/>
          <c:showBubbleSize val="0"/>
        </c:dLbls>
        <c:axId val="656484920"/>
        <c:axId val="656482680"/>
      </c:scatterChart>
      <c:valAx>
        <c:axId val="656484920"/>
        <c:scaling>
          <c:orientation val="minMax"/>
          <c:max val="180"/>
          <c:min val="1"/>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ltLang="zh-TW"/>
                  <a:t>month term</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zh-HK"/>
            </a:p>
          </c:txPr>
        </c:title>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zh-HK"/>
          </a:p>
        </c:txPr>
        <c:crossAx val="656482680"/>
        <c:crosses val="autoZero"/>
        <c:crossBetween val="midCat"/>
      </c:valAx>
      <c:valAx>
        <c:axId val="656482680"/>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ltLang="zh-TW"/>
                  <a:t>Cumulative</a:t>
                </a:r>
                <a:r>
                  <a:rPr lang="en-US" altLang="zh-TW" baseline="0"/>
                  <a:t> Principal</a:t>
                </a:r>
                <a:endParaRPr lang="zh-TW" alt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zh-HK"/>
            </a:p>
          </c:txPr>
        </c:title>
        <c:numFmt formatCode="&quot;$&quot;#,##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zh-HK"/>
          </a:p>
        </c:txPr>
        <c:crossAx val="65648492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zh-HK"/>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altLang="zh-TW" sz="1800" b="1"/>
              <a:t>Breakdown</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pieChart>
        <c:varyColors val="1"/>
        <c:ser>
          <c:idx val="0"/>
          <c:order val="0"/>
          <c:tx>
            <c:v>Breakdown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CA-4752-B35E-99AC2AD1CC1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FCA-4752-B35E-99AC2AD1CC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FCA-4752-B35E-99AC2AD1CC17}"/>
              </c:ext>
            </c:extLst>
          </c:dPt>
          <c:dLbls>
            <c:dLbl>
              <c:idx val="1"/>
              <c:layout>
                <c:manualLayout>
                  <c:x val="0.12010922360367782"/>
                  <c:y val="-0.14274910277101668"/>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FCA-4752-B35E-99AC2AD1CC17}"/>
                </c:ext>
              </c:extLst>
            </c:dLbl>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ysClr val="windowText" lastClr="000000"/>
                    </a:solidFill>
                    <a:latin typeface="+mn-lt"/>
                    <a:ea typeface="+mn-ea"/>
                    <a:cs typeface="+mn-cs"/>
                  </a:defRPr>
                </a:pPr>
                <a:endParaRPr lang="zh-HK"/>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Total Contributions</c:v>
              </c:pt>
              <c:pt idx="1">
                <c:v>Start Principal</c:v>
              </c:pt>
              <c:pt idx="2">
                <c:v>Total Interest</c:v>
              </c:pt>
            </c:strLit>
          </c:cat>
          <c:val>
            <c:numRef>
              <c:f>('Investment Calculator'!$F$11,'Investment Calculator'!$F$18,'Investment Calculator'!$F$13)</c:f>
              <c:numCache>
                <c:formatCode>_("$"* #,##0.00_);_("$"* \(#,##0.00\);_("$"* "-"??_);_(@_)</c:formatCode>
                <c:ptCount val="3"/>
                <c:pt idx="0">
                  <c:v>360000</c:v>
                </c:pt>
                <c:pt idx="1">
                  <c:v>33200</c:v>
                </c:pt>
                <c:pt idx="2">
                  <c:v>683568.05804091482</c:v>
                </c:pt>
              </c:numCache>
            </c:numRef>
          </c:val>
          <c:extLst>
            <c:ext xmlns:c16="http://schemas.microsoft.com/office/drawing/2014/chart" uri="{C3380CC4-5D6E-409C-BE32-E72D297353CC}">
              <c16:uniqueId val="{00000006-8FCA-4752-B35E-99AC2AD1CC1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Balance Accumulation Graph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scatterChart>
        <c:scatterStyle val="lineMarker"/>
        <c:varyColors val="0"/>
        <c:ser>
          <c:idx val="0"/>
          <c:order val="0"/>
          <c:tx>
            <c:v>Interest</c:v>
          </c:tx>
          <c:spPr>
            <a:ln w="28575" cap="rnd">
              <a:solidFill>
                <a:schemeClr val="accent1"/>
              </a:solidFill>
              <a:round/>
            </a:ln>
            <a:effectLst/>
          </c:spPr>
          <c:marker>
            <c:symbol val="none"/>
          </c:marker>
          <c:xVal>
            <c:numRef>
              <c:f>'Investment Calculator'!$B$18:$B$47</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xVal>
          <c:yVal>
            <c:numLit>
              <c:formatCode>General</c:formatCode>
              <c:ptCount val="101"/>
              <c:pt idx="0">
                <c:v>1200</c:v>
              </c:pt>
              <c:pt idx="1">
                <c:v>3192</c:v>
              </c:pt>
              <c:pt idx="2">
                <c:v>6023.52</c:v>
              </c:pt>
              <c:pt idx="3">
                <c:v>9744.9311999999991</c:v>
              </c:pt>
              <c:pt idx="4">
                <c:v>14409.627071999999</c:v>
              </c:pt>
              <c:pt idx="5">
                <c:v>20074.204696319997</c:v>
              </c:pt>
              <c:pt idx="6">
                <c:v>26798.656978099196</c:v>
              </c:pt>
              <c:pt idx="7">
                <c:v>34646.576396785145</c:v>
              </c:pt>
              <c:pt idx="8">
                <c:v>43685.370980592255</c:v>
              </c:pt>
              <c:pt idx="9">
                <c:v>53986.493239427786</c:v>
              </c:pt>
              <c:pt idx="10">
                <c:v>65625.682833793457</c:v>
              </c:pt>
              <c:pt idx="11">
                <c:v>78683.223803821063</c:v>
              </c:pt>
              <c:pt idx="12">
                <c:v>93244.21723205033</c:v>
              </c:pt>
              <c:pt idx="13">
                <c:v>109398.87026597335</c:v>
              </c:pt>
              <c:pt idx="14">
                <c:v>127242.80248193175</c:v>
              </c:pt>
              <c:pt idx="15">
                <c:v>146877.37063084764</c:v>
              </c:pt>
              <c:pt idx="16">
                <c:v>168410.01286869848</c:v>
              </c:pt>
              <c:pt idx="17">
                <c:v>191954.61364082037</c:v>
              </c:pt>
              <c:pt idx="18">
                <c:v>217631.89045926961</c:v>
              </c:pt>
              <c:pt idx="19">
                <c:v>245569.80388682577</c:v>
              </c:pt>
              <c:pt idx="20">
                <c:v>275903.99212003534</c:v>
              </c:pt>
              <c:pt idx="21">
                <c:v>308778.23164723744</c:v>
              </c:pt>
              <c:pt idx="22">
                <c:v>344344.92554607167</c:v>
              </c:pt>
              <c:pt idx="23">
                <c:v>382765.62107883597</c:v>
              </c:pt>
              <c:pt idx="24">
                <c:v>424211.55834356614</c:v>
              </c:pt>
              <c:pt idx="25">
                <c:v>468864.25184418011</c:v>
              </c:pt>
              <c:pt idx="26">
                <c:v>516916.10695483093</c:v>
              </c:pt>
              <c:pt idx="27">
                <c:v>568571.07337212074</c:v>
              </c:pt>
              <c:pt idx="28">
                <c:v>624045.33777444798</c:v>
              </c:pt>
              <c:pt idx="29">
                <c:v>683568.05804091482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Lit>
          </c:yVal>
          <c:smooth val="0"/>
          <c:extLst>
            <c:ext xmlns:c16="http://schemas.microsoft.com/office/drawing/2014/chart" uri="{C3380CC4-5D6E-409C-BE32-E72D297353CC}">
              <c16:uniqueId val="{0000001E-4F58-4192-BE25-930E2FE136CB}"/>
            </c:ext>
          </c:extLst>
        </c:ser>
        <c:ser>
          <c:idx val="1"/>
          <c:order val="1"/>
          <c:tx>
            <c:v>End Balance</c:v>
          </c:tx>
          <c:spPr>
            <a:ln w="28575" cap="rnd">
              <a:solidFill>
                <a:schemeClr val="accent2"/>
              </a:solidFill>
              <a:round/>
            </a:ln>
            <a:effectLst/>
          </c:spPr>
          <c:marker>
            <c:symbol val="none"/>
          </c:marker>
          <c:yVal>
            <c:numRef>
              <c:f>'Investment Calculator'!$F$18:$F$47</c:f>
              <c:numCache>
                <c:formatCode>_("$"* #,##0.00_);_("$"* \(#,##0.00\);_("$"* "-"??_);_(@_)</c:formatCode>
                <c:ptCount val="30"/>
                <c:pt idx="0">
                  <c:v>33200</c:v>
                </c:pt>
                <c:pt idx="1">
                  <c:v>47192</c:v>
                </c:pt>
                <c:pt idx="2">
                  <c:v>62023.519999999997</c:v>
                </c:pt>
                <c:pt idx="3">
                  <c:v>77744.931199999992</c:v>
                </c:pt>
                <c:pt idx="4">
                  <c:v>94409.627071999988</c:v>
                </c:pt>
                <c:pt idx="5">
                  <c:v>112074.20469631998</c:v>
                </c:pt>
                <c:pt idx="6">
                  <c:v>130798.65697809918</c:v>
                </c:pt>
                <c:pt idx="7">
                  <c:v>150646.57639678512</c:v>
                </c:pt>
                <c:pt idx="8">
                  <c:v>171685.37098059224</c:v>
                </c:pt>
                <c:pt idx="9">
                  <c:v>193986.49323942777</c:v>
                </c:pt>
                <c:pt idx="10">
                  <c:v>217625.68283379343</c:v>
                </c:pt>
                <c:pt idx="11">
                  <c:v>242683.22380382102</c:v>
                </c:pt>
                <c:pt idx="12">
                  <c:v>269244.21723205026</c:v>
                </c:pt>
                <c:pt idx="13">
                  <c:v>297398.87026597327</c:v>
                </c:pt>
                <c:pt idx="14">
                  <c:v>327242.80248193163</c:v>
                </c:pt>
                <c:pt idx="15">
                  <c:v>358877.37063084752</c:v>
                </c:pt>
                <c:pt idx="16">
                  <c:v>392410.0128686984</c:v>
                </c:pt>
                <c:pt idx="17">
                  <c:v>427954.61364082032</c:v>
                </c:pt>
                <c:pt idx="18">
                  <c:v>465631.89045926952</c:v>
                </c:pt>
                <c:pt idx="19">
                  <c:v>505569.80388682568</c:v>
                </c:pt>
                <c:pt idx="20">
                  <c:v>547903.99212003523</c:v>
                </c:pt>
                <c:pt idx="21">
                  <c:v>592778.23164723732</c:v>
                </c:pt>
                <c:pt idx="22">
                  <c:v>640344.92554607161</c:v>
                </c:pt>
                <c:pt idx="23">
                  <c:v>690765.62107883592</c:v>
                </c:pt>
                <c:pt idx="24">
                  <c:v>744211.55834356602</c:v>
                </c:pt>
                <c:pt idx="25">
                  <c:v>800864.25184417993</c:v>
                </c:pt>
                <c:pt idx="26">
                  <c:v>860916.1069548307</c:v>
                </c:pt>
                <c:pt idx="27">
                  <c:v>924571.0733721205</c:v>
                </c:pt>
                <c:pt idx="28">
                  <c:v>992045.33777444775</c:v>
                </c:pt>
                <c:pt idx="29">
                  <c:v>1063568.0580409146</c:v>
                </c:pt>
              </c:numCache>
            </c:numRef>
          </c:yVal>
          <c:smooth val="0"/>
          <c:extLst>
            <c:ext xmlns:c16="http://schemas.microsoft.com/office/drawing/2014/chart" uri="{C3380CC4-5D6E-409C-BE32-E72D297353CC}">
              <c16:uniqueId val="{0000001F-4F58-4192-BE25-930E2FE136CB}"/>
            </c:ext>
          </c:extLst>
        </c:ser>
        <c:ser>
          <c:idx val="2"/>
          <c:order val="2"/>
          <c:tx>
            <c:v>End Principal</c:v>
          </c:tx>
          <c:spPr>
            <a:ln w="28575" cap="rnd">
              <a:solidFill>
                <a:schemeClr val="accent3"/>
              </a:solidFill>
              <a:round/>
            </a:ln>
            <a:effectLst/>
          </c:spPr>
          <c:marker>
            <c:symbol val="none"/>
          </c:marker>
          <c:yVal>
            <c:numRef>
              <c:f>'Investment Calculator'!$G$18:$G$47</c:f>
              <c:numCache>
                <c:formatCode>_("$"* #,##0.00_);_("$"* \(#,##0.00\);_("$"* "-"??_);_(@_)</c:formatCode>
                <c:ptCount val="30"/>
                <c:pt idx="0">
                  <c:v>32000</c:v>
                </c:pt>
                <c:pt idx="1">
                  <c:v>44000</c:v>
                </c:pt>
                <c:pt idx="2">
                  <c:v>56000</c:v>
                </c:pt>
                <c:pt idx="3">
                  <c:v>68000</c:v>
                </c:pt>
                <c:pt idx="4">
                  <c:v>80000</c:v>
                </c:pt>
                <c:pt idx="5">
                  <c:v>92000</c:v>
                </c:pt>
                <c:pt idx="6">
                  <c:v>104000</c:v>
                </c:pt>
                <c:pt idx="7">
                  <c:v>116000</c:v>
                </c:pt>
                <c:pt idx="8">
                  <c:v>128000</c:v>
                </c:pt>
                <c:pt idx="9">
                  <c:v>140000</c:v>
                </c:pt>
                <c:pt idx="10">
                  <c:v>152000</c:v>
                </c:pt>
                <c:pt idx="11">
                  <c:v>164000</c:v>
                </c:pt>
                <c:pt idx="12">
                  <c:v>176000</c:v>
                </c:pt>
                <c:pt idx="13">
                  <c:v>188000</c:v>
                </c:pt>
                <c:pt idx="14">
                  <c:v>200000</c:v>
                </c:pt>
                <c:pt idx="15">
                  <c:v>212000</c:v>
                </c:pt>
                <c:pt idx="16">
                  <c:v>224000</c:v>
                </c:pt>
                <c:pt idx="17">
                  <c:v>236000</c:v>
                </c:pt>
                <c:pt idx="18">
                  <c:v>248000</c:v>
                </c:pt>
                <c:pt idx="19">
                  <c:v>260000</c:v>
                </c:pt>
                <c:pt idx="20">
                  <c:v>272000</c:v>
                </c:pt>
                <c:pt idx="21">
                  <c:v>284000</c:v>
                </c:pt>
                <c:pt idx="22">
                  <c:v>296000</c:v>
                </c:pt>
                <c:pt idx="23">
                  <c:v>308000</c:v>
                </c:pt>
                <c:pt idx="24">
                  <c:v>320000</c:v>
                </c:pt>
                <c:pt idx="25">
                  <c:v>332000</c:v>
                </c:pt>
                <c:pt idx="26">
                  <c:v>344000</c:v>
                </c:pt>
                <c:pt idx="27">
                  <c:v>356000</c:v>
                </c:pt>
                <c:pt idx="28">
                  <c:v>368000</c:v>
                </c:pt>
                <c:pt idx="29">
                  <c:v>380000</c:v>
                </c:pt>
              </c:numCache>
            </c:numRef>
          </c:yVal>
          <c:smooth val="0"/>
          <c:extLst>
            <c:ext xmlns:c16="http://schemas.microsoft.com/office/drawing/2014/chart" uri="{C3380CC4-5D6E-409C-BE32-E72D297353CC}">
              <c16:uniqueId val="{00000020-4F58-4192-BE25-930E2FE136CB}"/>
            </c:ext>
          </c:extLst>
        </c:ser>
        <c:dLbls>
          <c:showLegendKey val="0"/>
          <c:showVal val="0"/>
          <c:showCatName val="0"/>
          <c:showSerName val="0"/>
          <c:showPercent val="0"/>
          <c:showBubbleSize val="0"/>
        </c:dLbls>
        <c:axId val="798856816"/>
        <c:axId val="300433296"/>
      </c:scatterChart>
      <c:valAx>
        <c:axId val="798856816"/>
        <c:scaling>
          <c:orientation val="minMax"/>
          <c:max val="30"/>
          <c:min val="1"/>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HK"/>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300433296"/>
        <c:crosses val="autoZero"/>
        <c:crossBetween val="midCat"/>
      </c:valAx>
      <c:valAx>
        <c:axId val="300433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HK Dollar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HK"/>
            </a:p>
          </c:txPr>
        </c:title>
        <c:numFmt formatCode="_([$$-409]* #,##0.00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crossAx val="79885681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HK"/>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zh-HK"/>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4B866C1-487D-4419-8800-187499421DDE}">
  <sheetPr codeName="ChtSave"/>
  <sheetViews>
    <sheetView zoomScale="88" workbookViewId="0" zoomToFit="1"/>
  </sheetViews>
  <pageMargins left="0.7" right="0.7" top="0.75" bottom="0.75" header="0.3" footer="0.3"/>
  <pageSetup paperSize="9"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518160</xdr:colOff>
          <xdr:row>21</xdr:row>
          <xdr:rowOff>152400</xdr:rowOff>
        </xdr:from>
        <xdr:to>
          <xdr:col>9</xdr:col>
          <xdr:colOff>518160</xdr:colOff>
          <xdr:row>24</xdr:row>
          <xdr:rowOff>106680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Arial Nova Cond"/>
                </a:rPr>
                <a:t>Lets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21</xdr:row>
          <xdr:rowOff>152400</xdr:rowOff>
        </xdr:from>
        <xdr:to>
          <xdr:col>18</xdr:col>
          <xdr:colOff>30480</xdr:colOff>
          <xdr:row>24</xdr:row>
          <xdr:rowOff>106680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Arial Nova Cond"/>
                </a:rPr>
                <a:t>Lets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419100</xdr:colOff>
          <xdr:row>2</xdr:row>
          <xdr:rowOff>83820</xdr:rowOff>
        </xdr:from>
        <xdr:to>
          <xdr:col>19</xdr:col>
          <xdr:colOff>518160</xdr:colOff>
          <xdr:row>3</xdr:row>
          <xdr:rowOff>137160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TW" altLang="en-US" sz="900" b="0" i="0" u="none" strike="noStrike" baseline="0">
                  <a:solidFill>
                    <a:srgbClr val="000000"/>
                  </a:solidFill>
                  <a:latin typeface="Arial"/>
                  <a:cs typeface="Arial"/>
                </a:rPr>
                <a:t>Log Out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90985</xdr:colOff>
      <xdr:row>1</xdr:row>
      <xdr:rowOff>56866</xdr:rowOff>
    </xdr:from>
    <xdr:to>
      <xdr:col>19</xdr:col>
      <xdr:colOff>591402</xdr:colOff>
      <xdr:row>17</xdr:row>
      <xdr:rowOff>125106</xdr:rowOff>
    </xdr:to>
    <xdr:graphicFrame macro="">
      <xdr:nvGraphicFramePr>
        <xdr:cNvPr id="3" name="圖表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1</xdr:row>
      <xdr:rowOff>90985</xdr:rowOff>
    </xdr:from>
    <xdr:to>
      <xdr:col>14</xdr:col>
      <xdr:colOff>339942</xdr:colOff>
      <xdr:row>17</xdr:row>
      <xdr:rowOff>125901</xdr:rowOff>
    </xdr:to>
    <xdr:graphicFrame macro="">
      <xdr:nvGraphicFramePr>
        <xdr:cNvPr id="4" name="圖表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411480</xdr:colOff>
          <xdr:row>0</xdr:row>
          <xdr:rowOff>228600</xdr:rowOff>
        </xdr:from>
        <xdr:to>
          <xdr:col>18</xdr:col>
          <xdr:colOff>944880</xdr:colOff>
          <xdr:row>0</xdr:row>
          <xdr:rowOff>754380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0</xdr:row>
          <xdr:rowOff>266700</xdr:rowOff>
        </xdr:from>
        <xdr:to>
          <xdr:col>15</xdr:col>
          <xdr:colOff>670560</xdr:colOff>
          <xdr:row>0</xdr:row>
          <xdr:rowOff>762000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Back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0</xdr:row>
          <xdr:rowOff>236220</xdr:rowOff>
        </xdr:from>
        <xdr:to>
          <xdr:col>2</xdr:col>
          <xdr:colOff>617220</xdr:colOff>
          <xdr:row>0</xdr:row>
          <xdr:rowOff>762000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TW" altLang="en-US" sz="1400" b="0" i="0" u="none" strike="noStrike" baseline="0">
                  <a:solidFill>
                    <a:srgbClr val="000000"/>
                  </a:solidFill>
                  <a:latin typeface="Arial"/>
                  <a:cs typeface="Arial"/>
                </a:rPr>
                <a:t>View Comparsion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82545" cy="6070023"/>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175260</xdr:colOff>
          <xdr:row>3</xdr:row>
          <xdr:rowOff>22860</xdr:rowOff>
        </xdr:from>
        <xdr:to>
          <xdr:col>13</xdr:col>
          <xdr:colOff>441960</xdr:colOff>
          <xdr:row>4</xdr:row>
          <xdr:rowOff>175260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6</xdr:row>
          <xdr:rowOff>76200</xdr:rowOff>
        </xdr:from>
        <xdr:to>
          <xdr:col>13</xdr:col>
          <xdr:colOff>426720</xdr:colOff>
          <xdr:row>8</xdr:row>
          <xdr:rowOff>22860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175260</xdr:colOff>
          <xdr:row>9</xdr:row>
          <xdr:rowOff>106680</xdr:rowOff>
        </xdr:from>
        <xdr:to>
          <xdr:col>13</xdr:col>
          <xdr:colOff>441960</xdr:colOff>
          <xdr:row>11</xdr:row>
          <xdr:rowOff>45720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FIND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12</xdr:row>
          <xdr:rowOff>137160</xdr:rowOff>
        </xdr:from>
        <xdr:to>
          <xdr:col>13</xdr:col>
          <xdr:colOff>419100</xdr:colOff>
          <xdr:row>14</xdr:row>
          <xdr:rowOff>68580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RESTORE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1304925</xdr:colOff>
      <xdr:row>0</xdr:row>
      <xdr:rowOff>161925</xdr:rowOff>
    </xdr:from>
    <xdr:to>
      <xdr:col>6</xdr:col>
      <xdr:colOff>1257300</xdr:colOff>
      <xdr:row>0</xdr:row>
      <xdr:rowOff>533400</xdr:rowOff>
    </xdr:to>
    <xdr:sp macro="" textlink="">
      <xdr:nvSpPr>
        <xdr:cNvPr id="2"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400-000002000000}"/>
            </a:ext>
          </a:extLst>
        </xdr:cNvPr>
        <xdr:cNvSpPr/>
      </xdr:nvSpPr>
      <xdr:spPr bwMode="auto">
        <a:xfrm>
          <a:off x="2952750" y="161925"/>
          <a:ext cx="1181100" cy="3810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400" b="1" i="0" u="none" strike="noStrike" baseline="0">
              <a:solidFill>
                <a:srgbClr val="000000"/>
              </a:solidFill>
              <a:latin typeface="Century Gothic"/>
            </a:rPr>
            <a:t>Open Investment Calculate</a:t>
          </a:r>
        </a:p>
      </xdr:txBody>
    </xdr:sp>
    <xdr:clientData fPrintsWithSheet="0"/>
  </xdr:twoCellAnchor>
  <xdr:twoCellAnchor>
    <xdr:from>
      <xdr:col>7</xdr:col>
      <xdr:colOff>532278</xdr:colOff>
      <xdr:row>0</xdr:row>
      <xdr:rowOff>567017</xdr:rowOff>
    </xdr:from>
    <xdr:to>
      <xdr:col>17</xdr:col>
      <xdr:colOff>526677</xdr:colOff>
      <xdr:row>18</xdr:row>
      <xdr:rowOff>190500</xdr:rowOff>
    </xdr:to>
    <xdr:graphicFrame macro="">
      <xdr:nvGraphicFramePr>
        <xdr:cNvPr id="3" name="Bar Chart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509865</xdr:colOff>
      <xdr:row>20</xdr:row>
      <xdr:rowOff>51546</xdr:rowOff>
    </xdr:from>
    <xdr:to>
      <xdr:col>17</xdr:col>
      <xdr:colOff>515471</xdr:colOff>
      <xdr:row>38</xdr:row>
      <xdr:rowOff>123264</xdr:rowOff>
    </xdr:to>
    <xdr:graphicFrame macro="">
      <xdr:nvGraphicFramePr>
        <xdr:cNvPr id="4" name="Chart 1">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1066800</xdr:colOff>
          <xdr:row>0</xdr:row>
          <xdr:rowOff>381000</xdr:rowOff>
        </xdr:from>
        <xdr:to>
          <xdr:col>6</xdr:col>
          <xdr:colOff>0</xdr:colOff>
          <xdr:row>1</xdr:row>
          <xdr:rowOff>38100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Open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0</xdr:row>
          <xdr:rowOff>373380</xdr:rowOff>
        </xdr:from>
        <xdr:to>
          <xdr:col>4</xdr:col>
          <xdr:colOff>762000</xdr:colOff>
          <xdr:row>1</xdr:row>
          <xdr:rowOff>38100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Back To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396240</xdr:colOff>
          <xdr:row>0</xdr:row>
          <xdr:rowOff>373380</xdr:rowOff>
        </xdr:from>
        <xdr:to>
          <xdr:col>7</xdr:col>
          <xdr:colOff>7620</xdr:colOff>
          <xdr:row>1</xdr:row>
          <xdr:rowOff>45720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Arial"/>
                  <a:cs typeface="Arial"/>
                </a:rPr>
                <a:t>Print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10_556765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hartSaving"/>
      <sheetName val="工作表1"/>
    </sheetNames>
    <sheetDataSet>
      <sheetData sheetId="0">
        <row r="4">
          <cell r="B4">
            <v>1000000</v>
          </cell>
        </row>
        <row r="5">
          <cell r="B5">
            <v>10000</v>
          </cell>
        </row>
        <row r="6">
          <cell r="B6">
            <v>0.02</v>
          </cell>
        </row>
        <row r="7">
          <cell r="B7">
            <v>0.08</v>
          </cell>
        </row>
        <row r="8">
          <cell r="B8">
            <v>0.03</v>
          </cell>
        </row>
        <row r="9">
          <cell r="B9">
            <v>0.05</v>
          </cell>
        </row>
        <row r="10">
          <cell r="B10">
            <v>0.15</v>
          </cell>
        </row>
        <row r="11">
          <cell r="B11">
            <v>25</v>
          </cell>
        </row>
        <row r="12">
          <cell r="B12">
            <v>63</v>
          </cell>
        </row>
        <row r="14">
          <cell r="B14">
            <v>3384.4113132507246</v>
          </cell>
        </row>
        <row r="15">
          <cell r="B15">
            <v>38</v>
          </cell>
        </row>
      </sheetData>
      <sheetData sheetId="1" refreshError="1"/>
      <sheetData sheetId="2"/>
    </sheetDataSet>
  </externalBook>
</externalLink>
</file>

<file path=xl/theme/theme1.xml><?xml version="1.0" encoding="utf-8"?>
<a:theme xmlns:a="http://schemas.openxmlformats.org/drawingml/2006/main" name="Office 佈景主題">
  <a:themeElements>
    <a:clrScheme name="藍色">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66BBA-ECC1-4E4C-9262-88E1BAA6EFF6}">
  <sheetPr codeName="工作表3"/>
  <dimension ref="E3:T26"/>
  <sheetViews>
    <sheetView topLeftCell="A7" workbookViewId="0"/>
  </sheetViews>
  <sheetFormatPr defaultColWidth="8.88671875" defaultRowHeight="16.2"/>
  <cols>
    <col min="1" max="16384" width="8.88671875" style="59"/>
  </cols>
  <sheetData>
    <row r="3" spans="5:20" ht="16.2" customHeight="1">
      <c r="E3" s="81" t="s">
        <v>77</v>
      </c>
      <c r="F3" s="82"/>
      <c r="G3" s="82"/>
      <c r="H3" s="82"/>
      <c r="I3" s="82"/>
      <c r="J3" s="82"/>
      <c r="K3" s="82"/>
      <c r="L3" s="82"/>
      <c r="M3" s="82"/>
      <c r="N3" s="82"/>
      <c r="O3" s="82"/>
      <c r="P3" s="82"/>
      <c r="Q3" s="82"/>
      <c r="R3" s="82"/>
      <c r="S3" s="82"/>
      <c r="T3" s="83"/>
    </row>
    <row r="4" spans="5:20" ht="16.2" customHeight="1">
      <c r="E4" s="84"/>
      <c r="F4" s="85"/>
      <c r="G4" s="85"/>
      <c r="H4" s="85"/>
      <c r="I4" s="85"/>
      <c r="J4" s="85"/>
      <c r="K4" s="85"/>
      <c r="L4" s="85"/>
      <c r="M4" s="85"/>
      <c r="N4" s="85"/>
      <c r="O4" s="85"/>
      <c r="P4" s="85"/>
      <c r="Q4" s="85"/>
      <c r="R4" s="85"/>
      <c r="S4" s="85"/>
      <c r="T4" s="86"/>
    </row>
    <row r="5" spans="5:20" ht="16.2" customHeight="1">
      <c r="E5" s="84"/>
      <c r="F5" s="85"/>
      <c r="G5" s="85"/>
      <c r="H5" s="85"/>
      <c r="I5" s="85"/>
      <c r="J5" s="85"/>
      <c r="K5" s="85"/>
      <c r="L5" s="85"/>
      <c r="M5" s="85"/>
      <c r="N5" s="85"/>
      <c r="O5" s="85"/>
      <c r="P5" s="85"/>
      <c r="Q5" s="85"/>
      <c r="R5" s="85"/>
      <c r="S5" s="85"/>
      <c r="T5" s="86"/>
    </row>
    <row r="6" spans="5:20" ht="16.2" customHeight="1">
      <c r="E6" s="84"/>
      <c r="F6" s="85"/>
      <c r="G6" s="85"/>
      <c r="H6" s="85"/>
      <c r="I6" s="85"/>
      <c r="J6" s="85"/>
      <c r="K6" s="85"/>
      <c r="L6" s="85"/>
      <c r="M6" s="85"/>
      <c r="N6" s="85"/>
      <c r="O6" s="85"/>
      <c r="P6" s="85"/>
      <c r="Q6" s="85"/>
      <c r="R6" s="85"/>
      <c r="S6" s="85"/>
      <c r="T6" s="86"/>
    </row>
    <row r="7" spans="5:20" ht="16.2" customHeight="1">
      <c r="E7" s="84"/>
      <c r="F7" s="85"/>
      <c r="G7" s="85"/>
      <c r="H7" s="85"/>
      <c r="I7" s="85"/>
      <c r="J7" s="85"/>
      <c r="K7" s="85"/>
      <c r="L7" s="85"/>
      <c r="M7" s="85"/>
      <c r="N7" s="85"/>
      <c r="O7" s="85"/>
      <c r="P7" s="85"/>
      <c r="Q7" s="85"/>
      <c r="R7" s="85"/>
      <c r="S7" s="85"/>
      <c r="T7" s="86"/>
    </row>
    <row r="8" spans="5:20" ht="16.2" customHeight="1">
      <c r="E8" s="66"/>
      <c r="F8" s="80" t="s">
        <v>78</v>
      </c>
      <c r="G8" s="80"/>
      <c r="H8" s="80"/>
      <c r="I8" s="80"/>
      <c r="J8" s="80"/>
      <c r="K8" s="80"/>
      <c r="L8" s="60"/>
      <c r="M8" s="61"/>
      <c r="N8" s="76" t="s">
        <v>79</v>
      </c>
      <c r="O8" s="76"/>
      <c r="P8" s="76"/>
      <c r="Q8" s="76"/>
      <c r="R8" s="76"/>
      <c r="S8" s="76"/>
      <c r="T8" s="67"/>
    </row>
    <row r="9" spans="5:20" ht="16.2" customHeight="1">
      <c r="E9" s="66"/>
      <c r="F9" s="80"/>
      <c r="G9" s="80"/>
      <c r="H9" s="80"/>
      <c r="I9" s="80"/>
      <c r="J9" s="80"/>
      <c r="K9" s="80"/>
      <c r="L9" s="60"/>
      <c r="M9" s="61"/>
      <c r="N9" s="76"/>
      <c r="O9" s="76"/>
      <c r="P9" s="76"/>
      <c r="Q9" s="76"/>
      <c r="R9" s="76"/>
      <c r="S9" s="76"/>
      <c r="T9" s="67"/>
    </row>
    <row r="10" spans="5:20" ht="16.2" customHeight="1">
      <c r="E10" s="66"/>
      <c r="F10" s="80"/>
      <c r="G10" s="80"/>
      <c r="H10" s="80"/>
      <c r="I10" s="80"/>
      <c r="J10" s="80"/>
      <c r="K10" s="80"/>
      <c r="L10" s="60"/>
      <c r="M10" s="61"/>
      <c r="N10" s="76"/>
      <c r="O10" s="76"/>
      <c r="P10" s="76"/>
      <c r="Q10" s="76"/>
      <c r="R10" s="76"/>
      <c r="S10" s="76"/>
      <c r="T10" s="67"/>
    </row>
    <row r="11" spans="5:20" ht="16.2" customHeight="1">
      <c r="E11" s="66"/>
      <c r="F11" s="87" t="s">
        <v>80</v>
      </c>
      <c r="G11" s="87"/>
      <c r="H11" s="87"/>
      <c r="I11" s="87"/>
      <c r="J11" s="87"/>
      <c r="K11" s="87"/>
      <c r="L11" s="60"/>
      <c r="M11" s="61"/>
      <c r="N11" s="77" t="s">
        <v>85</v>
      </c>
      <c r="O11" s="77"/>
      <c r="P11" s="77"/>
      <c r="Q11" s="77"/>
      <c r="R11" s="77"/>
      <c r="S11" s="77"/>
      <c r="T11" s="67"/>
    </row>
    <row r="12" spans="5:20">
      <c r="E12" s="66"/>
      <c r="F12" s="87"/>
      <c r="G12" s="87"/>
      <c r="H12" s="87"/>
      <c r="I12" s="87"/>
      <c r="J12" s="87"/>
      <c r="K12" s="87"/>
      <c r="L12" s="60"/>
      <c r="M12" s="61"/>
      <c r="N12" s="77"/>
      <c r="O12" s="77"/>
      <c r="P12" s="77"/>
      <c r="Q12" s="77"/>
      <c r="R12" s="77"/>
      <c r="S12" s="77"/>
      <c r="T12" s="67"/>
    </row>
    <row r="13" spans="5:20">
      <c r="E13" s="66"/>
      <c r="F13" s="87"/>
      <c r="G13" s="87"/>
      <c r="H13" s="87"/>
      <c r="I13" s="87"/>
      <c r="J13" s="87"/>
      <c r="K13" s="87"/>
      <c r="L13" s="60"/>
      <c r="M13" s="61"/>
      <c r="N13" s="77"/>
      <c r="O13" s="77"/>
      <c r="P13" s="77"/>
      <c r="Q13" s="77"/>
      <c r="R13" s="77"/>
      <c r="S13" s="77"/>
      <c r="T13" s="67"/>
    </row>
    <row r="14" spans="5:20">
      <c r="E14" s="66"/>
      <c r="F14" s="62"/>
      <c r="G14" s="62"/>
      <c r="H14" s="62"/>
      <c r="I14" s="62"/>
      <c r="J14" s="62"/>
      <c r="K14" s="62"/>
      <c r="L14" s="60"/>
      <c r="M14" s="61"/>
      <c r="N14" s="77"/>
      <c r="O14" s="77"/>
      <c r="P14" s="77"/>
      <c r="Q14" s="77"/>
      <c r="R14" s="77"/>
      <c r="S14" s="77"/>
      <c r="T14" s="67"/>
    </row>
    <row r="15" spans="5:20">
      <c r="E15" s="66"/>
      <c r="F15" s="62"/>
      <c r="G15" s="79" t="s">
        <v>81</v>
      </c>
      <c r="H15" s="79"/>
      <c r="I15" s="79"/>
      <c r="J15" s="79"/>
      <c r="K15" s="62"/>
      <c r="L15" s="60"/>
      <c r="M15" s="61"/>
      <c r="N15" s="77"/>
      <c r="O15" s="77"/>
      <c r="P15" s="77"/>
      <c r="Q15" s="77"/>
      <c r="R15" s="77"/>
      <c r="S15" s="77"/>
      <c r="T15" s="67"/>
    </row>
    <row r="16" spans="5:20" ht="16.2" customHeight="1">
      <c r="E16" s="66"/>
      <c r="F16" s="62"/>
      <c r="G16" s="79" t="s">
        <v>82</v>
      </c>
      <c r="H16" s="79"/>
      <c r="I16" s="79"/>
      <c r="J16" s="79"/>
      <c r="K16" s="62"/>
      <c r="L16" s="60"/>
      <c r="M16" s="61"/>
      <c r="N16" s="77"/>
      <c r="O16" s="77"/>
      <c r="P16" s="77"/>
      <c r="Q16" s="77"/>
      <c r="R16" s="77"/>
      <c r="S16" s="77"/>
      <c r="T16" s="67"/>
    </row>
    <row r="17" spans="5:20" ht="16.2" customHeight="1">
      <c r="E17" s="66"/>
      <c r="F17" s="62"/>
      <c r="G17" s="79" t="s">
        <v>83</v>
      </c>
      <c r="H17" s="79"/>
      <c r="I17" s="79"/>
      <c r="J17" s="79"/>
      <c r="K17" s="62"/>
      <c r="L17" s="60"/>
      <c r="M17" s="61"/>
      <c r="N17" s="61"/>
      <c r="O17" s="61"/>
      <c r="P17" s="61"/>
      <c r="Q17" s="61"/>
      <c r="R17" s="61"/>
      <c r="S17" s="61"/>
      <c r="T17" s="67"/>
    </row>
    <row r="18" spans="5:20" ht="16.2" customHeight="1">
      <c r="E18" s="66"/>
      <c r="F18" s="62"/>
      <c r="G18" s="79" t="s">
        <v>84</v>
      </c>
      <c r="H18" s="79"/>
      <c r="I18" s="79"/>
      <c r="J18" s="79"/>
      <c r="K18" s="62"/>
      <c r="L18" s="60"/>
      <c r="M18" s="61"/>
      <c r="N18" s="61"/>
      <c r="O18" s="78"/>
      <c r="P18" s="78"/>
      <c r="Q18" s="78"/>
      <c r="R18" s="78"/>
      <c r="S18" s="61"/>
      <c r="T18" s="67"/>
    </row>
    <row r="19" spans="5:20" ht="16.2" customHeight="1">
      <c r="E19" s="66"/>
      <c r="F19" s="62"/>
      <c r="G19" s="79"/>
      <c r="H19" s="79"/>
      <c r="I19" s="79"/>
      <c r="J19" s="79"/>
      <c r="K19" s="62"/>
      <c r="L19" s="60"/>
      <c r="M19" s="61"/>
      <c r="N19" s="61"/>
      <c r="O19" s="75" t="s">
        <v>86</v>
      </c>
      <c r="P19" s="75"/>
      <c r="Q19" s="75"/>
      <c r="R19" s="75"/>
      <c r="S19" s="61"/>
      <c r="T19" s="67"/>
    </row>
    <row r="20" spans="5:20" ht="16.2" customHeight="1">
      <c r="E20" s="66"/>
      <c r="F20" s="63"/>
      <c r="G20" s="63"/>
      <c r="H20" s="63"/>
      <c r="I20" s="63"/>
      <c r="J20" s="63"/>
      <c r="K20" s="63"/>
      <c r="L20" s="60"/>
      <c r="M20" s="61"/>
      <c r="N20" s="61"/>
      <c r="O20" s="75" t="s">
        <v>87</v>
      </c>
      <c r="P20" s="75"/>
      <c r="Q20" s="75"/>
      <c r="R20" s="75"/>
      <c r="S20" s="61"/>
      <c r="T20" s="67"/>
    </row>
    <row r="21" spans="5:20" ht="16.2" customHeight="1">
      <c r="E21" s="66"/>
      <c r="F21" s="60"/>
      <c r="G21" s="60"/>
      <c r="H21" s="60"/>
      <c r="I21" s="60"/>
      <c r="J21" s="60"/>
      <c r="K21" s="60"/>
      <c r="L21" s="60"/>
      <c r="M21" s="61"/>
      <c r="N21" s="61"/>
      <c r="O21" s="61"/>
      <c r="P21" s="61"/>
      <c r="Q21" s="61"/>
      <c r="R21" s="61"/>
      <c r="S21" s="61"/>
      <c r="T21" s="67"/>
    </row>
    <row r="22" spans="5:20">
      <c r="E22" s="66"/>
      <c r="F22" s="60"/>
      <c r="G22" s="60"/>
      <c r="H22" s="60"/>
      <c r="I22" s="60"/>
      <c r="J22" s="60"/>
      <c r="K22" s="60"/>
      <c r="L22" s="60"/>
      <c r="M22" s="61"/>
      <c r="N22" s="61"/>
      <c r="O22" s="61"/>
      <c r="P22" s="61"/>
      <c r="Q22" s="61"/>
      <c r="R22" s="61"/>
      <c r="S22" s="61"/>
      <c r="T22" s="67"/>
    </row>
    <row r="23" spans="5:20">
      <c r="E23" s="66"/>
      <c r="F23" s="60"/>
      <c r="G23" s="60"/>
      <c r="H23" s="60"/>
      <c r="I23" s="60"/>
      <c r="J23" s="60"/>
      <c r="K23" s="60"/>
      <c r="L23" s="60"/>
      <c r="M23" s="61"/>
      <c r="N23" s="61"/>
      <c r="O23" s="61"/>
      <c r="P23" s="61"/>
      <c r="Q23" s="61"/>
      <c r="R23" s="61"/>
      <c r="S23" s="61"/>
      <c r="T23" s="67"/>
    </row>
    <row r="24" spans="5:20">
      <c r="E24" s="66"/>
      <c r="F24" s="60"/>
      <c r="G24" s="60"/>
      <c r="H24" s="60"/>
      <c r="I24" s="60"/>
      <c r="J24" s="60"/>
      <c r="K24" s="60"/>
      <c r="L24" s="60"/>
      <c r="M24" s="61"/>
      <c r="N24" s="61"/>
      <c r="O24" s="61"/>
      <c r="P24" s="61"/>
      <c r="Q24" s="61"/>
      <c r="R24" s="61"/>
      <c r="S24" s="61"/>
      <c r="T24" s="67"/>
    </row>
    <row r="25" spans="5:20">
      <c r="E25" s="66"/>
      <c r="F25" s="60"/>
      <c r="G25" s="60"/>
      <c r="H25" s="60"/>
      <c r="I25" s="60"/>
      <c r="J25" s="60"/>
      <c r="K25" s="60"/>
      <c r="L25" s="60"/>
      <c r="M25" s="61"/>
      <c r="N25" s="61"/>
      <c r="O25" s="61"/>
      <c r="P25" s="61"/>
      <c r="Q25" s="61"/>
      <c r="R25" s="61"/>
      <c r="S25" s="61"/>
      <c r="T25" s="67"/>
    </row>
    <row r="26" spans="5:20">
      <c r="E26" s="68"/>
      <c r="F26" s="64"/>
      <c r="G26" s="64"/>
      <c r="H26" s="64"/>
      <c r="I26" s="64"/>
      <c r="J26" s="64"/>
      <c r="K26" s="64"/>
      <c r="L26" s="64"/>
      <c r="M26" s="65"/>
      <c r="N26" s="65"/>
      <c r="O26" s="65"/>
      <c r="P26" s="65"/>
      <c r="Q26" s="65"/>
      <c r="R26" s="65"/>
      <c r="S26" s="65"/>
      <c r="T26" s="69"/>
    </row>
  </sheetData>
  <mergeCells count="12">
    <mergeCell ref="G18:J19"/>
    <mergeCell ref="F8:K10"/>
    <mergeCell ref="E3:T7"/>
    <mergeCell ref="F11:K13"/>
    <mergeCell ref="G15:J15"/>
    <mergeCell ref="G16:J16"/>
    <mergeCell ref="G17:J17"/>
    <mergeCell ref="O20:R20"/>
    <mergeCell ref="N8:S10"/>
    <mergeCell ref="N11:S16"/>
    <mergeCell ref="O18:R18"/>
    <mergeCell ref="O19:R19"/>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activateMort">
                <anchor moveWithCells="1" sizeWithCells="1">
                  <from>
                    <xdr:col>5</xdr:col>
                    <xdr:colOff>518160</xdr:colOff>
                    <xdr:row>21</xdr:row>
                    <xdr:rowOff>152400</xdr:rowOff>
                  </from>
                  <to>
                    <xdr:col>9</xdr:col>
                    <xdr:colOff>518160</xdr:colOff>
                    <xdr:row>24</xdr:row>
                    <xdr:rowOff>106680</xdr:rowOff>
                  </to>
                </anchor>
              </controlPr>
            </control>
          </mc:Choice>
        </mc:AlternateContent>
        <mc:AlternateContent xmlns:mc="http://schemas.openxmlformats.org/markup-compatibility/2006">
          <mc:Choice Requires="x14">
            <control shapeId="8195" r:id="rId5" name="Button 3">
              <controlPr defaultSize="0" print="0" autoFill="0" autoPict="0" macro="[0]!activeInvert">
                <anchor moveWithCells="1" sizeWithCells="1">
                  <from>
                    <xdr:col>14</xdr:col>
                    <xdr:colOff>22860</xdr:colOff>
                    <xdr:row>21</xdr:row>
                    <xdr:rowOff>152400</xdr:rowOff>
                  </from>
                  <to>
                    <xdr:col>18</xdr:col>
                    <xdr:colOff>30480</xdr:colOff>
                    <xdr:row>24</xdr:row>
                    <xdr:rowOff>106680</xdr:rowOff>
                  </to>
                </anchor>
              </controlPr>
            </control>
          </mc:Choice>
        </mc:AlternateContent>
        <mc:AlternateContent xmlns:mc="http://schemas.openxmlformats.org/markup-compatibility/2006">
          <mc:Choice Requires="x14">
            <control shapeId="8196" r:id="rId6" name="Button 4">
              <controlPr defaultSize="0" print="0" autoFill="0" autoPict="0" macro="[0]!logout">
                <anchor moveWithCells="1" sizeWithCells="1">
                  <from>
                    <xdr:col>18</xdr:col>
                    <xdr:colOff>419100</xdr:colOff>
                    <xdr:row>2</xdr:row>
                    <xdr:rowOff>83820</xdr:rowOff>
                  </from>
                  <to>
                    <xdr:col>19</xdr:col>
                    <xdr:colOff>518160</xdr:colOff>
                    <xdr:row>3</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67321-EACC-4D9C-B900-AB42737A7F3E}">
  <sheetPr codeName="wsmodel"/>
  <dimension ref="A1:T700"/>
  <sheetViews>
    <sheetView tabSelected="1" zoomScale="67" workbookViewId="0">
      <selection activeCell="F17" sqref="F17:G17"/>
    </sheetView>
  </sheetViews>
  <sheetFormatPr defaultRowHeight="16.2"/>
  <cols>
    <col min="1" max="1" width="9.44140625" style="12" customWidth="1"/>
    <col min="2" max="2" width="13.44140625" style="12" bestFit="1" customWidth="1"/>
    <col min="3" max="3" width="14.77734375" style="14" customWidth="1"/>
    <col min="4" max="4" width="11.44140625" style="14" bestFit="1" customWidth="1"/>
    <col min="5" max="5" width="13.88671875" style="14" bestFit="1" customWidth="1"/>
    <col min="6" max="6" width="19" style="14" customWidth="1"/>
    <col min="7" max="7" width="14.44140625" style="14" customWidth="1"/>
    <col min="8" max="8" width="13.33203125" style="14" bestFit="1" customWidth="1"/>
    <col min="9" max="9" width="3.33203125" style="12" customWidth="1"/>
    <col min="10" max="10" width="3.109375" style="12" customWidth="1"/>
    <col min="11" max="11" width="13.44140625" style="12" bestFit="1" customWidth="1"/>
    <col min="12" max="12" width="14.33203125" style="13" bestFit="1" customWidth="1"/>
    <col min="13" max="13" width="10.77734375" style="14" customWidth="1"/>
    <col min="14" max="14" width="10.88671875" style="14" bestFit="1" customWidth="1"/>
    <col min="15" max="15" width="13.88671875" style="14" bestFit="1" customWidth="1"/>
    <col min="16" max="16" width="10.6640625" style="14" bestFit="1" customWidth="1"/>
    <col min="17" max="17" width="14.77734375" style="14" bestFit="1" customWidth="1"/>
    <col min="18" max="18" width="13" style="14" bestFit="1" customWidth="1"/>
    <col min="19" max="19" width="14.77734375" style="14" bestFit="1" customWidth="1"/>
  </cols>
  <sheetData>
    <row r="1" spans="1:20" ht="64.2" customHeight="1">
      <c r="A1" s="88" t="s">
        <v>20</v>
      </c>
      <c r="B1" s="88"/>
      <c r="C1" s="88"/>
      <c r="D1" s="88"/>
      <c r="E1" s="88"/>
      <c r="F1" s="88"/>
      <c r="G1" s="88"/>
      <c r="H1" s="88"/>
      <c r="I1" s="88"/>
      <c r="J1" s="88"/>
      <c r="K1" s="88"/>
      <c r="L1" s="88"/>
      <c r="M1" s="88"/>
      <c r="N1" s="88"/>
      <c r="O1" s="88"/>
      <c r="P1" s="88"/>
      <c r="Q1" s="88"/>
      <c r="R1" s="88"/>
      <c r="S1" s="88"/>
      <c r="T1" s="88"/>
    </row>
    <row r="2" spans="1:20">
      <c r="A2"/>
      <c r="B2"/>
      <c r="C2"/>
      <c r="D2"/>
      <c r="E2"/>
      <c r="F2"/>
      <c r="G2"/>
      <c r="H2"/>
      <c r="I2"/>
      <c r="J2"/>
      <c r="K2"/>
      <c r="L2"/>
      <c r="M2"/>
      <c r="N2"/>
      <c r="O2"/>
      <c r="P2"/>
      <c r="Q2"/>
      <c r="R2"/>
      <c r="S2"/>
    </row>
    <row r="3" spans="1:20">
      <c r="A3" s="6"/>
      <c r="B3" s="98" t="s">
        <v>0</v>
      </c>
      <c r="C3" s="98"/>
      <c r="D3" s="5"/>
      <c r="E3" s="5"/>
      <c r="F3" s="97" t="s">
        <v>4</v>
      </c>
      <c r="G3" s="97"/>
      <c r="H3"/>
      <c r="I3"/>
      <c r="J3"/>
      <c r="K3"/>
      <c r="L3"/>
      <c r="M3"/>
      <c r="N3"/>
      <c r="O3"/>
      <c r="P3"/>
      <c r="Q3"/>
      <c r="R3"/>
      <c r="S3"/>
    </row>
    <row r="4" spans="1:20">
      <c r="A4" s="7"/>
      <c r="B4" s="9" t="s">
        <v>1</v>
      </c>
      <c r="C4" s="16" t="s">
        <v>71</v>
      </c>
      <c r="D4" s="3"/>
      <c r="E4" s="3"/>
      <c r="F4" s="10" t="s">
        <v>5</v>
      </c>
      <c r="G4" s="14">
        <v>300000</v>
      </c>
      <c r="H4"/>
      <c r="I4"/>
      <c r="J4"/>
      <c r="K4"/>
      <c r="L4"/>
      <c r="M4"/>
      <c r="N4"/>
      <c r="O4"/>
      <c r="P4"/>
      <c r="Q4"/>
      <c r="R4"/>
      <c r="S4"/>
    </row>
    <row r="5" spans="1:20">
      <c r="A5" s="7"/>
      <c r="B5" s="9" t="s">
        <v>2</v>
      </c>
      <c r="C5" s="17" t="s">
        <v>29</v>
      </c>
      <c r="D5" s="3"/>
      <c r="E5" s="3"/>
      <c r="F5" s="10" t="s">
        <v>6</v>
      </c>
      <c r="G5" s="15">
        <v>0.1</v>
      </c>
      <c r="H5"/>
      <c r="I5"/>
      <c r="J5"/>
      <c r="K5"/>
      <c r="L5"/>
      <c r="M5"/>
      <c r="N5"/>
      <c r="O5"/>
      <c r="P5"/>
      <c r="Q5"/>
      <c r="R5"/>
      <c r="S5"/>
    </row>
    <row r="6" spans="1:20">
      <c r="A6" s="7"/>
      <c r="B6" s="9" t="s">
        <v>3</v>
      </c>
      <c r="C6" s="18">
        <v>62119903</v>
      </c>
      <c r="D6" s="3"/>
      <c r="E6" s="3"/>
      <c r="F6" s="10" t="s">
        <v>7</v>
      </c>
      <c r="G6" s="12">
        <v>15</v>
      </c>
      <c r="H6"/>
      <c r="I6"/>
      <c r="J6"/>
      <c r="K6"/>
      <c r="L6"/>
      <c r="M6"/>
      <c r="N6"/>
      <c r="O6"/>
      <c r="P6"/>
      <c r="Q6"/>
      <c r="R6"/>
      <c r="S6"/>
    </row>
    <row r="7" spans="1:20">
      <c r="A7"/>
      <c r="B7"/>
      <c r="C7" s="74"/>
      <c r="D7" s="73"/>
      <c r="E7" s="4"/>
      <c r="F7" s="11" t="s">
        <v>8</v>
      </c>
      <c r="G7" s="14">
        <v>300</v>
      </c>
      <c r="H7"/>
      <c r="I7"/>
      <c r="J7"/>
      <c r="K7"/>
      <c r="L7"/>
      <c r="M7"/>
      <c r="N7"/>
      <c r="O7"/>
      <c r="P7"/>
      <c r="Q7"/>
      <c r="R7"/>
      <c r="S7"/>
    </row>
    <row r="8" spans="1:20">
      <c r="A8"/>
      <c r="B8"/>
      <c r="C8" s="72"/>
      <c r="D8" s="3"/>
      <c r="E8" s="3"/>
      <c r="F8" s="10" t="s">
        <v>9</v>
      </c>
      <c r="G8" s="13">
        <v>43193</v>
      </c>
      <c r="H8"/>
      <c r="I8"/>
      <c r="J8"/>
      <c r="K8"/>
      <c r="L8"/>
      <c r="M8"/>
      <c r="N8"/>
      <c r="O8"/>
      <c r="P8"/>
      <c r="Q8"/>
      <c r="R8"/>
      <c r="S8"/>
    </row>
    <row r="9" spans="1:20">
      <c r="A9"/>
      <c r="B9"/>
      <c r="C9"/>
      <c r="D9"/>
      <c r="E9"/>
      <c r="F9" s="8"/>
      <c r="G9"/>
      <c r="H9"/>
      <c r="I9"/>
      <c r="J9"/>
      <c r="K9"/>
      <c r="L9"/>
      <c r="M9"/>
      <c r="N9"/>
      <c r="O9"/>
      <c r="P9"/>
      <c r="Q9"/>
      <c r="R9"/>
      <c r="S9"/>
    </row>
    <row r="10" spans="1:20">
      <c r="A10" s="1"/>
      <c r="B10" s="99" t="s">
        <v>21</v>
      </c>
      <c r="C10" s="99"/>
      <c r="D10" s="99"/>
      <c r="E10" s="99"/>
      <c r="F10" s="99"/>
      <c r="G10" s="99"/>
      <c r="H10"/>
      <c r="I10"/>
      <c r="J10"/>
      <c r="K10"/>
      <c r="L10"/>
      <c r="M10"/>
      <c r="N10"/>
      <c r="O10"/>
      <c r="P10"/>
      <c r="Q10"/>
      <c r="R10"/>
      <c r="S10"/>
    </row>
    <row r="11" spans="1:20">
      <c r="A11"/>
      <c r="B11" s="96" t="s">
        <v>27</v>
      </c>
      <c r="C11" s="96"/>
      <c r="D11" s="96" t="s">
        <v>28</v>
      </c>
      <c r="E11" s="96"/>
      <c r="F11" s="96" t="s">
        <v>22</v>
      </c>
      <c r="G11" s="96"/>
      <c r="H11"/>
      <c r="I11"/>
      <c r="J11"/>
      <c r="K11"/>
      <c r="L11"/>
      <c r="M11"/>
      <c r="N11"/>
      <c r="O11"/>
      <c r="P11"/>
      <c r="Q11"/>
      <c r="R11"/>
      <c r="S11"/>
    </row>
    <row r="12" spans="1:20">
      <c r="A12" s="2"/>
      <c r="B12" s="94" t="s">
        <v>23</v>
      </c>
      <c r="C12" s="94"/>
      <c r="D12" s="95">
        <f>-PMT(G5/12,G6*12,G4)</f>
        <v>3223.8153531243488</v>
      </c>
      <c r="E12" s="95"/>
      <c r="F12" s="95">
        <f>-PMT(G5/12,G6*12,G4)+G7</f>
        <v>3523.8153531243488</v>
      </c>
      <c r="G12" s="95"/>
      <c r="H12"/>
      <c r="I12"/>
      <c r="J12"/>
      <c r="K12"/>
      <c r="L12"/>
      <c r="M12"/>
      <c r="N12"/>
      <c r="O12"/>
      <c r="P12"/>
      <c r="Q12"/>
      <c r="R12"/>
      <c r="S12"/>
    </row>
    <row r="13" spans="1:20">
      <c r="A13" s="2"/>
      <c r="B13" s="94" t="s">
        <v>24</v>
      </c>
      <c r="C13" s="94"/>
      <c r="D13" s="92">
        <f>NPER(G5/12,D12,-G4)</f>
        <v>180.0000000000006</v>
      </c>
      <c r="E13" s="92"/>
      <c r="F13" s="92">
        <f>ROUNDUP(NPER(G5/12,F12,-G4),0)</f>
        <v>149</v>
      </c>
      <c r="G13" s="92"/>
      <c r="H13"/>
      <c r="I13"/>
      <c r="J13"/>
      <c r="K13"/>
      <c r="L13"/>
      <c r="M13"/>
      <c r="N13"/>
      <c r="O13"/>
      <c r="P13"/>
      <c r="Q13"/>
      <c r="R13"/>
      <c r="S13"/>
    </row>
    <row r="14" spans="1:20">
      <c r="A14" s="2"/>
      <c r="B14" s="94" t="s">
        <v>25</v>
      </c>
      <c r="C14" s="94"/>
      <c r="D14" s="95">
        <f>D12*D13</f>
        <v>580286.76356238476</v>
      </c>
      <c r="E14" s="95"/>
      <c r="F14" s="95">
        <f ca="1">SUM(OFFSET(M20,2,0,F13,1))</f>
        <v>524831.29402026685</v>
      </c>
      <c r="G14" s="95"/>
      <c r="H14"/>
      <c r="I14"/>
      <c r="J14"/>
      <c r="K14"/>
      <c r="L14"/>
      <c r="M14"/>
      <c r="N14"/>
      <c r="O14"/>
      <c r="P14"/>
      <c r="Q14"/>
      <c r="R14"/>
      <c r="S14"/>
    </row>
    <row r="15" spans="1:20">
      <c r="A15" s="2"/>
      <c r="B15" s="94" t="s">
        <v>26</v>
      </c>
      <c r="C15" s="94"/>
      <c r="D15" s="95">
        <f>-CUMIPMT(G5/12,G6*12,G4,1,G6*12,0)</f>
        <v>280286.76356238278</v>
      </c>
      <c r="E15" s="95"/>
      <c r="F15" s="95">
        <f ca="1">SUM(OFFSET(N20,2,0,F13,1))</f>
        <v>224831.29402026735</v>
      </c>
      <c r="G15" s="95"/>
      <c r="H15"/>
      <c r="I15"/>
      <c r="J15"/>
      <c r="K15"/>
      <c r="L15"/>
      <c r="M15"/>
      <c r="N15"/>
      <c r="O15"/>
      <c r="P15"/>
      <c r="Q15"/>
      <c r="R15"/>
      <c r="S15"/>
    </row>
    <row r="16" spans="1:20">
      <c r="A16"/>
      <c r="B16" s="90" t="s">
        <v>36</v>
      </c>
      <c r="C16" s="90"/>
      <c r="D16" s="91" t="str">
        <f>QUOTIENT(D13,12)&amp;" years"</f>
        <v>15 years</v>
      </c>
      <c r="E16" s="91"/>
      <c r="F16" s="92" t="str">
        <f>'hidden calculation'!A8</f>
        <v>12 years and 5 months</v>
      </c>
      <c r="G16" s="92"/>
      <c r="H16"/>
      <c r="I16"/>
      <c r="J16"/>
      <c r="K16"/>
      <c r="L16"/>
      <c r="M16"/>
      <c r="N16"/>
      <c r="O16"/>
      <c r="P16"/>
      <c r="Q16"/>
      <c r="R16"/>
      <c r="S16"/>
    </row>
    <row r="17" spans="1:19">
      <c r="A17"/>
      <c r="B17" s="90" t="s">
        <v>33</v>
      </c>
      <c r="C17" s="90"/>
      <c r="D17" s="93">
        <f>DATE(YEAR(G8)+(D13/12),MONTH(G8)-1,DAY(G8))</f>
        <v>48641</v>
      </c>
      <c r="E17" s="92"/>
      <c r="F17" s="93">
        <f>DATE(YEAR('Mortgage Calculator'!G8) + 'hidden calculation'!A6, MONTH('Mortgage Calculator'!G8)-1 + 'hidden calculation'!A5, DAY(G8) )</f>
        <v>47698</v>
      </c>
      <c r="G17" s="92"/>
      <c r="H17"/>
      <c r="I17"/>
      <c r="J17"/>
      <c r="K17"/>
      <c r="L17"/>
      <c r="M17"/>
      <c r="N17"/>
      <c r="O17"/>
      <c r="P17"/>
      <c r="Q17"/>
      <c r="R17"/>
      <c r="S17"/>
    </row>
    <row r="18" spans="1:19">
      <c r="A18"/>
      <c r="B18"/>
      <c r="C18"/>
      <c r="D18"/>
      <c r="E18"/>
      <c r="F18"/>
      <c r="G18"/>
      <c r="H18"/>
      <c r="I18"/>
      <c r="J18"/>
      <c r="K18"/>
      <c r="L18"/>
      <c r="M18"/>
      <c r="N18"/>
      <c r="O18"/>
      <c r="P18"/>
      <c r="Q18"/>
      <c r="R18"/>
      <c r="S18"/>
    </row>
    <row r="19" spans="1:19" ht="18.600000000000001">
      <c r="A19" s="100" t="s">
        <v>18</v>
      </c>
      <c r="B19" s="100"/>
      <c r="C19" s="100"/>
      <c r="D19" s="100"/>
      <c r="E19" s="100"/>
      <c r="F19" s="100"/>
      <c r="G19" s="100"/>
      <c r="H19" s="100"/>
      <c r="I19" s="25"/>
      <c r="J19" s="24"/>
      <c r="K19" s="89" t="s">
        <v>19</v>
      </c>
      <c r="L19" s="89"/>
      <c r="M19" s="89"/>
      <c r="N19" s="89"/>
      <c r="O19" s="89"/>
      <c r="P19" s="89"/>
      <c r="Q19" s="89"/>
      <c r="R19" s="89"/>
      <c r="S19" s="89"/>
    </row>
    <row r="20" spans="1:19" ht="31.95" customHeight="1">
      <c r="A20" s="19" t="s">
        <v>10</v>
      </c>
      <c r="B20" s="19" t="s">
        <v>11</v>
      </c>
      <c r="C20" s="19" t="s">
        <v>32</v>
      </c>
      <c r="D20" s="19" t="s">
        <v>12</v>
      </c>
      <c r="E20" s="20" t="s">
        <v>13</v>
      </c>
      <c r="F20" s="20" t="s">
        <v>14</v>
      </c>
      <c r="G20" s="20" t="s">
        <v>15</v>
      </c>
      <c r="H20" s="19" t="s">
        <v>16</v>
      </c>
      <c r="I20" s="23"/>
      <c r="J20" s="23"/>
      <c r="K20" s="21" t="s">
        <v>10</v>
      </c>
      <c r="L20" s="21" t="s">
        <v>11</v>
      </c>
      <c r="M20" s="21" t="s">
        <v>32</v>
      </c>
      <c r="N20" s="21" t="s">
        <v>12</v>
      </c>
      <c r="O20" s="22" t="s">
        <v>13</v>
      </c>
      <c r="P20" s="21" t="s">
        <v>14</v>
      </c>
      <c r="Q20" s="22" t="s">
        <v>15</v>
      </c>
      <c r="R20" s="21" t="s">
        <v>16</v>
      </c>
      <c r="S20" s="21" t="s">
        <v>17</v>
      </c>
    </row>
    <row r="21" spans="1:19">
      <c r="A21" s="26"/>
      <c r="B21" s="26"/>
      <c r="C21" s="26"/>
      <c r="D21" s="26"/>
      <c r="E21" s="26"/>
      <c r="F21" s="26"/>
      <c r="G21" s="26"/>
      <c r="H21" s="27">
        <f>$G$4</f>
        <v>300000</v>
      </c>
      <c r="K21" s="28"/>
      <c r="L21" s="28"/>
      <c r="M21" s="28"/>
      <c r="N21" s="28"/>
      <c r="O21" s="28"/>
      <c r="P21" s="28"/>
      <c r="Q21" s="28"/>
      <c r="R21" s="29">
        <f>G4</f>
        <v>300000</v>
      </c>
      <c r="S21" s="28"/>
    </row>
    <row r="22" spans="1:19">
      <c r="A22" s="12">
        <f>D13-(D13-1)</f>
        <v>1</v>
      </c>
      <c r="B22" s="13">
        <f>IF(A22="","",$G$8)</f>
        <v>43193</v>
      </c>
      <c r="C22" s="14">
        <f>IF(A22&lt;$D$13,$D$12,IF(A23&gt;$D$13,"",(1+$G$5/12)*H21))</f>
        <v>3223.8153531243488</v>
      </c>
      <c r="D22" s="14">
        <f>IF(A22&gt;$D$13, "", $G$5/12*H21)</f>
        <v>2500</v>
      </c>
      <c r="E22" s="14">
        <f>IF(A22&gt;$D$13, "", E21+D22)</f>
        <v>2500</v>
      </c>
      <c r="F22" s="14">
        <f>IF(A22&gt;$D$13,"",C22-D22)</f>
        <v>723.8153531243488</v>
      </c>
      <c r="G22" s="14">
        <f>IF(A22&gt;$D$13,"", G21+F22)</f>
        <v>723.8153531243488</v>
      </c>
      <c r="H22" s="14">
        <f>IF(A22&gt;$D$13,"",H21-G22)</f>
        <v>299276.18464687566</v>
      </c>
      <c r="K22" s="12">
        <f>F13-(F13-1)+K21</f>
        <v>1</v>
      </c>
      <c r="L22" s="13">
        <f>IF(K22="","",G8+L21)</f>
        <v>43193</v>
      </c>
      <c r="M22" s="14">
        <f>IF(K22&lt;&gt;"",$F$12,IF(K22="","",(1+$G$5/12)*R21))</f>
        <v>3523.8153531243488</v>
      </c>
      <c r="N22" s="14">
        <f>IF(K22="","",$G$5/12*R21)</f>
        <v>2500</v>
      </c>
      <c r="O22" s="14">
        <f>IF(K22="","",O21+N22)</f>
        <v>2500</v>
      </c>
      <c r="P22" s="14">
        <f>IF(K22="","",M22-N22)</f>
        <v>1023.8153531243488</v>
      </c>
      <c r="Q22" s="14">
        <f>IF(K22="","",Q21+P22)</f>
        <v>1023.8153531243488</v>
      </c>
      <c r="R22" s="14">
        <f>IF(K22="","",R21-P22)</f>
        <v>298976.18464687566</v>
      </c>
      <c r="S22" s="14">
        <f>IF(K22="","",D22-N22)</f>
        <v>0</v>
      </c>
    </row>
    <row r="23" spans="1:19">
      <c r="A23" s="12">
        <f>IF(A22="", "",IF(A22+1&gt;$D$13,"",A22+1))</f>
        <v>2</v>
      </c>
      <c r="B23" s="13">
        <f>IF(A23="","",DATE(YEAR(B22),MONTH(B22)+1,DAY(B22)))</f>
        <v>43223</v>
      </c>
      <c r="C23" s="14">
        <f>IF(A23&lt;&gt;"",$D$12,IF(A23="","",(1+$G$5/12)*H22))</f>
        <v>3223.8153531243488</v>
      </c>
      <c r="D23" s="14">
        <f>IF(A23="", "", $G$5/12*H22)</f>
        <v>2493.9682053906304</v>
      </c>
      <c r="E23" s="14">
        <f>IF(A23="", "", E22+D23)</f>
        <v>4993.9682053906308</v>
      </c>
      <c r="F23" s="14">
        <f>IF(A23="","",C23-D23)</f>
        <v>729.84714773371843</v>
      </c>
      <c r="G23" s="14">
        <f>IF(A23="","", G22+F23)</f>
        <v>1453.6625008580672</v>
      </c>
      <c r="H23" s="14">
        <f>IF(A23="","",H22-F23)</f>
        <v>298546.33749914193</v>
      </c>
      <c r="K23" s="12">
        <f>IF(K22="", "",IF(K22+1&gt;$F$13,"",K22+1))</f>
        <v>2</v>
      </c>
      <c r="L23" s="13">
        <f>IF(K23="","",DATE(YEAR(L22),MONTH(L22)+1,DAY(L22)))</f>
        <v>43223</v>
      </c>
      <c r="M23" s="14">
        <f>IF(K23="","",IF(K23=$F$13,(1+$G$5/12)*R22,$F$12))</f>
        <v>3523.8153531243488</v>
      </c>
      <c r="N23" s="14">
        <f>IF(K23="","",$G$5/12*R22)</f>
        <v>2491.4682053906304</v>
      </c>
      <c r="O23" s="14">
        <f>IF(K23="","",O22+N23)</f>
        <v>4991.4682053906308</v>
      </c>
      <c r="P23" s="14">
        <f>IF(K23="","",M23-N23)</f>
        <v>1032.3471477337184</v>
      </c>
      <c r="Q23" s="14">
        <f>IF(K23="","",Q22+P23)</f>
        <v>2056.1625008580672</v>
      </c>
      <c r="R23" s="14">
        <f>IF(K23="","",R22-P23)</f>
        <v>297943.83749914193</v>
      </c>
      <c r="S23" s="14">
        <f>IF(K23="","",D23-N23)</f>
        <v>2.5</v>
      </c>
    </row>
    <row r="24" spans="1:19">
      <c r="A24" s="12">
        <f t="shared" ref="A24:A87" si="0">IF(A23="", "",IF(A23+1&gt;$D$13,"",A23+1))</f>
        <v>3</v>
      </c>
      <c r="B24" s="13">
        <f t="shared" ref="B24:B87" si="1">IF(A24="","",DATE(YEAR(B23),MONTH(B23)+1,DAY(B23)))</f>
        <v>43254</v>
      </c>
      <c r="C24" s="14">
        <f t="shared" ref="C24:C87" si="2">IF(A24&lt;&gt;"",$D$12,IF(A24="","",(1+$G$5/12)*H23))</f>
        <v>3223.8153531243488</v>
      </c>
      <c r="D24" s="14">
        <f t="shared" ref="D24:D87" si="3">IF(A24="", "", $G$5/12*H23)</f>
        <v>2487.8861458261827</v>
      </c>
      <c r="E24" s="14">
        <f t="shared" ref="E24:E87" si="4">IF(A24="", "", E23+D24)</f>
        <v>7481.8543512168135</v>
      </c>
      <c r="F24" s="14">
        <f t="shared" ref="F24:F87" si="5">IF(A24="","",C24-D24)</f>
        <v>735.92920729816615</v>
      </c>
      <c r="G24" s="14">
        <f t="shared" ref="G24:G87" si="6">IF(A24="","", G23+F24)</f>
        <v>2189.5917081562334</v>
      </c>
      <c r="H24" s="14">
        <f t="shared" ref="H24:H87" si="7">IF(A24="","",H23-F24)</f>
        <v>297810.40829184378</v>
      </c>
      <c r="K24" s="12">
        <f t="shared" ref="K24:K87" si="8">IF(K23="", "",IF(K23+1&gt;$F$13,"",K23+1))</f>
        <v>3</v>
      </c>
      <c r="L24" s="13">
        <f t="shared" ref="L24:L87" si="9">IF(K24="","",DATE(YEAR(L23),MONTH(L23)+1,DAY(L23)))</f>
        <v>43254</v>
      </c>
      <c r="M24" s="14">
        <f t="shared" ref="M24:M87" si="10">IF(K24="","",IF(K24=$F$13,(1+$G$5/12)*R23,$F$12))</f>
        <v>3523.8153531243488</v>
      </c>
      <c r="N24" s="14">
        <f t="shared" ref="N24:N87" si="11">IF(K24="","",$G$5/12*R23)</f>
        <v>2482.8653124928492</v>
      </c>
      <c r="O24" s="14">
        <f t="shared" ref="O24:O87" si="12">IF(K24="","",O23+N24)</f>
        <v>7474.3335178834805</v>
      </c>
      <c r="P24" s="14">
        <f t="shared" ref="P24:P87" si="13">IF(K24="","",M24-N24)</f>
        <v>1040.9500406314996</v>
      </c>
      <c r="Q24" s="14">
        <f t="shared" ref="Q24:Q87" si="14">IF(K24="","",Q23+P24)</f>
        <v>3097.1125414895669</v>
      </c>
      <c r="R24" s="14">
        <f t="shared" ref="R24:R87" si="15">IF(K24="","",R23-P24)</f>
        <v>296902.88745851041</v>
      </c>
      <c r="S24" s="14">
        <f t="shared" ref="S24:S87" si="16">IF(K24="","",D24-N24)</f>
        <v>5.0208333333334849</v>
      </c>
    </row>
    <row r="25" spans="1:19">
      <c r="A25" s="12">
        <f t="shared" si="0"/>
        <v>4</v>
      </c>
      <c r="B25" s="13">
        <f t="shared" si="1"/>
        <v>43284</v>
      </c>
      <c r="C25" s="14">
        <f t="shared" si="2"/>
        <v>3223.8153531243488</v>
      </c>
      <c r="D25" s="14">
        <f t="shared" si="3"/>
        <v>2481.7534024320316</v>
      </c>
      <c r="E25" s="14">
        <f t="shared" si="4"/>
        <v>9963.6077536488447</v>
      </c>
      <c r="F25" s="14">
        <f t="shared" si="5"/>
        <v>742.06195069231717</v>
      </c>
      <c r="G25" s="14">
        <f t="shared" si="6"/>
        <v>2931.6536588485505</v>
      </c>
      <c r="H25" s="14">
        <f t="shared" si="7"/>
        <v>297068.34634115145</v>
      </c>
      <c r="K25" s="12">
        <f t="shared" si="8"/>
        <v>4</v>
      </c>
      <c r="L25" s="13">
        <f t="shared" si="9"/>
        <v>43284</v>
      </c>
      <c r="M25" s="14">
        <f t="shared" si="10"/>
        <v>3523.8153531243488</v>
      </c>
      <c r="N25" s="14">
        <f t="shared" si="11"/>
        <v>2474.19072882092</v>
      </c>
      <c r="O25" s="14">
        <f t="shared" si="12"/>
        <v>9948.5242467044009</v>
      </c>
      <c r="P25" s="14">
        <f t="shared" si="13"/>
        <v>1049.6246243034288</v>
      </c>
      <c r="Q25" s="14">
        <f t="shared" si="14"/>
        <v>4146.7371657929962</v>
      </c>
      <c r="R25" s="14">
        <f t="shared" si="15"/>
        <v>295853.26283420698</v>
      </c>
      <c r="S25" s="14">
        <f t="shared" si="16"/>
        <v>7.562673611111677</v>
      </c>
    </row>
    <row r="26" spans="1:19">
      <c r="A26" s="12">
        <f t="shared" si="0"/>
        <v>5</v>
      </c>
      <c r="B26" s="13">
        <f t="shared" si="1"/>
        <v>43315</v>
      </c>
      <c r="C26" s="14">
        <f t="shared" si="2"/>
        <v>3223.8153531243488</v>
      </c>
      <c r="D26" s="14">
        <f t="shared" si="3"/>
        <v>2475.5695528429287</v>
      </c>
      <c r="E26" s="14">
        <f t="shared" si="4"/>
        <v>12439.177306491772</v>
      </c>
      <c r="F26" s="14">
        <f t="shared" si="5"/>
        <v>748.24580028142009</v>
      </c>
      <c r="G26" s="14">
        <f t="shared" si="6"/>
        <v>3679.8994591299706</v>
      </c>
      <c r="H26" s="14">
        <f t="shared" si="7"/>
        <v>296320.10054087004</v>
      </c>
      <c r="K26" s="12">
        <f t="shared" si="8"/>
        <v>5</v>
      </c>
      <c r="L26" s="13">
        <f t="shared" si="9"/>
        <v>43315</v>
      </c>
      <c r="M26" s="14">
        <f t="shared" si="10"/>
        <v>3523.8153531243488</v>
      </c>
      <c r="N26" s="14">
        <f t="shared" si="11"/>
        <v>2465.4438569517247</v>
      </c>
      <c r="O26" s="14">
        <f t="shared" si="12"/>
        <v>12413.968103656125</v>
      </c>
      <c r="P26" s="14">
        <f t="shared" si="13"/>
        <v>1058.3714961726241</v>
      </c>
      <c r="Q26" s="14">
        <f t="shared" si="14"/>
        <v>5205.1086619656198</v>
      </c>
      <c r="R26" s="14">
        <f t="shared" si="15"/>
        <v>294794.89133803436</v>
      </c>
      <c r="S26" s="14">
        <f t="shared" si="16"/>
        <v>10.125695891204032</v>
      </c>
    </row>
    <row r="27" spans="1:19">
      <c r="A27" s="12">
        <f t="shared" si="0"/>
        <v>6</v>
      </c>
      <c r="B27" s="13">
        <f t="shared" si="1"/>
        <v>43346</v>
      </c>
      <c r="C27" s="14">
        <f t="shared" si="2"/>
        <v>3223.8153531243488</v>
      </c>
      <c r="D27" s="14">
        <f t="shared" si="3"/>
        <v>2469.3341711739172</v>
      </c>
      <c r="E27" s="14">
        <f t="shared" si="4"/>
        <v>14908.51147766569</v>
      </c>
      <c r="F27" s="14">
        <f t="shared" si="5"/>
        <v>754.48118195043162</v>
      </c>
      <c r="G27" s="14">
        <f t="shared" si="6"/>
        <v>4434.3806410804027</v>
      </c>
      <c r="H27" s="14">
        <f t="shared" si="7"/>
        <v>295565.61935891962</v>
      </c>
      <c r="K27" s="12">
        <f t="shared" si="8"/>
        <v>6</v>
      </c>
      <c r="L27" s="13">
        <f t="shared" si="9"/>
        <v>43346</v>
      </c>
      <c r="M27" s="14">
        <f t="shared" si="10"/>
        <v>3523.8153531243488</v>
      </c>
      <c r="N27" s="14">
        <f t="shared" si="11"/>
        <v>2456.6240944836195</v>
      </c>
      <c r="O27" s="14">
        <f t="shared" si="12"/>
        <v>14870.592198139744</v>
      </c>
      <c r="P27" s="14">
        <f t="shared" si="13"/>
        <v>1067.1912586407293</v>
      </c>
      <c r="Q27" s="14">
        <f t="shared" si="14"/>
        <v>6272.2999206063487</v>
      </c>
      <c r="R27" s="14">
        <f t="shared" si="15"/>
        <v>293727.70007939363</v>
      </c>
      <c r="S27" s="14">
        <f t="shared" si="16"/>
        <v>12.710076690297683</v>
      </c>
    </row>
    <row r="28" spans="1:19">
      <c r="A28" s="12">
        <f t="shared" si="0"/>
        <v>7</v>
      </c>
      <c r="B28" s="13">
        <f t="shared" si="1"/>
        <v>43376</v>
      </c>
      <c r="C28" s="14">
        <f t="shared" si="2"/>
        <v>3223.8153531243488</v>
      </c>
      <c r="D28" s="14">
        <f t="shared" si="3"/>
        <v>2463.0468279909969</v>
      </c>
      <c r="E28" s="14">
        <f t="shared" si="4"/>
        <v>17371.558305656687</v>
      </c>
      <c r="F28" s="14">
        <f t="shared" si="5"/>
        <v>760.76852513335189</v>
      </c>
      <c r="G28" s="14">
        <f t="shared" si="6"/>
        <v>5195.1491662137541</v>
      </c>
      <c r="H28" s="14">
        <f t="shared" si="7"/>
        <v>294804.85083378624</v>
      </c>
      <c r="K28" s="12">
        <f t="shared" si="8"/>
        <v>7</v>
      </c>
      <c r="L28" s="13">
        <f t="shared" si="9"/>
        <v>43376</v>
      </c>
      <c r="M28" s="14">
        <f t="shared" si="10"/>
        <v>3523.8153531243488</v>
      </c>
      <c r="N28" s="14">
        <f t="shared" si="11"/>
        <v>2447.7308339949468</v>
      </c>
      <c r="O28" s="14">
        <f t="shared" si="12"/>
        <v>17318.323032134693</v>
      </c>
      <c r="P28" s="14">
        <f t="shared" si="13"/>
        <v>1076.084519129402</v>
      </c>
      <c r="Q28" s="14">
        <f t="shared" si="14"/>
        <v>7348.3844397357507</v>
      </c>
      <c r="R28" s="14">
        <f t="shared" si="15"/>
        <v>292651.61556026421</v>
      </c>
      <c r="S28" s="14">
        <f t="shared" si="16"/>
        <v>15.315993996050111</v>
      </c>
    </row>
    <row r="29" spans="1:19">
      <c r="A29" s="12">
        <f t="shared" si="0"/>
        <v>8</v>
      </c>
      <c r="B29" s="13">
        <f t="shared" si="1"/>
        <v>43407</v>
      </c>
      <c r="C29" s="14">
        <f t="shared" si="2"/>
        <v>3223.8153531243488</v>
      </c>
      <c r="D29" s="14">
        <f t="shared" si="3"/>
        <v>2456.7070902815522</v>
      </c>
      <c r="E29" s="14">
        <f t="shared" si="4"/>
        <v>19828.265395938237</v>
      </c>
      <c r="F29" s="14">
        <f t="shared" si="5"/>
        <v>767.10826284279665</v>
      </c>
      <c r="G29" s="14">
        <f t="shared" si="6"/>
        <v>5962.2574290565508</v>
      </c>
      <c r="H29" s="14">
        <f t="shared" si="7"/>
        <v>294037.74257094343</v>
      </c>
      <c r="K29" s="12">
        <f t="shared" si="8"/>
        <v>8</v>
      </c>
      <c r="L29" s="13">
        <f t="shared" si="9"/>
        <v>43407</v>
      </c>
      <c r="M29" s="14">
        <f t="shared" si="10"/>
        <v>3523.8153531243488</v>
      </c>
      <c r="N29" s="14">
        <f t="shared" si="11"/>
        <v>2438.7634630022017</v>
      </c>
      <c r="O29" s="14">
        <f t="shared" si="12"/>
        <v>19757.086495136893</v>
      </c>
      <c r="P29" s="14">
        <f t="shared" si="13"/>
        <v>1085.0518901221471</v>
      </c>
      <c r="Q29" s="14">
        <f t="shared" si="14"/>
        <v>8433.4363298578974</v>
      </c>
      <c r="R29" s="14">
        <f t="shared" si="15"/>
        <v>291566.56367014209</v>
      </c>
      <c r="S29" s="14">
        <f t="shared" si="16"/>
        <v>17.943627279350494</v>
      </c>
    </row>
    <row r="30" spans="1:19">
      <c r="A30" s="12">
        <f t="shared" si="0"/>
        <v>9</v>
      </c>
      <c r="B30" s="13">
        <f t="shared" si="1"/>
        <v>43437</v>
      </c>
      <c r="C30" s="14">
        <f t="shared" si="2"/>
        <v>3223.8153531243488</v>
      </c>
      <c r="D30" s="14">
        <f t="shared" si="3"/>
        <v>2450.3145214245287</v>
      </c>
      <c r="E30" s="14">
        <f t="shared" si="4"/>
        <v>22278.579917362767</v>
      </c>
      <c r="F30" s="14">
        <f t="shared" si="5"/>
        <v>773.50083169982008</v>
      </c>
      <c r="G30" s="14">
        <f t="shared" si="6"/>
        <v>6735.7582607563709</v>
      </c>
      <c r="H30" s="14">
        <f t="shared" si="7"/>
        <v>293264.24173924362</v>
      </c>
      <c r="K30" s="12">
        <f t="shared" si="8"/>
        <v>9</v>
      </c>
      <c r="L30" s="13">
        <f t="shared" si="9"/>
        <v>43437</v>
      </c>
      <c r="M30" s="14">
        <f t="shared" si="10"/>
        <v>3523.8153531243488</v>
      </c>
      <c r="N30" s="14">
        <f t="shared" si="11"/>
        <v>2429.7213639178508</v>
      </c>
      <c r="O30" s="14">
        <f t="shared" si="12"/>
        <v>22186.807859054745</v>
      </c>
      <c r="P30" s="14">
        <f t="shared" si="13"/>
        <v>1094.093989206498</v>
      </c>
      <c r="Q30" s="14">
        <f t="shared" si="14"/>
        <v>9527.5303190643954</v>
      </c>
      <c r="R30" s="14">
        <f t="shared" si="15"/>
        <v>290472.46968093561</v>
      </c>
      <c r="S30" s="14">
        <f t="shared" si="16"/>
        <v>20.593157506677926</v>
      </c>
    </row>
    <row r="31" spans="1:19">
      <c r="A31" s="12">
        <f t="shared" si="0"/>
        <v>10</v>
      </c>
      <c r="B31" s="13">
        <f t="shared" si="1"/>
        <v>43468</v>
      </c>
      <c r="C31" s="14">
        <f t="shared" si="2"/>
        <v>3223.8153531243488</v>
      </c>
      <c r="D31" s="14">
        <f t="shared" si="3"/>
        <v>2443.8686811603634</v>
      </c>
      <c r="E31" s="14">
        <f t="shared" si="4"/>
        <v>24722.448598523129</v>
      </c>
      <c r="F31" s="14">
        <f t="shared" si="5"/>
        <v>779.94667196398541</v>
      </c>
      <c r="G31" s="14">
        <f t="shared" si="6"/>
        <v>7515.7049327203567</v>
      </c>
      <c r="H31" s="14">
        <f t="shared" si="7"/>
        <v>292484.29506727966</v>
      </c>
      <c r="K31" s="12">
        <f t="shared" si="8"/>
        <v>10</v>
      </c>
      <c r="L31" s="13">
        <f t="shared" si="9"/>
        <v>43468</v>
      </c>
      <c r="M31" s="14">
        <f t="shared" si="10"/>
        <v>3523.8153531243488</v>
      </c>
      <c r="N31" s="14">
        <f t="shared" si="11"/>
        <v>2420.6039140077969</v>
      </c>
      <c r="O31" s="14">
        <f t="shared" si="12"/>
        <v>24607.41177306254</v>
      </c>
      <c r="P31" s="14">
        <f t="shared" si="13"/>
        <v>1103.2114391165519</v>
      </c>
      <c r="Q31" s="14">
        <f t="shared" si="14"/>
        <v>10630.741758180948</v>
      </c>
      <c r="R31" s="14">
        <f t="shared" si="15"/>
        <v>289369.25824181904</v>
      </c>
      <c r="S31" s="14">
        <f t="shared" si="16"/>
        <v>23.264767152566492</v>
      </c>
    </row>
    <row r="32" spans="1:19">
      <c r="A32" s="12">
        <f t="shared" si="0"/>
        <v>11</v>
      </c>
      <c r="B32" s="13">
        <f t="shared" si="1"/>
        <v>43499</v>
      </c>
      <c r="C32" s="14">
        <f t="shared" si="2"/>
        <v>3223.8153531243488</v>
      </c>
      <c r="D32" s="14">
        <f t="shared" si="3"/>
        <v>2437.3691255606636</v>
      </c>
      <c r="E32" s="14">
        <f t="shared" si="4"/>
        <v>27159.817724083794</v>
      </c>
      <c r="F32" s="14">
        <f t="shared" si="5"/>
        <v>786.44622756368517</v>
      </c>
      <c r="G32" s="14">
        <f t="shared" si="6"/>
        <v>8302.1511602840419</v>
      </c>
      <c r="H32" s="14">
        <f t="shared" si="7"/>
        <v>291697.848839716</v>
      </c>
      <c r="K32" s="12">
        <f t="shared" si="8"/>
        <v>11</v>
      </c>
      <c r="L32" s="13">
        <f t="shared" si="9"/>
        <v>43499</v>
      </c>
      <c r="M32" s="14">
        <f t="shared" si="10"/>
        <v>3523.8153531243488</v>
      </c>
      <c r="N32" s="14">
        <f t="shared" si="11"/>
        <v>2411.4104853484919</v>
      </c>
      <c r="O32" s="14">
        <f t="shared" si="12"/>
        <v>27018.822258411034</v>
      </c>
      <c r="P32" s="14">
        <f t="shared" si="13"/>
        <v>1112.4048677758569</v>
      </c>
      <c r="Q32" s="14">
        <f t="shared" si="14"/>
        <v>11743.146625956804</v>
      </c>
      <c r="R32" s="14">
        <f t="shared" si="15"/>
        <v>288256.85337404319</v>
      </c>
      <c r="S32" s="14">
        <f t="shared" si="16"/>
        <v>25.958640212171758</v>
      </c>
    </row>
    <row r="33" spans="1:19">
      <c r="A33" s="12">
        <f t="shared" si="0"/>
        <v>12</v>
      </c>
      <c r="B33" s="13">
        <f t="shared" si="1"/>
        <v>43527</v>
      </c>
      <c r="C33" s="14">
        <f t="shared" si="2"/>
        <v>3223.8153531243488</v>
      </c>
      <c r="D33" s="14">
        <f t="shared" si="3"/>
        <v>2430.8154069976331</v>
      </c>
      <c r="E33" s="14">
        <f t="shared" si="4"/>
        <v>29590.633131081428</v>
      </c>
      <c r="F33" s="14">
        <f t="shared" si="5"/>
        <v>792.99994612671571</v>
      </c>
      <c r="G33" s="14">
        <f t="shared" si="6"/>
        <v>9095.1511064107581</v>
      </c>
      <c r="H33" s="14">
        <f t="shared" si="7"/>
        <v>290904.84889358928</v>
      </c>
      <c r="K33" s="12">
        <f t="shared" si="8"/>
        <v>12</v>
      </c>
      <c r="L33" s="13">
        <f t="shared" si="9"/>
        <v>43527</v>
      </c>
      <c r="M33" s="14">
        <f t="shared" si="10"/>
        <v>3523.8153531243488</v>
      </c>
      <c r="N33" s="14">
        <f t="shared" si="11"/>
        <v>2402.1404447836931</v>
      </c>
      <c r="O33" s="14">
        <f t="shared" si="12"/>
        <v>29420.962703194728</v>
      </c>
      <c r="P33" s="14">
        <f t="shared" si="13"/>
        <v>1121.6749083406557</v>
      </c>
      <c r="Q33" s="14">
        <f t="shared" si="14"/>
        <v>12864.82153429746</v>
      </c>
      <c r="R33" s="14">
        <f t="shared" si="15"/>
        <v>287135.17846570251</v>
      </c>
      <c r="S33" s="14">
        <f t="shared" si="16"/>
        <v>28.674962213940034</v>
      </c>
    </row>
    <row r="34" spans="1:19">
      <c r="A34" s="12">
        <f t="shared" si="0"/>
        <v>13</v>
      </c>
      <c r="B34" s="13">
        <f t="shared" si="1"/>
        <v>43558</v>
      </c>
      <c r="C34" s="14">
        <f t="shared" si="2"/>
        <v>3223.8153531243488</v>
      </c>
      <c r="D34" s="14">
        <f t="shared" si="3"/>
        <v>2424.2070741132438</v>
      </c>
      <c r="E34" s="14">
        <f t="shared" si="4"/>
        <v>32014.840205194672</v>
      </c>
      <c r="F34" s="14">
        <f t="shared" si="5"/>
        <v>799.60827901110497</v>
      </c>
      <c r="G34" s="14">
        <f t="shared" si="6"/>
        <v>9894.759385421863</v>
      </c>
      <c r="H34" s="14">
        <f t="shared" si="7"/>
        <v>290105.24061457819</v>
      </c>
      <c r="K34" s="12">
        <f t="shared" si="8"/>
        <v>13</v>
      </c>
      <c r="L34" s="13">
        <f t="shared" si="9"/>
        <v>43558</v>
      </c>
      <c r="M34" s="14">
        <f t="shared" si="10"/>
        <v>3523.8153531243488</v>
      </c>
      <c r="N34" s="14">
        <f t="shared" si="11"/>
        <v>2392.7931538808543</v>
      </c>
      <c r="O34" s="14">
        <f t="shared" si="12"/>
        <v>31813.755857075583</v>
      </c>
      <c r="P34" s="14">
        <f t="shared" si="13"/>
        <v>1131.0221992434945</v>
      </c>
      <c r="Q34" s="14">
        <f t="shared" si="14"/>
        <v>13995.843733540954</v>
      </c>
      <c r="R34" s="14">
        <f t="shared" si="15"/>
        <v>286004.15626645903</v>
      </c>
      <c r="S34" s="14">
        <f t="shared" si="16"/>
        <v>31.413920232389501</v>
      </c>
    </row>
    <row r="35" spans="1:19">
      <c r="A35" s="12">
        <f t="shared" si="0"/>
        <v>14</v>
      </c>
      <c r="B35" s="13">
        <f t="shared" si="1"/>
        <v>43588</v>
      </c>
      <c r="C35" s="14">
        <f t="shared" si="2"/>
        <v>3223.8153531243488</v>
      </c>
      <c r="D35" s="14">
        <f t="shared" si="3"/>
        <v>2417.5436717881516</v>
      </c>
      <c r="E35" s="14">
        <f t="shared" si="4"/>
        <v>34432.383876982822</v>
      </c>
      <c r="F35" s="14">
        <f t="shared" si="5"/>
        <v>806.27168133619716</v>
      </c>
      <c r="G35" s="14">
        <f t="shared" si="6"/>
        <v>10701.03106675806</v>
      </c>
      <c r="H35" s="14">
        <f t="shared" si="7"/>
        <v>289298.96893324197</v>
      </c>
      <c r="K35" s="12">
        <f t="shared" si="8"/>
        <v>14</v>
      </c>
      <c r="L35" s="13">
        <f t="shared" si="9"/>
        <v>43588</v>
      </c>
      <c r="M35" s="14">
        <f t="shared" si="10"/>
        <v>3523.8153531243488</v>
      </c>
      <c r="N35" s="14">
        <f t="shared" si="11"/>
        <v>2383.3679688871584</v>
      </c>
      <c r="O35" s="14">
        <f t="shared" si="12"/>
        <v>34197.123825962743</v>
      </c>
      <c r="P35" s="14">
        <f t="shared" si="13"/>
        <v>1140.4473842371904</v>
      </c>
      <c r="Q35" s="14">
        <f t="shared" si="14"/>
        <v>15136.291117778144</v>
      </c>
      <c r="R35" s="14">
        <f t="shared" si="15"/>
        <v>284863.70888222184</v>
      </c>
      <c r="S35" s="14">
        <f t="shared" si="16"/>
        <v>34.175702900993201</v>
      </c>
    </row>
    <row r="36" spans="1:19">
      <c r="A36" s="12">
        <f t="shared" si="0"/>
        <v>15</v>
      </c>
      <c r="B36" s="13">
        <f t="shared" si="1"/>
        <v>43619</v>
      </c>
      <c r="C36" s="14">
        <f t="shared" si="2"/>
        <v>3223.8153531243488</v>
      </c>
      <c r="D36" s="14">
        <f t="shared" si="3"/>
        <v>2410.8247411103498</v>
      </c>
      <c r="E36" s="14">
        <f t="shared" si="4"/>
        <v>36843.208618093173</v>
      </c>
      <c r="F36" s="14">
        <f t="shared" si="5"/>
        <v>812.990612013999</v>
      </c>
      <c r="G36" s="14">
        <f t="shared" si="6"/>
        <v>11514.021678772058</v>
      </c>
      <c r="H36" s="14">
        <f t="shared" si="7"/>
        <v>288485.97832122794</v>
      </c>
      <c r="K36" s="12">
        <f t="shared" si="8"/>
        <v>15</v>
      </c>
      <c r="L36" s="13">
        <f t="shared" si="9"/>
        <v>43619</v>
      </c>
      <c r="M36" s="14">
        <f t="shared" si="10"/>
        <v>3523.8153531243488</v>
      </c>
      <c r="N36" s="14">
        <f t="shared" si="11"/>
        <v>2373.8642406851818</v>
      </c>
      <c r="O36" s="14">
        <f t="shared" si="12"/>
        <v>36570.988066647922</v>
      </c>
      <c r="P36" s="14">
        <f t="shared" si="13"/>
        <v>1149.951112439167</v>
      </c>
      <c r="Q36" s="14">
        <f t="shared" si="14"/>
        <v>16286.242230217311</v>
      </c>
      <c r="R36" s="14">
        <f t="shared" si="15"/>
        <v>283713.75776978268</v>
      </c>
      <c r="S36" s="14">
        <f t="shared" si="16"/>
        <v>36.960500425167993</v>
      </c>
    </row>
    <row r="37" spans="1:19">
      <c r="A37" s="12">
        <f t="shared" si="0"/>
        <v>16</v>
      </c>
      <c r="B37" s="13">
        <f t="shared" si="1"/>
        <v>43649</v>
      </c>
      <c r="C37" s="14">
        <f t="shared" si="2"/>
        <v>3223.8153531243488</v>
      </c>
      <c r="D37" s="14">
        <f t="shared" si="3"/>
        <v>2404.049819343566</v>
      </c>
      <c r="E37" s="14">
        <f t="shared" si="4"/>
        <v>39247.258437436736</v>
      </c>
      <c r="F37" s="14">
        <f t="shared" si="5"/>
        <v>819.76553378078279</v>
      </c>
      <c r="G37" s="14">
        <f t="shared" si="6"/>
        <v>12333.787212552841</v>
      </c>
      <c r="H37" s="14">
        <f t="shared" si="7"/>
        <v>287666.21278744715</v>
      </c>
      <c r="K37" s="12">
        <f t="shared" si="8"/>
        <v>16</v>
      </c>
      <c r="L37" s="13">
        <f t="shared" si="9"/>
        <v>43649</v>
      </c>
      <c r="M37" s="14">
        <f t="shared" si="10"/>
        <v>3523.8153531243488</v>
      </c>
      <c r="N37" s="14">
        <f t="shared" si="11"/>
        <v>2364.2813147481888</v>
      </c>
      <c r="O37" s="14">
        <f t="shared" si="12"/>
        <v>38935.269381396109</v>
      </c>
      <c r="P37" s="14">
        <f t="shared" si="13"/>
        <v>1159.53403837616</v>
      </c>
      <c r="Q37" s="14">
        <f t="shared" si="14"/>
        <v>17445.776268593472</v>
      </c>
      <c r="R37" s="14">
        <f t="shared" si="15"/>
        <v>282554.2237314065</v>
      </c>
      <c r="S37" s="14">
        <f t="shared" si="16"/>
        <v>39.768504595377181</v>
      </c>
    </row>
    <row r="38" spans="1:19">
      <c r="A38" s="12">
        <f t="shared" si="0"/>
        <v>17</v>
      </c>
      <c r="B38" s="13">
        <f t="shared" si="1"/>
        <v>43680</v>
      </c>
      <c r="C38" s="14">
        <f t="shared" si="2"/>
        <v>3223.8153531243488</v>
      </c>
      <c r="D38" s="14">
        <f t="shared" si="3"/>
        <v>2397.2184398953927</v>
      </c>
      <c r="E38" s="14">
        <f t="shared" si="4"/>
        <v>41644.476877332127</v>
      </c>
      <c r="F38" s="14">
        <f t="shared" si="5"/>
        <v>826.59691322895605</v>
      </c>
      <c r="G38" s="14">
        <f t="shared" si="6"/>
        <v>13160.384125781797</v>
      </c>
      <c r="H38" s="14">
        <f t="shared" si="7"/>
        <v>286839.61587421817</v>
      </c>
      <c r="K38" s="12">
        <f t="shared" si="8"/>
        <v>17</v>
      </c>
      <c r="L38" s="13">
        <f t="shared" si="9"/>
        <v>43680</v>
      </c>
      <c r="M38" s="14">
        <f t="shared" si="10"/>
        <v>3523.8153531243488</v>
      </c>
      <c r="N38" s="14">
        <f t="shared" si="11"/>
        <v>2354.6185310950541</v>
      </c>
      <c r="O38" s="14">
        <f t="shared" si="12"/>
        <v>41289.887912491162</v>
      </c>
      <c r="P38" s="14">
        <f t="shared" si="13"/>
        <v>1169.1968220292947</v>
      </c>
      <c r="Q38" s="14">
        <f t="shared" si="14"/>
        <v>18614.973090622767</v>
      </c>
      <c r="R38" s="14">
        <f t="shared" si="15"/>
        <v>281385.02690937719</v>
      </c>
      <c r="S38" s="14">
        <f t="shared" si="16"/>
        <v>42.599908800338653</v>
      </c>
    </row>
    <row r="39" spans="1:19">
      <c r="A39" s="12">
        <f t="shared" si="0"/>
        <v>18</v>
      </c>
      <c r="B39" s="13">
        <f t="shared" si="1"/>
        <v>43711</v>
      </c>
      <c r="C39" s="14">
        <f t="shared" si="2"/>
        <v>3223.8153531243488</v>
      </c>
      <c r="D39" s="14">
        <f t="shared" si="3"/>
        <v>2390.3301322851512</v>
      </c>
      <c r="E39" s="14">
        <f t="shared" si="4"/>
        <v>44034.807009617274</v>
      </c>
      <c r="F39" s="14">
        <f t="shared" si="5"/>
        <v>833.48522083919761</v>
      </c>
      <c r="G39" s="14">
        <f t="shared" si="6"/>
        <v>13993.869346620995</v>
      </c>
      <c r="H39" s="14">
        <f t="shared" si="7"/>
        <v>286006.13065337896</v>
      </c>
      <c r="K39" s="12">
        <f t="shared" si="8"/>
        <v>18</v>
      </c>
      <c r="L39" s="13">
        <f t="shared" si="9"/>
        <v>43711</v>
      </c>
      <c r="M39" s="14">
        <f t="shared" si="10"/>
        <v>3523.8153531243488</v>
      </c>
      <c r="N39" s="14">
        <f t="shared" si="11"/>
        <v>2344.8752242448099</v>
      </c>
      <c r="O39" s="14">
        <f t="shared" si="12"/>
        <v>43634.763136735972</v>
      </c>
      <c r="P39" s="14">
        <f t="shared" si="13"/>
        <v>1178.9401288795389</v>
      </c>
      <c r="Q39" s="14">
        <f t="shared" si="14"/>
        <v>19793.913219502305</v>
      </c>
      <c r="R39" s="14">
        <f t="shared" si="15"/>
        <v>280206.08678049763</v>
      </c>
      <c r="S39" s="14">
        <f t="shared" si="16"/>
        <v>45.454908040341252</v>
      </c>
    </row>
    <row r="40" spans="1:19">
      <c r="A40" s="12">
        <f t="shared" si="0"/>
        <v>19</v>
      </c>
      <c r="B40" s="13">
        <f t="shared" si="1"/>
        <v>43741</v>
      </c>
      <c r="C40" s="14">
        <f t="shared" si="2"/>
        <v>3223.8153531243488</v>
      </c>
      <c r="D40" s="14">
        <f t="shared" si="3"/>
        <v>2383.3844221114914</v>
      </c>
      <c r="E40" s="14">
        <f t="shared" si="4"/>
        <v>46418.191431728766</v>
      </c>
      <c r="F40" s="14">
        <f t="shared" si="5"/>
        <v>840.4309310128574</v>
      </c>
      <c r="G40" s="14">
        <f t="shared" si="6"/>
        <v>14834.300277633853</v>
      </c>
      <c r="H40" s="14">
        <f t="shared" si="7"/>
        <v>285165.69972236612</v>
      </c>
      <c r="K40" s="12">
        <f t="shared" si="8"/>
        <v>19</v>
      </c>
      <c r="L40" s="13">
        <f t="shared" si="9"/>
        <v>43741</v>
      </c>
      <c r="M40" s="14">
        <f t="shared" si="10"/>
        <v>3523.8153531243488</v>
      </c>
      <c r="N40" s="14">
        <f t="shared" si="11"/>
        <v>2335.0507231708134</v>
      </c>
      <c r="O40" s="14">
        <f t="shared" si="12"/>
        <v>45969.813859906782</v>
      </c>
      <c r="P40" s="14">
        <f t="shared" si="13"/>
        <v>1188.7646299535354</v>
      </c>
      <c r="Q40" s="14">
        <f t="shared" si="14"/>
        <v>20982.677849455838</v>
      </c>
      <c r="R40" s="14">
        <f t="shared" si="15"/>
        <v>279017.32215054409</v>
      </c>
      <c r="S40" s="14">
        <f t="shared" si="16"/>
        <v>48.333698940678005</v>
      </c>
    </row>
    <row r="41" spans="1:19">
      <c r="A41" s="12">
        <f t="shared" si="0"/>
        <v>20</v>
      </c>
      <c r="B41" s="13">
        <f t="shared" si="1"/>
        <v>43772</v>
      </c>
      <c r="C41" s="14">
        <f t="shared" si="2"/>
        <v>3223.8153531243488</v>
      </c>
      <c r="D41" s="14">
        <f t="shared" si="3"/>
        <v>2376.3808310197178</v>
      </c>
      <c r="E41" s="14">
        <f t="shared" si="4"/>
        <v>48794.572262748487</v>
      </c>
      <c r="F41" s="14">
        <f t="shared" si="5"/>
        <v>847.43452210463101</v>
      </c>
      <c r="G41" s="14">
        <f t="shared" si="6"/>
        <v>15681.734799738484</v>
      </c>
      <c r="H41" s="14">
        <f t="shared" si="7"/>
        <v>284318.26520026149</v>
      </c>
      <c r="K41" s="12">
        <f t="shared" si="8"/>
        <v>20</v>
      </c>
      <c r="L41" s="13">
        <f t="shared" si="9"/>
        <v>43772</v>
      </c>
      <c r="M41" s="14">
        <f t="shared" si="10"/>
        <v>3523.8153531243488</v>
      </c>
      <c r="N41" s="14">
        <f t="shared" si="11"/>
        <v>2325.1443512545338</v>
      </c>
      <c r="O41" s="14">
        <f t="shared" si="12"/>
        <v>48294.958211161313</v>
      </c>
      <c r="P41" s="14">
        <f t="shared" si="13"/>
        <v>1198.671001869815</v>
      </c>
      <c r="Q41" s="14">
        <f t="shared" si="14"/>
        <v>22181.348851325653</v>
      </c>
      <c r="R41" s="14">
        <f t="shared" si="15"/>
        <v>277818.65114867425</v>
      </c>
      <c r="S41" s="14">
        <f t="shared" si="16"/>
        <v>51.236479765183958</v>
      </c>
    </row>
    <row r="42" spans="1:19">
      <c r="A42" s="12">
        <f t="shared" si="0"/>
        <v>21</v>
      </c>
      <c r="B42" s="13">
        <f t="shared" si="1"/>
        <v>43802</v>
      </c>
      <c r="C42" s="14">
        <f t="shared" si="2"/>
        <v>3223.8153531243488</v>
      </c>
      <c r="D42" s="14">
        <f t="shared" si="3"/>
        <v>2369.3188766688459</v>
      </c>
      <c r="E42" s="14">
        <f t="shared" si="4"/>
        <v>51163.891139417334</v>
      </c>
      <c r="F42" s="14">
        <f t="shared" si="5"/>
        <v>854.49647645550294</v>
      </c>
      <c r="G42" s="14">
        <f t="shared" si="6"/>
        <v>16536.231276193987</v>
      </c>
      <c r="H42" s="14">
        <f t="shared" si="7"/>
        <v>283463.76872380602</v>
      </c>
      <c r="K42" s="12">
        <f t="shared" si="8"/>
        <v>21</v>
      </c>
      <c r="L42" s="13">
        <f t="shared" si="9"/>
        <v>43802</v>
      </c>
      <c r="M42" s="14">
        <f t="shared" si="10"/>
        <v>3523.8153531243488</v>
      </c>
      <c r="N42" s="14">
        <f t="shared" si="11"/>
        <v>2315.1554262389523</v>
      </c>
      <c r="O42" s="14">
        <f t="shared" si="12"/>
        <v>50610.113637400267</v>
      </c>
      <c r="P42" s="14">
        <f t="shared" si="13"/>
        <v>1208.6599268853965</v>
      </c>
      <c r="Q42" s="14">
        <f t="shared" si="14"/>
        <v>23390.00877821105</v>
      </c>
      <c r="R42" s="14">
        <f t="shared" si="15"/>
        <v>276609.99122178886</v>
      </c>
      <c r="S42" s="14">
        <f t="shared" si="16"/>
        <v>54.163450429893601</v>
      </c>
    </row>
    <row r="43" spans="1:19">
      <c r="A43" s="12">
        <f t="shared" si="0"/>
        <v>22</v>
      </c>
      <c r="B43" s="13">
        <f t="shared" si="1"/>
        <v>43833</v>
      </c>
      <c r="C43" s="14">
        <f t="shared" si="2"/>
        <v>3223.8153531243488</v>
      </c>
      <c r="D43" s="14">
        <f t="shared" si="3"/>
        <v>2362.1980726983834</v>
      </c>
      <c r="E43" s="14">
        <f t="shared" si="4"/>
        <v>53526.089212115716</v>
      </c>
      <c r="F43" s="14">
        <f t="shared" si="5"/>
        <v>861.61728042596542</v>
      </c>
      <c r="G43" s="14">
        <f t="shared" si="6"/>
        <v>17397.848556619952</v>
      </c>
      <c r="H43" s="14">
        <f t="shared" si="7"/>
        <v>282602.15144338005</v>
      </c>
      <c r="K43" s="12">
        <f t="shared" si="8"/>
        <v>22</v>
      </c>
      <c r="L43" s="13">
        <f t="shared" si="9"/>
        <v>43833</v>
      </c>
      <c r="M43" s="14">
        <f t="shared" si="10"/>
        <v>3523.8153531243488</v>
      </c>
      <c r="N43" s="14">
        <f t="shared" si="11"/>
        <v>2305.0832601815737</v>
      </c>
      <c r="O43" s="14">
        <f t="shared" si="12"/>
        <v>52915.196897581838</v>
      </c>
      <c r="P43" s="14">
        <f t="shared" si="13"/>
        <v>1218.7320929427751</v>
      </c>
      <c r="Q43" s="14">
        <f t="shared" si="14"/>
        <v>24608.740871153823</v>
      </c>
      <c r="R43" s="14">
        <f t="shared" si="15"/>
        <v>275391.25912884611</v>
      </c>
      <c r="S43" s="14">
        <f t="shared" si="16"/>
        <v>57.114812516809707</v>
      </c>
    </row>
    <row r="44" spans="1:19">
      <c r="A44" s="12">
        <f t="shared" si="0"/>
        <v>23</v>
      </c>
      <c r="B44" s="13">
        <f t="shared" si="1"/>
        <v>43864</v>
      </c>
      <c r="C44" s="14">
        <f t="shared" si="2"/>
        <v>3223.8153531243488</v>
      </c>
      <c r="D44" s="14">
        <f t="shared" si="3"/>
        <v>2355.0179286948337</v>
      </c>
      <c r="E44" s="14">
        <f t="shared" si="4"/>
        <v>55881.107140810549</v>
      </c>
      <c r="F44" s="14">
        <f t="shared" si="5"/>
        <v>868.7974244295151</v>
      </c>
      <c r="G44" s="14">
        <f t="shared" si="6"/>
        <v>18266.645981049467</v>
      </c>
      <c r="H44" s="14">
        <f t="shared" si="7"/>
        <v>281733.35401895054</v>
      </c>
      <c r="K44" s="12">
        <f t="shared" si="8"/>
        <v>23</v>
      </c>
      <c r="L44" s="13">
        <f t="shared" si="9"/>
        <v>43864</v>
      </c>
      <c r="M44" s="14">
        <f t="shared" si="10"/>
        <v>3523.8153531243488</v>
      </c>
      <c r="N44" s="14">
        <f t="shared" si="11"/>
        <v>2294.927159407051</v>
      </c>
      <c r="O44" s="14">
        <f t="shared" si="12"/>
        <v>55210.124056988891</v>
      </c>
      <c r="P44" s="14">
        <f t="shared" si="13"/>
        <v>1228.8881937172978</v>
      </c>
      <c r="Q44" s="14">
        <f t="shared" si="14"/>
        <v>25837.629064871122</v>
      </c>
      <c r="R44" s="14">
        <f t="shared" si="15"/>
        <v>274162.37093512883</v>
      </c>
      <c r="S44" s="14">
        <f t="shared" si="16"/>
        <v>60.090769287782678</v>
      </c>
    </row>
    <row r="45" spans="1:19">
      <c r="A45" s="12">
        <f t="shared" si="0"/>
        <v>24</v>
      </c>
      <c r="B45" s="13">
        <f t="shared" si="1"/>
        <v>43893</v>
      </c>
      <c r="C45" s="14">
        <f t="shared" si="2"/>
        <v>3223.8153531243488</v>
      </c>
      <c r="D45" s="14">
        <f t="shared" si="3"/>
        <v>2347.7779501579212</v>
      </c>
      <c r="E45" s="14">
        <f t="shared" si="4"/>
        <v>58228.88509096847</v>
      </c>
      <c r="F45" s="14">
        <f t="shared" si="5"/>
        <v>876.03740296642763</v>
      </c>
      <c r="G45" s="14">
        <f t="shared" si="6"/>
        <v>19142.683384015894</v>
      </c>
      <c r="H45" s="14">
        <f t="shared" si="7"/>
        <v>280857.31661598413</v>
      </c>
      <c r="K45" s="12">
        <f t="shared" si="8"/>
        <v>24</v>
      </c>
      <c r="L45" s="13">
        <f t="shared" si="9"/>
        <v>43893</v>
      </c>
      <c r="M45" s="14">
        <f t="shared" si="10"/>
        <v>3523.8153531243488</v>
      </c>
      <c r="N45" s="14">
        <f t="shared" si="11"/>
        <v>2284.6864244594067</v>
      </c>
      <c r="O45" s="14">
        <f t="shared" si="12"/>
        <v>57494.810481448294</v>
      </c>
      <c r="P45" s="14">
        <f t="shared" si="13"/>
        <v>1239.1289286649421</v>
      </c>
      <c r="Q45" s="14">
        <f t="shared" si="14"/>
        <v>27076.757993536063</v>
      </c>
      <c r="R45" s="14">
        <f t="shared" si="15"/>
        <v>272923.24200646387</v>
      </c>
      <c r="S45" s="14">
        <f t="shared" si="16"/>
        <v>63.091525698514488</v>
      </c>
    </row>
    <row r="46" spans="1:19">
      <c r="A46" s="12">
        <f t="shared" si="0"/>
        <v>25</v>
      </c>
      <c r="B46" s="13">
        <f t="shared" si="1"/>
        <v>43924</v>
      </c>
      <c r="C46" s="14">
        <f t="shared" si="2"/>
        <v>3223.8153531243488</v>
      </c>
      <c r="D46" s="14">
        <f t="shared" si="3"/>
        <v>2340.4776384665342</v>
      </c>
      <c r="E46" s="14">
        <f t="shared" si="4"/>
        <v>60569.362729435001</v>
      </c>
      <c r="F46" s="14">
        <f t="shared" si="5"/>
        <v>883.33771465781456</v>
      </c>
      <c r="G46" s="14">
        <f t="shared" si="6"/>
        <v>20026.021098673707</v>
      </c>
      <c r="H46" s="14">
        <f t="shared" si="7"/>
        <v>279973.97890132631</v>
      </c>
      <c r="K46" s="12">
        <f t="shared" si="8"/>
        <v>25</v>
      </c>
      <c r="L46" s="13">
        <f t="shared" si="9"/>
        <v>43924</v>
      </c>
      <c r="M46" s="14">
        <f t="shared" si="10"/>
        <v>3523.8153531243488</v>
      </c>
      <c r="N46" s="14">
        <f t="shared" si="11"/>
        <v>2274.3603500538657</v>
      </c>
      <c r="O46" s="14">
        <f t="shared" si="12"/>
        <v>59769.170831502161</v>
      </c>
      <c r="P46" s="14">
        <f t="shared" si="13"/>
        <v>1249.4550030704831</v>
      </c>
      <c r="Q46" s="14">
        <f t="shared" si="14"/>
        <v>28326.212996606548</v>
      </c>
      <c r="R46" s="14">
        <f t="shared" si="15"/>
        <v>271673.7870033934</v>
      </c>
      <c r="S46" s="14">
        <f t="shared" si="16"/>
        <v>66.117288412668586</v>
      </c>
    </row>
    <row r="47" spans="1:19">
      <c r="A47" s="12">
        <f t="shared" si="0"/>
        <v>26</v>
      </c>
      <c r="B47" s="13">
        <f t="shared" si="1"/>
        <v>43954</v>
      </c>
      <c r="C47" s="14">
        <f t="shared" si="2"/>
        <v>3223.8153531243488</v>
      </c>
      <c r="D47" s="14">
        <f t="shared" si="3"/>
        <v>2333.1164908443857</v>
      </c>
      <c r="E47" s="14">
        <f t="shared" si="4"/>
        <v>62902.479220279383</v>
      </c>
      <c r="F47" s="14">
        <f t="shared" si="5"/>
        <v>890.69886227996312</v>
      </c>
      <c r="G47" s="14">
        <f t="shared" si="6"/>
        <v>20916.719960953669</v>
      </c>
      <c r="H47" s="14">
        <f t="shared" si="7"/>
        <v>279083.28003904637</v>
      </c>
      <c r="K47" s="12">
        <f t="shared" si="8"/>
        <v>26</v>
      </c>
      <c r="L47" s="13">
        <f t="shared" si="9"/>
        <v>43954</v>
      </c>
      <c r="M47" s="14">
        <f t="shared" si="10"/>
        <v>3523.8153531243488</v>
      </c>
      <c r="N47" s="14">
        <f t="shared" si="11"/>
        <v>2263.9482250282781</v>
      </c>
      <c r="O47" s="14">
        <f t="shared" si="12"/>
        <v>62033.119056530442</v>
      </c>
      <c r="P47" s="14">
        <f t="shared" si="13"/>
        <v>1259.8671280960707</v>
      </c>
      <c r="Q47" s="14">
        <f t="shared" si="14"/>
        <v>29586.080124702617</v>
      </c>
      <c r="R47" s="14">
        <f t="shared" si="15"/>
        <v>270413.91987529735</v>
      </c>
      <c r="S47" s="14">
        <f t="shared" si="16"/>
        <v>69.168265816107578</v>
      </c>
    </row>
    <row r="48" spans="1:19">
      <c r="A48" s="12">
        <f t="shared" si="0"/>
        <v>27</v>
      </c>
      <c r="B48" s="13">
        <f t="shared" si="1"/>
        <v>43985</v>
      </c>
      <c r="C48" s="14">
        <f t="shared" si="2"/>
        <v>3223.8153531243488</v>
      </c>
      <c r="D48" s="14">
        <f t="shared" si="3"/>
        <v>2325.6940003253862</v>
      </c>
      <c r="E48" s="14">
        <f t="shared" si="4"/>
        <v>65228.173220604767</v>
      </c>
      <c r="F48" s="14">
        <f t="shared" si="5"/>
        <v>898.12135279896256</v>
      </c>
      <c r="G48" s="14">
        <f t="shared" si="6"/>
        <v>21814.841313752633</v>
      </c>
      <c r="H48" s="14">
        <f t="shared" si="7"/>
        <v>278185.15868624742</v>
      </c>
      <c r="K48" s="12">
        <f t="shared" si="8"/>
        <v>27</v>
      </c>
      <c r="L48" s="13">
        <f t="shared" si="9"/>
        <v>43985</v>
      </c>
      <c r="M48" s="14">
        <f t="shared" si="10"/>
        <v>3523.8153531243488</v>
      </c>
      <c r="N48" s="14">
        <f t="shared" si="11"/>
        <v>2253.4493322941444</v>
      </c>
      <c r="O48" s="14">
        <f t="shared" si="12"/>
        <v>64286.568388824584</v>
      </c>
      <c r="P48" s="14">
        <f t="shared" si="13"/>
        <v>1270.3660208302044</v>
      </c>
      <c r="Q48" s="14">
        <f t="shared" si="14"/>
        <v>30856.44614553282</v>
      </c>
      <c r="R48" s="14">
        <f t="shared" si="15"/>
        <v>269143.55385446711</v>
      </c>
      <c r="S48" s="14">
        <f t="shared" si="16"/>
        <v>72.244668031241872</v>
      </c>
    </row>
    <row r="49" spans="1:19">
      <c r="A49" s="12">
        <f t="shared" si="0"/>
        <v>28</v>
      </c>
      <c r="B49" s="13">
        <f t="shared" si="1"/>
        <v>44015</v>
      </c>
      <c r="C49" s="14">
        <f t="shared" si="2"/>
        <v>3223.8153531243488</v>
      </c>
      <c r="D49" s="14">
        <f t="shared" si="3"/>
        <v>2318.2096557187283</v>
      </c>
      <c r="E49" s="14">
        <f t="shared" si="4"/>
        <v>67546.382876323492</v>
      </c>
      <c r="F49" s="14">
        <f t="shared" si="5"/>
        <v>905.6056974056205</v>
      </c>
      <c r="G49" s="14">
        <f t="shared" si="6"/>
        <v>22720.447011158252</v>
      </c>
      <c r="H49" s="14">
        <f t="shared" si="7"/>
        <v>277279.55298884178</v>
      </c>
      <c r="K49" s="12">
        <f t="shared" si="8"/>
        <v>28</v>
      </c>
      <c r="L49" s="13">
        <f t="shared" si="9"/>
        <v>44015</v>
      </c>
      <c r="M49" s="14">
        <f t="shared" si="10"/>
        <v>3523.8153531243488</v>
      </c>
      <c r="N49" s="14">
        <f t="shared" si="11"/>
        <v>2242.8629487872258</v>
      </c>
      <c r="O49" s="14">
        <f t="shared" si="12"/>
        <v>66529.431337611808</v>
      </c>
      <c r="P49" s="14">
        <f t="shared" si="13"/>
        <v>1280.952404337123</v>
      </c>
      <c r="Q49" s="14">
        <f t="shared" si="14"/>
        <v>32137.398549869944</v>
      </c>
      <c r="R49" s="14">
        <f t="shared" si="15"/>
        <v>267862.60145012999</v>
      </c>
      <c r="S49" s="14">
        <f t="shared" si="16"/>
        <v>75.346706931502467</v>
      </c>
    </row>
    <row r="50" spans="1:19">
      <c r="A50" s="12">
        <f t="shared" si="0"/>
        <v>29</v>
      </c>
      <c r="B50" s="13">
        <f t="shared" si="1"/>
        <v>44046</v>
      </c>
      <c r="C50" s="14">
        <f t="shared" si="2"/>
        <v>3223.8153531243488</v>
      </c>
      <c r="D50" s="14">
        <f t="shared" si="3"/>
        <v>2310.6629415736816</v>
      </c>
      <c r="E50" s="14">
        <f t="shared" si="4"/>
        <v>69857.045817897175</v>
      </c>
      <c r="F50" s="14">
        <f t="shared" si="5"/>
        <v>913.15241155066724</v>
      </c>
      <c r="G50" s="14">
        <f t="shared" si="6"/>
        <v>23633.599422708918</v>
      </c>
      <c r="H50" s="14">
        <f t="shared" si="7"/>
        <v>276366.40057729109</v>
      </c>
      <c r="K50" s="12">
        <f t="shared" si="8"/>
        <v>29</v>
      </c>
      <c r="L50" s="13">
        <f t="shared" si="9"/>
        <v>44046</v>
      </c>
      <c r="M50" s="14">
        <f t="shared" si="10"/>
        <v>3523.8153531243488</v>
      </c>
      <c r="N50" s="14">
        <f t="shared" si="11"/>
        <v>2232.18834541775</v>
      </c>
      <c r="O50" s="14">
        <f t="shared" si="12"/>
        <v>68761.619683029552</v>
      </c>
      <c r="P50" s="14">
        <f t="shared" si="13"/>
        <v>1291.6270077065988</v>
      </c>
      <c r="Q50" s="14">
        <f t="shared" si="14"/>
        <v>33429.02555757654</v>
      </c>
      <c r="R50" s="14">
        <f t="shared" si="15"/>
        <v>266570.97444242338</v>
      </c>
      <c r="S50" s="14">
        <f t="shared" si="16"/>
        <v>78.474596155931522</v>
      </c>
    </row>
    <row r="51" spans="1:19">
      <c r="A51" s="12">
        <f t="shared" si="0"/>
        <v>30</v>
      </c>
      <c r="B51" s="13">
        <f t="shared" si="1"/>
        <v>44077</v>
      </c>
      <c r="C51" s="14">
        <f t="shared" si="2"/>
        <v>3223.8153531243488</v>
      </c>
      <c r="D51" s="14">
        <f t="shared" si="3"/>
        <v>2303.0533381440923</v>
      </c>
      <c r="E51" s="14">
        <f t="shared" si="4"/>
        <v>72160.099156041266</v>
      </c>
      <c r="F51" s="14">
        <f t="shared" si="5"/>
        <v>920.76201498025648</v>
      </c>
      <c r="G51" s="14">
        <f t="shared" si="6"/>
        <v>24554.361437689175</v>
      </c>
      <c r="H51" s="14">
        <f t="shared" si="7"/>
        <v>275445.63856231084</v>
      </c>
      <c r="K51" s="12">
        <f t="shared" si="8"/>
        <v>30</v>
      </c>
      <c r="L51" s="13">
        <f t="shared" si="9"/>
        <v>44077</v>
      </c>
      <c r="M51" s="14">
        <f t="shared" si="10"/>
        <v>3523.8153531243488</v>
      </c>
      <c r="N51" s="14">
        <f t="shared" si="11"/>
        <v>2221.4247870201948</v>
      </c>
      <c r="O51" s="14">
        <f t="shared" si="12"/>
        <v>70983.044470049746</v>
      </c>
      <c r="P51" s="14">
        <f t="shared" si="13"/>
        <v>1302.390566104154</v>
      </c>
      <c r="Q51" s="14">
        <f t="shared" si="14"/>
        <v>34731.416123680698</v>
      </c>
      <c r="R51" s="14">
        <f t="shared" si="15"/>
        <v>265268.58387631923</v>
      </c>
      <c r="S51" s="14">
        <f t="shared" si="16"/>
        <v>81.628551123897523</v>
      </c>
    </row>
    <row r="52" spans="1:19">
      <c r="A52" s="12">
        <f t="shared" si="0"/>
        <v>31</v>
      </c>
      <c r="B52" s="13">
        <f t="shared" si="1"/>
        <v>44107</v>
      </c>
      <c r="C52" s="14">
        <f t="shared" si="2"/>
        <v>3223.8153531243488</v>
      </c>
      <c r="D52" s="14">
        <f t="shared" si="3"/>
        <v>2295.3803213525903</v>
      </c>
      <c r="E52" s="14">
        <f t="shared" si="4"/>
        <v>74455.479477393863</v>
      </c>
      <c r="F52" s="14">
        <f t="shared" si="5"/>
        <v>928.43503177175853</v>
      </c>
      <c r="G52" s="14">
        <f t="shared" si="6"/>
        <v>25482.796469460933</v>
      </c>
      <c r="H52" s="14">
        <f t="shared" si="7"/>
        <v>274517.20353053906</v>
      </c>
      <c r="K52" s="12">
        <f t="shared" si="8"/>
        <v>31</v>
      </c>
      <c r="L52" s="13">
        <f t="shared" si="9"/>
        <v>44107</v>
      </c>
      <c r="M52" s="14">
        <f t="shared" si="10"/>
        <v>3523.8153531243488</v>
      </c>
      <c r="N52" s="14">
        <f t="shared" si="11"/>
        <v>2210.5715323026602</v>
      </c>
      <c r="O52" s="14">
        <f t="shared" si="12"/>
        <v>73193.616002352413</v>
      </c>
      <c r="P52" s="14">
        <f t="shared" si="13"/>
        <v>1313.2438208216886</v>
      </c>
      <c r="Q52" s="14">
        <f t="shared" si="14"/>
        <v>36044.659944502389</v>
      </c>
      <c r="R52" s="14">
        <f t="shared" si="15"/>
        <v>263955.34005549754</v>
      </c>
      <c r="S52" s="14">
        <f t="shared" si="16"/>
        <v>84.808789049930056</v>
      </c>
    </row>
    <row r="53" spans="1:19">
      <c r="A53" s="12">
        <f t="shared" si="0"/>
        <v>32</v>
      </c>
      <c r="B53" s="13">
        <f t="shared" si="1"/>
        <v>44138</v>
      </c>
      <c r="C53" s="14">
        <f t="shared" si="2"/>
        <v>3223.8153531243488</v>
      </c>
      <c r="D53" s="14">
        <f t="shared" si="3"/>
        <v>2287.643362754492</v>
      </c>
      <c r="E53" s="14">
        <f t="shared" si="4"/>
        <v>76743.122840148353</v>
      </c>
      <c r="F53" s="14">
        <f t="shared" si="5"/>
        <v>936.17199036985676</v>
      </c>
      <c r="G53" s="14">
        <f t="shared" si="6"/>
        <v>26418.96845983079</v>
      </c>
      <c r="H53" s="14">
        <f t="shared" si="7"/>
        <v>273581.03154016921</v>
      </c>
      <c r="K53" s="12">
        <f t="shared" si="8"/>
        <v>32</v>
      </c>
      <c r="L53" s="13">
        <f t="shared" si="9"/>
        <v>44138</v>
      </c>
      <c r="M53" s="14">
        <f t="shared" si="10"/>
        <v>3523.8153531243488</v>
      </c>
      <c r="N53" s="14">
        <f t="shared" si="11"/>
        <v>2199.6278337958129</v>
      </c>
      <c r="O53" s="14">
        <f t="shared" si="12"/>
        <v>75393.24383614822</v>
      </c>
      <c r="P53" s="14">
        <f t="shared" si="13"/>
        <v>1324.1875193285359</v>
      </c>
      <c r="Q53" s="14">
        <f t="shared" si="14"/>
        <v>37368.847463830927</v>
      </c>
      <c r="R53" s="14">
        <f t="shared" si="15"/>
        <v>262631.15253616899</v>
      </c>
      <c r="S53" s="14">
        <f t="shared" si="16"/>
        <v>88.01552895867917</v>
      </c>
    </row>
    <row r="54" spans="1:19">
      <c r="A54" s="12">
        <f t="shared" si="0"/>
        <v>33</v>
      </c>
      <c r="B54" s="13">
        <f t="shared" si="1"/>
        <v>44168</v>
      </c>
      <c r="C54" s="14">
        <f t="shared" si="2"/>
        <v>3223.8153531243488</v>
      </c>
      <c r="D54" s="14">
        <f t="shared" si="3"/>
        <v>2279.84192950141</v>
      </c>
      <c r="E54" s="14">
        <f t="shared" si="4"/>
        <v>79022.964769649756</v>
      </c>
      <c r="F54" s="14">
        <f t="shared" si="5"/>
        <v>943.97342362293875</v>
      </c>
      <c r="G54" s="14">
        <f t="shared" si="6"/>
        <v>27362.941883453728</v>
      </c>
      <c r="H54" s="14">
        <f t="shared" si="7"/>
        <v>272637.05811654625</v>
      </c>
      <c r="K54" s="12">
        <f t="shared" si="8"/>
        <v>33</v>
      </c>
      <c r="L54" s="13">
        <f t="shared" si="9"/>
        <v>44168</v>
      </c>
      <c r="M54" s="14">
        <f t="shared" si="10"/>
        <v>3523.8153531243488</v>
      </c>
      <c r="N54" s="14">
        <f t="shared" si="11"/>
        <v>2188.592937801408</v>
      </c>
      <c r="O54" s="14">
        <f t="shared" si="12"/>
        <v>77581.836773949632</v>
      </c>
      <c r="P54" s="14">
        <f t="shared" si="13"/>
        <v>1335.2224153229408</v>
      </c>
      <c r="Q54" s="14">
        <f t="shared" si="14"/>
        <v>38704.069879153867</v>
      </c>
      <c r="R54" s="14">
        <f t="shared" si="15"/>
        <v>261295.93012084605</v>
      </c>
      <c r="S54" s="14">
        <f t="shared" si="16"/>
        <v>91.24899170000208</v>
      </c>
    </row>
    <row r="55" spans="1:19">
      <c r="A55" s="12">
        <f t="shared" si="0"/>
        <v>34</v>
      </c>
      <c r="B55" s="13">
        <f t="shared" si="1"/>
        <v>44199</v>
      </c>
      <c r="C55" s="14">
        <f t="shared" si="2"/>
        <v>3223.8153531243488</v>
      </c>
      <c r="D55" s="14">
        <f t="shared" si="3"/>
        <v>2271.9754843045521</v>
      </c>
      <c r="E55" s="14">
        <f t="shared" si="4"/>
        <v>81294.940253954308</v>
      </c>
      <c r="F55" s="14">
        <f t="shared" si="5"/>
        <v>951.83986881979672</v>
      </c>
      <c r="G55" s="14">
        <f t="shared" si="6"/>
        <v>28314.781752273524</v>
      </c>
      <c r="H55" s="14">
        <f t="shared" si="7"/>
        <v>271685.21824772644</v>
      </c>
      <c r="K55" s="12">
        <f t="shared" si="8"/>
        <v>34</v>
      </c>
      <c r="L55" s="13">
        <f t="shared" si="9"/>
        <v>44199</v>
      </c>
      <c r="M55" s="14">
        <f t="shared" si="10"/>
        <v>3523.8153531243488</v>
      </c>
      <c r="N55" s="14">
        <f t="shared" si="11"/>
        <v>2177.4660843403835</v>
      </c>
      <c r="O55" s="14">
        <f t="shared" si="12"/>
        <v>79759.302858290015</v>
      </c>
      <c r="P55" s="14">
        <f t="shared" si="13"/>
        <v>1346.3492687839653</v>
      </c>
      <c r="Q55" s="14">
        <f t="shared" si="14"/>
        <v>40050.419147937835</v>
      </c>
      <c r="R55" s="14">
        <f t="shared" si="15"/>
        <v>259949.58085206209</v>
      </c>
      <c r="S55" s="14">
        <f t="shared" si="16"/>
        <v>94.509399964168551</v>
      </c>
    </row>
    <row r="56" spans="1:19">
      <c r="A56" s="12">
        <f t="shared" si="0"/>
        <v>35</v>
      </c>
      <c r="B56" s="13">
        <f t="shared" si="1"/>
        <v>44230</v>
      </c>
      <c r="C56" s="14">
        <f t="shared" si="2"/>
        <v>3223.8153531243488</v>
      </c>
      <c r="D56" s="14">
        <f t="shared" si="3"/>
        <v>2264.0434853977204</v>
      </c>
      <c r="E56" s="14">
        <f t="shared" si="4"/>
        <v>83558.983739352028</v>
      </c>
      <c r="F56" s="14">
        <f t="shared" si="5"/>
        <v>959.77186772662844</v>
      </c>
      <c r="G56" s="14">
        <f t="shared" si="6"/>
        <v>29274.553620000152</v>
      </c>
      <c r="H56" s="14">
        <f t="shared" si="7"/>
        <v>270725.4463799998</v>
      </c>
      <c r="K56" s="12">
        <f t="shared" si="8"/>
        <v>35</v>
      </c>
      <c r="L56" s="13">
        <f t="shared" si="9"/>
        <v>44230</v>
      </c>
      <c r="M56" s="14">
        <f t="shared" si="10"/>
        <v>3523.8153531243488</v>
      </c>
      <c r="N56" s="14">
        <f t="shared" si="11"/>
        <v>2166.2465071005172</v>
      </c>
      <c r="O56" s="14">
        <f t="shared" si="12"/>
        <v>81925.549365390529</v>
      </c>
      <c r="P56" s="14">
        <f t="shared" si="13"/>
        <v>1357.5688460238316</v>
      </c>
      <c r="Q56" s="14">
        <f t="shared" si="14"/>
        <v>41407.987993961666</v>
      </c>
      <c r="R56" s="14">
        <f t="shared" si="15"/>
        <v>258592.01200603825</v>
      </c>
      <c r="S56" s="14">
        <f t="shared" si="16"/>
        <v>97.796978297203168</v>
      </c>
    </row>
    <row r="57" spans="1:19">
      <c r="A57" s="12">
        <f t="shared" si="0"/>
        <v>36</v>
      </c>
      <c r="B57" s="13">
        <f t="shared" si="1"/>
        <v>44258</v>
      </c>
      <c r="C57" s="14">
        <f t="shared" si="2"/>
        <v>3223.8153531243488</v>
      </c>
      <c r="D57" s="14">
        <f t="shared" si="3"/>
        <v>2256.0453864999981</v>
      </c>
      <c r="E57" s="14">
        <f t="shared" si="4"/>
        <v>85815.02912585203</v>
      </c>
      <c r="F57" s="14">
        <f t="shared" si="5"/>
        <v>967.76996662435067</v>
      </c>
      <c r="G57" s="14">
        <f t="shared" si="6"/>
        <v>30242.323586624501</v>
      </c>
      <c r="H57" s="14">
        <f t="shared" si="7"/>
        <v>269757.67641337548</v>
      </c>
      <c r="K57" s="12">
        <f t="shared" si="8"/>
        <v>36</v>
      </c>
      <c r="L57" s="13">
        <f t="shared" si="9"/>
        <v>44258</v>
      </c>
      <c r="M57" s="14">
        <f t="shared" si="10"/>
        <v>3523.8153531243488</v>
      </c>
      <c r="N57" s="14">
        <f t="shared" si="11"/>
        <v>2154.9334333836518</v>
      </c>
      <c r="O57" s="14">
        <f t="shared" si="12"/>
        <v>84080.482798774174</v>
      </c>
      <c r="P57" s="14">
        <f t="shared" si="13"/>
        <v>1368.881919740697</v>
      </c>
      <c r="Q57" s="14">
        <f t="shared" si="14"/>
        <v>42776.869913702365</v>
      </c>
      <c r="R57" s="14">
        <f t="shared" si="15"/>
        <v>257223.13008629755</v>
      </c>
      <c r="S57" s="14">
        <f t="shared" si="16"/>
        <v>101.11195311634629</v>
      </c>
    </row>
    <row r="58" spans="1:19">
      <c r="A58" s="12">
        <f t="shared" si="0"/>
        <v>37</v>
      </c>
      <c r="B58" s="13">
        <f t="shared" si="1"/>
        <v>44289</v>
      </c>
      <c r="C58" s="14">
        <f t="shared" si="2"/>
        <v>3223.8153531243488</v>
      </c>
      <c r="D58" s="14">
        <f t="shared" si="3"/>
        <v>2247.9806367781289</v>
      </c>
      <c r="E58" s="14">
        <f t="shared" si="4"/>
        <v>88063.009762630158</v>
      </c>
      <c r="F58" s="14">
        <f t="shared" si="5"/>
        <v>975.83471634621992</v>
      </c>
      <c r="G58" s="14">
        <f t="shared" si="6"/>
        <v>31218.158302970722</v>
      </c>
      <c r="H58" s="14">
        <f t="shared" si="7"/>
        <v>268781.84169702925</v>
      </c>
      <c r="K58" s="12">
        <f t="shared" si="8"/>
        <v>37</v>
      </c>
      <c r="L58" s="13">
        <f t="shared" si="9"/>
        <v>44289</v>
      </c>
      <c r="M58" s="14">
        <f t="shared" si="10"/>
        <v>3523.8153531243488</v>
      </c>
      <c r="N58" s="14">
        <f t="shared" si="11"/>
        <v>2143.5260840524797</v>
      </c>
      <c r="O58" s="14">
        <f t="shared" si="12"/>
        <v>86224.00888282666</v>
      </c>
      <c r="P58" s="14">
        <f t="shared" si="13"/>
        <v>1380.2892690718691</v>
      </c>
      <c r="Q58" s="14">
        <f t="shared" si="14"/>
        <v>44157.159182774238</v>
      </c>
      <c r="R58" s="14">
        <f t="shared" si="15"/>
        <v>255842.84081722569</v>
      </c>
      <c r="S58" s="14">
        <f t="shared" si="16"/>
        <v>104.45455272564914</v>
      </c>
    </row>
    <row r="59" spans="1:19">
      <c r="A59" s="12">
        <f t="shared" si="0"/>
        <v>38</v>
      </c>
      <c r="B59" s="13">
        <f t="shared" si="1"/>
        <v>44319</v>
      </c>
      <c r="C59" s="14">
        <f t="shared" si="2"/>
        <v>3223.8153531243488</v>
      </c>
      <c r="D59" s="14">
        <f t="shared" si="3"/>
        <v>2239.8486808085772</v>
      </c>
      <c r="E59" s="14">
        <f t="shared" si="4"/>
        <v>90302.85844343873</v>
      </c>
      <c r="F59" s="14">
        <f t="shared" si="5"/>
        <v>983.96667231577158</v>
      </c>
      <c r="G59" s="14">
        <f t="shared" si="6"/>
        <v>32202.124975286493</v>
      </c>
      <c r="H59" s="14">
        <f t="shared" si="7"/>
        <v>267797.87502471346</v>
      </c>
      <c r="K59" s="12">
        <f t="shared" si="8"/>
        <v>38</v>
      </c>
      <c r="L59" s="13">
        <f t="shared" si="9"/>
        <v>44319</v>
      </c>
      <c r="M59" s="14">
        <f t="shared" si="10"/>
        <v>3523.8153531243488</v>
      </c>
      <c r="N59" s="14">
        <f t="shared" si="11"/>
        <v>2132.0236734768805</v>
      </c>
      <c r="O59" s="14">
        <f t="shared" si="12"/>
        <v>88356.032556303544</v>
      </c>
      <c r="P59" s="14">
        <f t="shared" si="13"/>
        <v>1391.7916796474683</v>
      </c>
      <c r="Q59" s="14">
        <f t="shared" si="14"/>
        <v>45548.950862421705</v>
      </c>
      <c r="R59" s="14">
        <f t="shared" si="15"/>
        <v>254451.04913757823</v>
      </c>
      <c r="S59" s="14">
        <f t="shared" si="16"/>
        <v>107.82500733169672</v>
      </c>
    </row>
    <row r="60" spans="1:19">
      <c r="A60" s="12">
        <f t="shared" si="0"/>
        <v>39</v>
      </c>
      <c r="B60" s="13">
        <f t="shared" si="1"/>
        <v>44350</v>
      </c>
      <c r="C60" s="14">
        <f t="shared" si="2"/>
        <v>3223.8153531243488</v>
      </c>
      <c r="D60" s="14">
        <f t="shared" si="3"/>
        <v>2231.6489585392787</v>
      </c>
      <c r="E60" s="14">
        <f t="shared" si="4"/>
        <v>92534.507401978015</v>
      </c>
      <c r="F60" s="14">
        <f t="shared" si="5"/>
        <v>992.16639458507007</v>
      </c>
      <c r="G60" s="14">
        <f t="shared" si="6"/>
        <v>33194.291369871564</v>
      </c>
      <c r="H60" s="14">
        <f t="shared" si="7"/>
        <v>266805.70863012841</v>
      </c>
      <c r="K60" s="12">
        <f t="shared" si="8"/>
        <v>39</v>
      </c>
      <c r="L60" s="13">
        <f t="shared" si="9"/>
        <v>44350</v>
      </c>
      <c r="M60" s="14">
        <f t="shared" si="10"/>
        <v>3523.8153531243488</v>
      </c>
      <c r="N60" s="14">
        <f t="shared" si="11"/>
        <v>2120.4254094798184</v>
      </c>
      <c r="O60" s="14">
        <f t="shared" si="12"/>
        <v>90476.457965783367</v>
      </c>
      <c r="P60" s="14">
        <f t="shared" si="13"/>
        <v>1403.3899436445304</v>
      </c>
      <c r="Q60" s="14">
        <f t="shared" si="14"/>
        <v>46952.340806066233</v>
      </c>
      <c r="R60" s="14">
        <f t="shared" si="15"/>
        <v>253047.65919393371</v>
      </c>
      <c r="S60" s="14">
        <f t="shared" si="16"/>
        <v>111.22354905946031</v>
      </c>
    </row>
    <row r="61" spans="1:19">
      <c r="A61" s="12">
        <f t="shared" si="0"/>
        <v>40</v>
      </c>
      <c r="B61" s="13">
        <f t="shared" si="1"/>
        <v>44380</v>
      </c>
      <c r="C61" s="14">
        <f t="shared" si="2"/>
        <v>3223.8153531243488</v>
      </c>
      <c r="D61" s="14">
        <f t="shared" si="3"/>
        <v>2223.3809052510701</v>
      </c>
      <c r="E61" s="14">
        <f t="shared" si="4"/>
        <v>94757.888307229092</v>
      </c>
      <c r="F61" s="14">
        <f t="shared" si="5"/>
        <v>1000.4344478732787</v>
      </c>
      <c r="G61" s="14">
        <f t="shared" si="6"/>
        <v>34194.725817744846</v>
      </c>
      <c r="H61" s="14">
        <f t="shared" si="7"/>
        <v>265805.27418225515</v>
      </c>
      <c r="K61" s="12">
        <f t="shared" si="8"/>
        <v>40</v>
      </c>
      <c r="L61" s="13">
        <f t="shared" si="9"/>
        <v>44380</v>
      </c>
      <c r="M61" s="14">
        <f t="shared" si="10"/>
        <v>3523.8153531243488</v>
      </c>
      <c r="N61" s="14">
        <f t="shared" si="11"/>
        <v>2108.730493282781</v>
      </c>
      <c r="O61" s="14">
        <f t="shared" si="12"/>
        <v>92585.18845906615</v>
      </c>
      <c r="P61" s="14">
        <f t="shared" si="13"/>
        <v>1415.0848598415678</v>
      </c>
      <c r="Q61" s="14">
        <f t="shared" si="14"/>
        <v>48367.425665907802</v>
      </c>
      <c r="R61" s="14">
        <f t="shared" si="15"/>
        <v>251632.57433409215</v>
      </c>
      <c r="S61" s="14">
        <f t="shared" si="16"/>
        <v>114.65041196828906</v>
      </c>
    </row>
    <row r="62" spans="1:19">
      <c r="A62" s="12">
        <f t="shared" si="0"/>
        <v>41</v>
      </c>
      <c r="B62" s="13">
        <f t="shared" si="1"/>
        <v>44411</v>
      </c>
      <c r="C62" s="14">
        <f t="shared" si="2"/>
        <v>3223.8153531243488</v>
      </c>
      <c r="D62" s="14">
        <f t="shared" si="3"/>
        <v>2215.0439515187927</v>
      </c>
      <c r="E62" s="14">
        <f t="shared" si="4"/>
        <v>96972.932258747882</v>
      </c>
      <c r="F62" s="14">
        <f t="shared" si="5"/>
        <v>1008.7714016055561</v>
      </c>
      <c r="G62" s="14">
        <f t="shared" si="6"/>
        <v>35203.4972193504</v>
      </c>
      <c r="H62" s="14">
        <f t="shared" si="7"/>
        <v>264796.50278064958</v>
      </c>
      <c r="K62" s="12">
        <f t="shared" si="8"/>
        <v>41</v>
      </c>
      <c r="L62" s="13">
        <f t="shared" si="9"/>
        <v>44411</v>
      </c>
      <c r="M62" s="14">
        <f t="shared" si="10"/>
        <v>3523.8153531243488</v>
      </c>
      <c r="N62" s="14">
        <f t="shared" si="11"/>
        <v>2096.9381194507678</v>
      </c>
      <c r="O62" s="14">
        <f t="shared" si="12"/>
        <v>94682.126578516923</v>
      </c>
      <c r="P62" s="14">
        <f t="shared" si="13"/>
        <v>1426.877233673581</v>
      </c>
      <c r="Q62" s="14">
        <f t="shared" si="14"/>
        <v>49794.30289958138</v>
      </c>
      <c r="R62" s="14">
        <f t="shared" si="15"/>
        <v>250205.69710041856</v>
      </c>
      <c r="S62" s="14">
        <f t="shared" si="16"/>
        <v>118.10583206802494</v>
      </c>
    </row>
    <row r="63" spans="1:19">
      <c r="A63" s="12">
        <f t="shared" si="0"/>
        <v>42</v>
      </c>
      <c r="B63" s="13">
        <f t="shared" si="1"/>
        <v>44442</v>
      </c>
      <c r="C63" s="14">
        <f t="shared" si="2"/>
        <v>3223.8153531243488</v>
      </c>
      <c r="D63" s="14">
        <f t="shared" si="3"/>
        <v>2206.6375231720799</v>
      </c>
      <c r="E63" s="14">
        <f t="shared" si="4"/>
        <v>99179.569781919956</v>
      </c>
      <c r="F63" s="14">
        <f t="shared" si="5"/>
        <v>1017.1778299522689</v>
      </c>
      <c r="G63" s="14">
        <f t="shared" si="6"/>
        <v>36220.67504930267</v>
      </c>
      <c r="H63" s="14">
        <f t="shared" si="7"/>
        <v>263779.32495069731</v>
      </c>
      <c r="K63" s="12">
        <f t="shared" si="8"/>
        <v>42</v>
      </c>
      <c r="L63" s="13">
        <f t="shared" si="9"/>
        <v>44442</v>
      </c>
      <c r="M63" s="14">
        <f t="shared" si="10"/>
        <v>3523.8153531243488</v>
      </c>
      <c r="N63" s="14">
        <f t="shared" si="11"/>
        <v>2085.0474758368214</v>
      </c>
      <c r="O63" s="14">
        <f t="shared" si="12"/>
        <v>96767.174054353745</v>
      </c>
      <c r="P63" s="14">
        <f t="shared" si="13"/>
        <v>1438.7678772875274</v>
      </c>
      <c r="Q63" s="14">
        <f t="shared" si="14"/>
        <v>51233.07077686891</v>
      </c>
      <c r="R63" s="14">
        <f t="shared" si="15"/>
        <v>248766.92922313104</v>
      </c>
      <c r="S63" s="14">
        <f t="shared" si="16"/>
        <v>121.59004733525853</v>
      </c>
    </row>
    <row r="64" spans="1:19">
      <c r="A64" s="12">
        <f t="shared" si="0"/>
        <v>43</v>
      </c>
      <c r="B64" s="13">
        <f t="shared" si="1"/>
        <v>44472</v>
      </c>
      <c r="C64" s="14">
        <f t="shared" si="2"/>
        <v>3223.8153531243488</v>
      </c>
      <c r="D64" s="14">
        <f t="shared" si="3"/>
        <v>2198.1610412558107</v>
      </c>
      <c r="E64" s="14">
        <f t="shared" si="4"/>
        <v>101377.73082317576</v>
      </c>
      <c r="F64" s="14">
        <f t="shared" si="5"/>
        <v>1025.6543118685381</v>
      </c>
      <c r="G64" s="14">
        <f t="shared" si="6"/>
        <v>37246.329361171207</v>
      </c>
      <c r="H64" s="14">
        <f t="shared" si="7"/>
        <v>262753.67063882877</v>
      </c>
      <c r="K64" s="12">
        <f t="shared" si="8"/>
        <v>43</v>
      </c>
      <c r="L64" s="13">
        <f t="shared" si="9"/>
        <v>44472</v>
      </c>
      <c r="M64" s="14">
        <f t="shared" si="10"/>
        <v>3523.8153531243488</v>
      </c>
      <c r="N64" s="14">
        <f t="shared" si="11"/>
        <v>2073.0577435260921</v>
      </c>
      <c r="O64" s="14">
        <f t="shared" si="12"/>
        <v>98840.231797879838</v>
      </c>
      <c r="P64" s="14">
        <f t="shared" si="13"/>
        <v>1450.7576095982567</v>
      </c>
      <c r="Q64" s="14">
        <f t="shared" si="14"/>
        <v>52683.828386467168</v>
      </c>
      <c r="R64" s="14">
        <f t="shared" si="15"/>
        <v>247316.17161353279</v>
      </c>
      <c r="S64" s="14">
        <f t="shared" si="16"/>
        <v>125.10329772971863</v>
      </c>
    </row>
    <row r="65" spans="1:19">
      <c r="A65" s="12">
        <f t="shared" si="0"/>
        <v>44</v>
      </c>
      <c r="B65" s="13">
        <f t="shared" si="1"/>
        <v>44503</v>
      </c>
      <c r="C65" s="14">
        <f t="shared" si="2"/>
        <v>3223.8153531243488</v>
      </c>
      <c r="D65" s="14">
        <f t="shared" si="3"/>
        <v>2189.6139219902398</v>
      </c>
      <c r="E65" s="14">
        <f t="shared" si="4"/>
        <v>103567.344745166</v>
      </c>
      <c r="F65" s="14">
        <f t="shared" si="5"/>
        <v>1034.201431134109</v>
      </c>
      <c r="G65" s="14">
        <f t="shared" si="6"/>
        <v>38280.530792305319</v>
      </c>
      <c r="H65" s="14">
        <f t="shared" si="7"/>
        <v>261719.46920769467</v>
      </c>
      <c r="K65" s="12">
        <f t="shared" si="8"/>
        <v>44</v>
      </c>
      <c r="L65" s="13">
        <f t="shared" si="9"/>
        <v>44503</v>
      </c>
      <c r="M65" s="14">
        <f t="shared" si="10"/>
        <v>3523.8153531243488</v>
      </c>
      <c r="N65" s="14">
        <f t="shared" si="11"/>
        <v>2060.9680967794397</v>
      </c>
      <c r="O65" s="14">
        <f t="shared" si="12"/>
        <v>100901.19989465928</v>
      </c>
      <c r="P65" s="14">
        <f t="shared" si="13"/>
        <v>1462.8472563449091</v>
      </c>
      <c r="Q65" s="14">
        <f t="shared" si="14"/>
        <v>54146.675642812079</v>
      </c>
      <c r="R65" s="14">
        <f t="shared" si="15"/>
        <v>245853.32435718787</v>
      </c>
      <c r="S65" s="14">
        <f t="shared" si="16"/>
        <v>128.64582521080001</v>
      </c>
    </row>
    <row r="66" spans="1:19">
      <c r="A66" s="12">
        <f t="shared" si="0"/>
        <v>45</v>
      </c>
      <c r="B66" s="13">
        <f t="shared" si="1"/>
        <v>44533</v>
      </c>
      <c r="C66" s="14">
        <f t="shared" si="2"/>
        <v>3223.8153531243488</v>
      </c>
      <c r="D66" s="14">
        <f t="shared" si="3"/>
        <v>2180.9955767307888</v>
      </c>
      <c r="E66" s="14">
        <f t="shared" si="4"/>
        <v>105748.34032189679</v>
      </c>
      <c r="F66" s="14">
        <f t="shared" si="5"/>
        <v>1042.81977639356</v>
      </c>
      <c r="G66" s="14">
        <f t="shared" si="6"/>
        <v>39323.350568698879</v>
      </c>
      <c r="H66" s="14">
        <f t="shared" si="7"/>
        <v>260676.64943130111</v>
      </c>
      <c r="K66" s="12">
        <f t="shared" si="8"/>
        <v>45</v>
      </c>
      <c r="L66" s="13">
        <f t="shared" si="9"/>
        <v>44533</v>
      </c>
      <c r="M66" s="14">
        <f t="shared" si="10"/>
        <v>3523.8153531243488</v>
      </c>
      <c r="N66" s="14">
        <f t="shared" si="11"/>
        <v>2048.7777029765657</v>
      </c>
      <c r="O66" s="14">
        <f t="shared" si="12"/>
        <v>102949.97759763585</v>
      </c>
      <c r="P66" s="14">
        <f t="shared" si="13"/>
        <v>1475.0376501477831</v>
      </c>
      <c r="Q66" s="14">
        <f t="shared" si="14"/>
        <v>55621.713292959859</v>
      </c>
      <c r="R66" s="14">
        <f t="shared" si="15"/>
        <v>244378.2867070401</v>
      </c>
      <c r="S66" s="14">
        <f t="shared" si="16"/>
        <v>132.21787375422309</v>
      </c>
    </row>
    <row r="67" spans="1:19">
      <c r="A67" s="12">
        <f t="shared" si="0"/>
        <v>46</v>
      </c>
      <c r="B67" s="13">
        <f t="shared" si="1"/>
        <v>44564</v>
      </c>
      <c r="C67" s="14">
        <f t="shared" si="2"/>
        <v>3223.8153531243488</v>
      </c>
      <c r="D67" s="14">
        <f t="shared" si="3"/>
        <v>2172.3054119275093</v>
      </c>
      <c r="E67" s="14">
        <f t="shared" si="4"/>
        <v>107920.64573382429</v>
      </c>
      <c r="F67" s="14">
        <f t="shared" si="5"/>
        <v>1051.5099411968395</v>
      </c>
      <c r="G67" s="14">
        <f t="shared" si="6"/>
        <v>40374.86050989572</v>
      </c>
      <c r="H67" s="14">
        <f t="shared" si="7"/>
        <v>259625.13949010428</v>
      </c>
      <c r="K67" s="12">
        <f t="shared" si="8"/>
        <v>46</v>
      </c>
      <c r="L67" s="13">
        <f t="shared" si="9"/>
        <v>44564</v>
      </c>
      <c r="M67" s="14">
        <f t="shared" si="10"/>
        <v>3523.8153531243488</v>
      </c>
      <c r="N67" s="14">
        <f t="shared" si="11"/>
        <v>2036.4857225586675</v>
      </c>
      <c r="O67" s="14">
        <f t="shared" si="12"/>
        <v>104986.46332019451</v>
      </c>
      <c r="P67" s="14">
        <f t="shared" si="13"/>
        <v>1487.3296305656813</v>
      </c>
      <c r="Q67" s="14">
        <f t="shared" si="14"/>
        <v>57109.042923525543</v>
      </c>
      <c r="R67" s="14">
        <f t="shared" si="15"/>
        <v>242890.95707647441</v>
      </c>
      <c r="S67" s="14">
        <f t="shared" si="16"/>
        <v>135.81968936884186</v>
      </c>
    </row>
    <row r="68" spans="1:19">
      <c r="A68" s="12">
        <f t="shared" si="0"/>
        <v>47</v>
      </c>
      <c r="B68" s="13">
        <f t="shared" si="1"/>
        <v>44595</v>
      </c>
      <c r="C68" s="14">
        <f t="shared" si="2"/>
        <v>3223.8153531243488</v>
      </c>
      <c r="D68" s="14">
        <f t="shared" si="3"/>
        <v>2163.5428290842024</v>
      </c>
      <c r="E68" s="14">
        <f t="shared" si="4"/>
        <v>110084.18856290849</v>
      </c>
      <c r="F68" s="14">
        <f t="shared" si="5"/>
        <v>1060.2725240401464</v>
      </c>
      <c r="G68" s="14">
        <f t="shared" si="6"/>
        <v>41435.133033935868</v>
      </c>
      <c r="H68" s="14">
        <f t="shared" si="7"/>
        <v>258564.86696606415</v>
      </c>
      <c r="K68" s="12">
        <f t="shared" si="8"/>
        <v>47</v>
      </c>
      <c r="L68" s="13">
        <f t="shared" si="9"/>
        <v>44595</v>
      </c>
      <c r="M68" s="14">
        <f t="shared" si="10"/>
        <v>3523.8153531243488</v>
      </c>
      <c r="N68" s="14">
        <f t="shared" si="11"/>
        <v>2024.09130897062</v>
      </c>
      <c r="O68" s="14">
        <f t="shared" si="12"/>
        <v>107010.55462916513</v>
      </c>
      <c r="P68" s="14">
        <f t="shared" si="13"/>
        <v>1499.7240441537288</v>
      </c>
      <c r="Q68" s="14">
        <f t="shared" si="14"/>
        <v>58608.766967679272</v>
      </c>
      <c r="R68" s="14">
        <f t="shared" si="15"/>
        <v>241391.23303232068</v>
      </c>
      <c r="S68" s="14">
        <f t="shared" si="16"/>
        <v>139.45152011358232</v>
      </c>
    </row>
    <row r="69" spans="1:19">
      <c r="A69" s="12">
        <f t="shared" si="0"/>
        <v>48</v>
      </c>
      <c r="B69" s="13">
        <f t="shared" si="1"/>
        <v>44623</v>
      </c>
      <c r="C69" s="14">
        <f t="shared" si="2"/>
        <v>3223.8153531243488</v>
      </c>
      <c r="D69" s="14">
        <f t="shared" si="3"/>
        <v>2154.7072247172014</v>
      </c>
      <c r="E69" s="14">
        <f t="shared" si="4"/>
        <v>112238.89578762569</v>
      </c>
      <c r="F69" s="14">
        <f t="shared" si="5"/>
        <v>1069.1081284071474</v>
      </c>
      <c r="G69" s="14">
        <f t="shared" si="6"/>
        <v>42504.241162343016</v>
      </c>
      <c r="H69" s="14">
        <f t="shared" si="7"/>
        <v>257495.75883765699</v>
      </c>
      <c r="K69" s="12">
        <f t="shared" si="8"/>
        <v>48</v>
      </c>
      <c r="L69" s="13">
        <f t="shared" si="9"/>
        <v>44623</v>
      </c>
      <c r="M69" s="14">
        <f t="shared" si="10"/>
        <v>3523.8153531243488</v>
      </c>
      <c r="N69" s="14">
        <f t="shared" si="11"/>
        <v>2011.5936086026722</v>
      </c>
      <c r="O69" s="14">
        <f t="shared" si="12"/>
        <v>109022.1482377678</v>
      </c>
      <c r="P69" s="14">
        <f t="shared" si="13"/>
        <v>1512.2217445216766</v>
      </c>
      <c r="Q69" s="14">
        <f t="shared" si="14"/>
        <v>60120.988712200946</v>
      </c>
      <c r="R69" s="14">
        <f t="shared" si="15"/>
        <v>239879.01128779902</v>
      </c>
      <c r="S69" s="14">
        <f t="shared" si="16"/>
        <v>143.11361611452912</v>
      </c>
    </row>
    <row r="70" spans="1:19">
      <c r="A70" s="12">
        <f t="shared" si="0"/>
        <v>49</v>
      </c>
      <c r="B70" s="13">
        <f t="shared" si="1"/>
        <v>44654</v>
      </c>
      <c r="C70" s="14">
        <f t="shared" si="2"/>
        <v>3223.8153531243488</v>
      </c>
      <c r="D70" s="14">
        <f t="shared" si="3"/>
        <v>2145.7979903138084</v>
      </c>
      <c r="E70" s="14">
        <f t="shared" si="4"/>
        <v>114384.69377793949</v>
      </c>
      <c r="F70" s="14">
        <f t="shared" si="5"/>
        <v>1078.0173628105404</v>
      </c>
      <c r="G70" s="14">
        <f t="shared" si="6"/>
        <v>43582.258525153557</v>
      </c>
      <c r="H70" s="14">
        <f t="shared" si="7"/>
        <v>256417.74147484644</v>
      </c>
      <c r="K70" s="12">
        <f t="shared" si="8"/>
        <v>49</v>
      </c>
      <c r="L70" s="13">
        <f t="shared" si="9"/>
        <v>44654</v>
      </c>
      <c r="M70" s="14">
        <f t="shared" si="10"/>
        <v>3523.8153531243488</v>
      </c>
      <c r="N70" s="14">
        <f t="shared" si="11"/>
        <v>1998.9917607316584</v>
      </c>
      <c r="O70" s="14">
        <f t="shared" si="12"/>
        <v>111021.13999849946</v>
      </c>
      <c r="P70" s="14">
        <f t="shared" si="13"/>
        <v>1524.8235923926904</v>
      </c>
      <c r="Q70" s="14">
        <f t="shared" si="14"/>
        <v>61645.812304593637</v>
      </c>
      <c r="R70" s="14">
        <f t="shared" si="15"/>
        <v>238354.18769540632</v>
      </c>
      <c r="S70" s="14">
        <f t="shared" si="16"/>
        <v>146.80622958215008</v>
      </c>
    </row>
    <row r="71" spans="1:19">
      <c r="A71" s="12">
        <f t="shared" si="0"/>
        <v>50</v>
      </c>
      <c r="B71" s="13">
        <f t="shared" si="1"/>
        <v>44684</v>
      </c>
      <c r="C71" s="14">
        <f t="shared" si="2"/>
        <v>3223.8153531243488</v>
      </c>
      <c r="D71" s="14">
        <f t="shared" si="3"/>
        <v>2136.814512290387</v>
      </c>
      <c r="E71" s="14">
        <f t="shared" si="4"/>
        <v>116521.50829022987</v>
      </c>
      <c r="F71" s="14">
        <f t="shared" si="5"/>
        <v>1087.0008408339618</v>
      </c>
      <c r="G71" s="14">
        <f t="shared" si="6"/>
        <v>44669.25936598752</v>
      </c>
      <c r="H71" s="14">
        <f t="shared" si="7"/>
        <v>255330.74063401247</v>
      </c>
      <c r="K71" s="12">
        <f t="shared" si="8"/>
        <v>50</v>
      </c>
      <c r="L71" s="13">
        <f t="shared" si="9"/>
        <v>44684</v>
      </c>
      <c r="M71" s="14">
        <f t="shared" si="10"/>
        <v>3523.8153531243488</v>
      </c>
      <c r="N71" s="14">
        <f t="shared" si="11"/>
        <v>1986.2848974617193</v>
      </c>
      <c r="O71" s="14">
        <f t="shared" si="12"/>
        <v>113007.42489596119</v>
      </c>
      <c r="P71" s="14">
        <f t="shared" si="13"/>
        <v>1537.5304556626295</v>
      </c>
      <c r="Q71" s="14">
        <f t="shared" si="14"/>
        <v>63183.342760256266</v>
      </c>
      <c r="R71" s="14">
        <f t="shared" si="15"/>
        <v>236816.65723974368</v>
      </c>
      <c r="S71" s="14">
        <f t="shared" si="16"/>
        <v>150.52961482866772</v>
      </c>
    </row>
    <row r="72" spans="1:19">
      <c r="A72" s="12">
        <f t="shared" si="0"/>
        <v>51</v>
      </c>
      <c r="B72" s="13">
        <f t="shared" si="1"/>
        <v>44715</v>
      </c>
      <c r="C72" s="14">
        <f t="shared" si="2"/>
        <v>3223.8153531243488</v>
      </c>
      <c r="D72" s="14">
        <f t="shared" si="3"/>
        <v>2127.7561719501041</v>
      </c>
      <c r="E72" s="14">
        <f t="shared" si="4"/>
        <v>118649.26446217998</v>
      </c>
      <c r="F72" s="14">
        <f t="shared" si="5"/>
        <v>1096.0591811742447</v>
      </c>
      <c r="G72" s="14">
        <f t="shared" si="6"/>
        <v>45765.318547161762</v>
      </c>
      <c r="H72" s="14">
        <f t="shared" si="7"/>
        <v>254234.68145283824</v>
      </c>
      <c r="K72" s="12">
        <f t="shared" si="8"/>
        <v>51</v>
      </c>
      <c r="L72" s="13">
        <f t="shared" si="9"/>
        <v>44715</v>
      </c>
      <c r="M72" s="14">
        <f t="shared" si="10"/>
        <v>3523.8153531243488</v>
      </c>
      <c r="N72" s="14">
        <f t="shared" si="11"/>
        <v>1973.4721436645307</v>
      </c>
      <c r="O72" s="14">
        <f t="shared" si="12"/>
        <v>114980.89703962572</v>
      </c>
      <c r="P72" s="14">
        <f t="shared" si="13"/>
        <v>1550.3432094598181</v>
      </c>
      <c r="Q72" s="14">
        <f t="shared" si="14"/>
        <v>64733.685969716083</v>
      </c>
      <c r="R72" s="14">
        <f t="shared" si="15"/>
        <v>235266.31403028386</v>
      </c>
      <c r="S72" s="14">
        <f t="shared" si="16"/>
        <v>154.28402828557341</v>
      </c>
    </row>
    <row r="73" spans="1:19">
      <c r="A73" s="12">
        <f t="shared" si="0"/>
        <v>52</v>
      </c>
      <c r="B73" s="13">
        <f t="shared" si="1"/>
        <v>44745</v>
      </c>
      <c r="C73" s="14">
        <f t="shared" si="2"/>
        <v>3223.8153531243488</v>
      </c>
      <c r="D73" s="14">
        <f t="shared" si="3"/>
        <v>2118.6223454403184</v>
      </c>
      <c r="E73" s="14">
        <f t="shared" si="4"/>
        <v>120767.88680762031</v>
      </c>
      <c r="F73" s="14">
        <f t="shared" si="5"/>
        <v>1105.1930076840304</v>
      </c>
      <c r="G73" s="14">
        <f t="shared" si="6"/>
        <v>46870.511554845791</v>
      </c>
      <c r="H73" s="14">
        <f t="shared" si="7"/>
        <v>253129.48844515422</v>
      </c>
      <c r="K73" s="12">
        <f t="shared" si="8"/>
        <v>52</v>
      </c>
      <c r="L73" s="13">
        <f t="shared" si="9"/>
        <v>44745</v>
      </c>
      <c r="M73" s="14">
        <f t="shared" si="10"/>
        <v>3523.8153531243488</v>
      </c>
      <c r="N73" s="14">
        <f t="shared" si="11"/>
        <v>1960.5526169190321</v>
      </c>
      <c r="O73" s="14">
        <f t="shared" si="12"/>
        <v>116941.44965654475</v>
      </c>
      <c r="P73" s="14">
        <f t="shared" si="13"/>
        <v>1563.2627362053167</v>
      </c>
      <c r="Q73" s="14">
        <f t="shared" si="14"/>
        <v>66296.948705921401</v>
      </c>
      <c r="R73" s="14">
        <f t="shared" si="15"/>
        <v>233703.05129407856</v>
      </c>
      <c r="S73" s="14">
        <f t="shared" si="16"/>
        <v>158.06972852128638</v>
      </c>
    </row>
    <row r="74" spans="1:19">
      <c r="A74" s="12">
        <f t="shared" si="0"/>
        <v>53</v>
      </c>
      <c r="B74" s="13">
        <f t="shared" si="1"/>
        <v>44776</v>
      </c>
      <c r="C74" s="14">
        <f t="shared" si="2"/>
        <v>3223.8153531243488</v>
      </c>
      <c r="D74" s="14">
        <f t="shared" si="3"/>
        <v>2109.4124037096185</v>
      </c>
      <c r="E74" s="14">
        <f t="shared" si="4"/>
        <v>122877.29921132993</v>
      </c>
      <c r="F74" s="14">
        <f t="shared" si="5"/>
        <v>1114.4029494147303</v>
      </c>
      <c r="G74" s="14">
        <f t="shared" si="6"/>
        <v>47984.914504260523</v>
      </c>
      <c r="H74" s="14">
        <f t="shared" si="7"/>
        <v>252015.08549573948</v>
      </c>
      <c r="K74" s="12">
        <f t="shared" si="8"/>
        <v>53</v>
      </c>
      <c r="L74" s="13">
        <f t="shared" si="9"/>
        <v>44776</v>
      </c>
      <c r="M74" s="14">
        <f t="shared" si="10"/>
        <v>3523.8153531243488</v>
      </c>
      <c r="N74" s="14">
        <f t="shared" si="11"/>
        <v>1947.5254274506547</v>
      </c>
      <c r="O74" s="14">
        <f t="shared" si="12"/>
        <v>118888.97508399541</v>
      </c>
      <c r="P74" s="14">
        <f t="shared" si="13"/>
        <v>1576.2899256736941</v>
      </c>
      <c r="Q74" s="14">
        <f t="shared" si="14"/>
        <v>67873.238631595101</v>
      </c>
      <c r="R74" s="14">
        <f t="shared" si="15"/>
        <v>232126.76136840487</v>
      </c>
      <c r="S74" s="14">
        <f t="shared" si="16"/>
        <v>161.88697625896384</v>
      </c>
    </row>
    <row r="75" spans="1:19">
      <c r="A75" s="12">
        <f t="shared" si="0"/>
        <v>54</v>
      </c>
      <c r="B75" s="13">
        <f t="shared" si="1"/>
        <v>44807</v>
      </c>
      <c r="C75" s="14">
        <f t="shared" si="2"/>
        <v>3223.8153531243488</v>
      </c>
      <c r="D75" s="14">
        <f t="shared" si="3"/>
        <v>2100.1257124644958</v>
      </c>
      <c r="E75" s="14">
        <f t="shared" si="4"/>
        <v>124977.42492379442</v>
      </c>
      <c r="F75" s="14">
        <f t="shared" si="5"/>
        <v>1123.689640659853</v>
      </c>
      <c r="G75" s="14">
        <f t="shared" si="6"/>
        <v>49108.604144920377</v>
      </c>
      <c r="H75" s="14">
        <f t="shared" si="7"/>
        <v>250891.39585507964</v>
      </c>
      <c r="K75" s="12">
        <f t="shared" si="8"/>
        <v>54</v>
      </c>
      <c r="L75" s="13">
        <f t="shared" si="9"/>
        <v>44807</v>
      </c>
      <c r="M75" s="14">
        <f t="shared" si="10"/>
        <v>3523.8153531243488</v>
      </c>
      <c r="N75" s="14">
        <f t="shared" si="11"/>
        <v>1934.3896780700406</v>
      </c>
      <c r="O75" s="14">
        <f t="shared" si="12"/>
        <v>120823.36476206545</v>
      </c>
      <c r="P75" s="14">
        <f t="shared" si="13"/>
        <v>1589.4256750543082</v>
      </c>
      <c r="Q75" s="14">
        <f t="shared" si="14"/>
        <v>69462.664306649414</v>
      </c>
      <c r="R75" s="14">
        <f t="shared" si="15"/>
        <v>230537.33569335056</v>
      </c>
      <c r="S75" s="14">
        <f t="shared" si="16"/>
        <v>165.73603439445515</v>
      </c>
    </row>
    <row r="76" spans="1:19">
      <c r="A76" s="12">
        <f t="shared" si="0"/>
        <v>55</v>
      </c>
      <c r="B76" s="13">
        <f t="shared" si="1"/>
        <v>44837</v>
      </c>
      <c r="C76" s="14">
        <f t="shared" si="2"/>
        <v>3223.8153531243488</v>
      </c>
      <c r="D76" s="14">
        <f t="shared" si="3"/>
        <v>2090.7616321256637</v>
      </c>
      <c r="E76" s="14">
        <f t="shared" si="4"/>
        <v>127068.18655592008</v>
      </c>
      <c r="F76" s="14">
        <f t="shared" si="5"/>
        <v>1133.0537209986851</v>
      </c>
      <c r="G76" s="14">
        <f t="shared" si="6"/>
        <v>50241.657865919064</v>
      </c>
      <c r="H76" s="14">
        <f t="shared" si="7"/>
        <v>249758.34213408094</v>
      </c>
      <c r="K76" s="12">
        <f t="shared" si="8"/>
        <v>55</v>
      </c>
      <c r="L76" s="13">
        <f t="shared" si="9"/>
        <v>44837</v>
      </c>
      <c r="M76" s="14">
        <f t="shared" si="10"/>
        <v>3523.8153531243488</v>
      </c>
      <c r="N76" s="14">
        <f t="shared" si="11"/>
        <v>1921.1444641112546</v>
      </c>
      <c r="O76" s="14">
        <f t="shared" si="12"/>
        <v>122744.50922617671</v>
      </c>
      <c r="P76" s="14">
        <f t="shared" si="13"/>
        <v>1602.6708890130942</v>
      </c>
      <c r="Q76" s="14">
        <f t="shared" si="14"/>
        <v>71065.335195662512</v>
      </c>
      <c r="R76" s="14">
        <f t="shared" si="15"/>
        <v>228934.66480433746</v>
      </c>
      <c r="S76" s="14">
        <f t="shared" si="16"/>
        <v>169.61716801440912</v>
      </c>
    </row>
    <row r="77" spans="1:19">
      <c r="A77" s="12">
        <f t="shared" si="0"/>
        <v>56</v>
      </c>
      <c r="B77" s="13">
        <f t="shared" si="1"/>
        <v>44868</v>
      </c>
      <c r="C77" s="14">
        <f t="shared" si="2"/>
        <v>3223.8153531243488</v>
      </c>
      <c r="D77" s="14">
        <f t="shared" si="3"/>
        <v>2081.319517784008</v>
      </c>
      <c r="E77" s="14">
        <f t="shared" si="4"/>
        <v>129149.50607370409</v>
      </c>
      <c r="F77" s="14">
        <f t="shared" si="5"/>
        <v>1142.4958353403408</v>
      </c>
      <c r="G77" s="14">
        <f t="shared" si="6"/>
        <v>51384.153701259405</v>
      </c>
      <c r="H77" s="14">
        <f t="shared" si="7"/>
        <v>248615.84629874059</v>
      </c>
      <c r="K77" s="12">
        <f t="shared" si="8"/>
        <v>56</v>
      </c>
      <c r="L77" s="13">
        <f t="shared" si="9"/>
        <v>44868</v>
      </c>
      <c r="M77" s="14">
        <f t="shared" si="10"/>
        <v>3523.8153531243488</v>
      </c>
      <c r="N77" s="14">
        <f t="shared" si="11"/>
        <v>1907.7888733694788</v>
      </c>
      <c r="O77" s="14">
        <f t="shared" si="12"/>
        <v>124652.2980995462</v>
      </c>
      <c r="P77" s="14">
        <f t="shared" si="13"/>
        <v>1616.02647975487</v>
      </c>
      <c r="Q77" s="14">
        <f t="shared" si="14"/>
        <v>72681.361675417385</v>
      </c>
      <c r="R77" s="14">
        <f t="shared" si="15"/>
        <v>227318.6383245826</v>
      </c>
      <c r="S77" s="14">
        <f t="shared" si="16"/>
        <v>173.53064441452921</v>
      </c>
    </row>
    <row r="78" spans="1:19">
      <c r="A78" s="12">
        <f t="shared" si="0"/>
        <v>57</v>
      </c>
      <c r="B78" s="13">
        <f t="shared" si="1"/>
        <v>44898</v>
      </c>
      <c r="C78" s="14">
        <f t="shared" si="2"/>
        <v>3223.8153531243488</v>
      </c>
      <c r="D78" s="14">
        <f t="shared" si="3"/>
        <v>2071.7987191561715</v>
      </c>
      <c r="E78" s="14">
        <f t="shared" si="4"/>
        <v>131221.30479286026</v>
      </c>
      <c r="F78" s="14">
        <f t="shared" si="5"/>
        <v>1152.0166339681773</v>
      </c>
      <c r="G78" s="14">
        <f t="shared" si="6"/>
        <v>52536.17033522758</v>
      </c>
      <c r="H78" s="14">
        <f t="shared" si="7"/>
        <v>247463.82966477241</v>
      </c>
      <c r="K78" s="12">
        <f t="shared" si="8"/>
        <v>57</v>
      </c>
      <c r="L78" s="13">
        <f t="shared" si="9"/>
        <v>44898</v>
      </c>
      <c r="M78" s="14">
        <f t="shared" si="10"/>
        <v>3523.8153531243488</v>
      </c>
      <c r="N78" s="14">
        <f t="shared" si="11"/>
        <v>1894.3219860381882</v>
      </c>
      <c r="O78" s="14">
        <f t="shared" si="12"/>
        <v>126546.62008558439</v>
      </c>
      <c r="P78" s="14">
        <f t="shared" si="13"/>
        <v>1629.4933670861606</v>
      </c>
      <c r="Q78" s="14">
        <f t="shared" si="14"/>
        <v>74310.85504250355</v>
      </c>
      <c r="R78" s="14">
        <f t="shared" si="15"/>
        <v>225689.14495749644</v>
      </c>
      <c r="S78" s="14">
        <f t="shared" si="16"/>
        <v>177.47673311798326</v>
      </c>
    </row>
    <row r="79" spans="1:19">
      <c r="A79" s="12">
        <f t="shared" si="0"/>
        <v>58</v>
      </c>
      <c r="B79" s="13">
        <f t="shared" si="1"/>
        <v>44929</v>
      </c>
      <c r="C79" s="14">
        <f t="shared" si="2"/>
        <v>3223.8153531243488</v>
      </c>
      <c r="D79" s="14">
        <f t="shared" si="3"/>
        <v>2062.1985805397699</v>
      </c>
      <c r="E79" s="14">
        <f t="shared" si="4"/>
        <v>133283.50337340002</v>
      </c>
      <c r="F79" s="14">
        <f t="shared" si="5"/>
        <v>1161.6167725845789</v>
      </c>
      <c r="G79" s="14">
        <f t="shared" si="6"/>
        <v>53697.787107812161</v>
      </c>
      <c r="H79" s="14">
        <f t="shared" si="7"/>
        <v>246302.21289218782</v>
      </c>
      <c r="K79" s="12">
        <f t="shared" si="8"/>
        <v>58</v>
      </c>
      <c r="L79" s="13">
        <f t="shared" si="9"/>
        <v>44929</v>
      </c>
      <c r="M79" s="14">
        <f t="shared" si="10"/>
        <v>3523.8153531243488</v>
      </c>
      <c r="N79" s="14">
        <f t="shared" si="11"/>
        <v>1880.7428746458036</v>
      </c>
      <c r="O79" s="14">
        <f t="shared" si="12"/>
        <v>128427.3629602302</v>
      </c>
      <c r="P79" s="14">
        <f t="shared" si="13"/>
        <v>1643.0724784785452</v>
      </c>
      <c r="Q79" s="14">
        <f t="shared" si="14"/>
        <v>75953.927520982092</v>
      </c>
      <c r="R79" s="14">
        <f t="shared" si="15"/>
        <v>224046.07247901789</v>
      </c>
      <c r="S79" s="14">
        <f t="shared" si="16"/>
        <v>181.4557058939663</v>
      </c>
    </row>
    <row r="80" spans="1:19">
      <c r="A80" s="12">
        <f t="shared" si="0"/>
        <v>59</v>
      </c>
      <c r="B80" s="13">
        <f t="shared" si="1"/>
        <v>44960</v>
      </c>
      <c r="C80" s="14">
        <f t="shared" si="2"/>
        <v>3223.8153531243488</v>
      </c>
      <c r="D80" s="14">
        <f t="shared" si="3"/>
        <v>2052.5184407682318</v>
      </c>
      <c r="E80" s="14">
        <f t="shared" si="4"/>
        <v>135336.02181416826</v>
      </c>
      <c r="F80" s="14">
        <f t="shared" si="5"/>
        <v>1171.296912356117</v>
      </c>
      <c r="G80" s="14">
        <f t="shared" si="6"/>
        <v>54869.08402016828</v>
      </c>
      <c r="H80" s="14">
        <f t="shared" si="7"/>
        <v>245130.91597983171</v>
      </c>
      <c r="K80" s="12">
        <f t="shared" si="8"/>
        <v>59</v>
      </c>
      <c r="L80" s="13">
        <f t="shared" si="9"/>
        <v>44960</v>
      </c>
      <c r="M80" s="14">
        <f t="shared" si="10"/>
        <v>3523.8153531243488</v>
      </c>
      <c r="N80" s="14">
        <f t="shared" si="11"/>
        <v>1867.0506039918157</v>
      </c>
      <c r="O80" s="14">
        <f t="shared" si="12"/>
        <v>130294.41356422201</v>
      </c>
      <c r="P80" s="14">
        <f t="shared" si="13"/>
        <v>1656.7647491325331</v>
      </c>
      <c r="Q80" s="14">
        <f t="shared" si="14"/>
        <v>77610.692270114625</v>
      </c>
      <c r="R80" s="14">
        <f t="shared" si="15"/>
        <v>222389.30772988536</v>
      </c>
      <c r="S80" s="14">
        <f t="shared" si="16"/>
        <v>185.46783677641611</v>
      </c>
    </row>
    <row r="81" spans="1:19">
      <c r="A81" s="12">
        <f t="shared" si="0"/>
        <v>60</v>
      </c>
      <c r="B81" s="13">
        <f t="shared" si="1"/>
        <v>44988</v>
      </c>
      <c r="C81" s="14">
        <f t="shared" si="2"/>
        <v>3223.8153531243488</v>
      </c>
      <c r="D81" s="14">
        <f t="shared" si="3"/>
        <v>2042.7576331652642</v>
      </c>
      <c r="E81" s="14">
        <f t="shared" si="4"/>
        <v>137378.77944733351</v>
      </c>
      <c r="F81" s="14">
        <f t="shared" si="5"/>
        <v>1181.0577199590846</v>
      </c>
      <c r="G81" s="14">
        <f t="shared" si="6"/>
        <v>56050.141740127365</v>
      </c>
      <c r="H81" s="14">
        <f t="shared" si="7"/>
        <v>243949.85825987262</v>
      </c>
      <c r="K81" s="12">
        <f t="shared" si="8"/>
        <v>60</v>
      </c>
      <c r="L81" s="13">
        <f t="shared" si="9"/>
        <v>44988</v>
      </c>
      <c r="M81" s="14">
        <f t="shared" si="10"/>
        <v>3523.8153531243488</v>
      </c>
      <c r="N81" s="14">
        <f t="shared" si="11"/>
        <v>1853.2442310823781</v>
      </c>
      <c r="O81" s="14">
        <f t="shared" si="12"/>
        <v>132147.65779530437</v>
      </c>
      <c r="P81" s="14">
        <f t="shared" si="13"/>
        <v>1670.5711220419707</v>
      </c>
      <c r="Q81" s="14">
        <f t="shared" si="14"/>
        <v>79281.263392156601</v>
      </c>
      <c r="R81" s="14">
        <f t="shared" si="15"/>
        <v>220718.7366078434</v>
      </c>
      <c r="S81" s="14">
        <f t="shared" si="16"/>
        <v>189.51340208288616</v>
      </c>
    </row>
    <row r="82" spans="1:19">
      <c r="A82" s="12">
        <f t="shared" si="0"/>
        <v>61</v>
      </c>
      <c r="B82" s="13">
        <f t="shared" si="1"/>
        <v>45019</v>
      </c>
      <c r="C82" s="14">
        <f t="shared" si="2"/>
        <v>3223.8153531243488</v>
      </c>
      <c r="D82" s="14">
        <f t="shared" si="3"/>
        <v>2032.9154854989386</v>
      </c>
      <c r="E82" s="14">
        <f t="shared" si="4"/>
        <v>139411.69493283244</v>
      </c>
      <c r="F82" s="14">
        <f t="shared" si="5"/>
        <v>1190.8998676254103</v>
      </c>
      <c r="G82" s="14">
        <f t="shared" si="6"/>
        <v>57241.041607752777</v>
      </c>
      <c r="H82" s="14">
        <f t="shared" si="7"/>
        <v>242758.95839224721</v>
      </c>
      <c r="K82" s="12">
        <f t="shared" si="8"/>
        <v>61</v>
      </c>
      <c r="L82" s="13">
        <f t="shared" si="9"/>
        <v>45019</v>
      </c>
      <c r="M82" s="14">
        <f t="shared" si="10"/>
        <v>3523.8153531243488</v>
      </c>
      <c r="N82" s="14">
        <f t="shared" si="11"/>
        <v>1839.3228050653615</v>
      </c>
      <c r="O82" s="14">
        <f t="shared" si="12"/>
        <v>133986.98060036974</v>
      </c>
      <c r="P82" s="14">
        <f t="shared" si="13"/>
        <v>1684.4925480589873</v>
      </c>
      <c r="Q82" s="14">
        <f t="shared" si="14"/>
        <v>80965.755940215589</v>
      </c>
      <c r="R82" s="14">
        <f t="shared" si="15"/>
        <v>219034.24405978443</v>
      </c>
      <c r="S82" s="14">
        <f t="shared" si="16"/>
        <v>193.59268043357702</v>
      </c>
    </row>
    <row r="83" spans="1:19">
      <c r="A83" s="12">
        <f t="shared" si="0"/>
        <v>62</v>
      </c>
      <c r="B83" s="13">
        <f t="shared" si="1"/>
        <v>45049</v>
      </c>
      <c r="C83" s="14">
        <f t="shared" si="2"/>
        <v>3223.8153531243488</v>
      </c>
      <c r="D83" s="14">
        <f t="shared" si="3"/>
        <v>2022.9913199353934</v>
      </c>
      <c r="E83" s="14">
        <f t="shared" si="4"/>
        <v>141434.68625276783</v>
      </c>
      <c r="F83" s="14">
        <f t="shared" si="5"/>
        <v>1200.8240331889554</v>
      </c>
      <c r="G83" s="14">
        <f t="shared" si="6"/>
        <v>58441.865640941731</v>
      </c>
      <c r="H83" s="14">
        <f t="shared" si="7"/>
        <v>241558.13435905825</v>
      </c>
      <c r="K83" s="12">
        <f t="shared" si="8"/>
        <v>62</v>
      </c>
      <c r="L83" s="13">
        <f t="shared" si="9"/>
        <v>45049</v>
      </c>
      <c r="M83" s="14">
        <f t="shared" si="10"/>
        <v>3523.8153531243488</v>
      </c>
      <c r="N83" s="14">
        <f t="shared" si="11"/>
        <v>1825.2853671648702</v>
      </c>
      <c r="O83" s="14">
        <f t="shared" si="12"/>
        <v>135812.26596753462</v>
      </c>
      <c r="P83" s="14">
        <f t="shared" si="13"/>
        <v>1698.5299859594786</v>
      </c>
      <c r="Q83" s="14">
        <f t="shared" si="14"/>
        <v>82664.285926175071</v>
      </c>
      <c r="R83" s="14">
        <f t="shared" si="15"/>
        <v>217335.71407382496</v>
      </c>
      <c r="S83" s="14">
        <f t="shared" si="16"/>
        <v>197.70595277052325</v>
      </c>
    </row>
    <row r="84" spans="1:19">
      <c r="A84" s="12">
        <f t="shared" si="0"/>
        <v>63</v>
      </c>
      <c r="B84" s="13">
        <f t="shared" si="1"/>
        <v>45080</v>
      </c>
      <c r="C84" s="14">
        <f t="shared" si="2"/>
        <v>3223.8153531243488</v>
      </c>
      <c r="D84" s="14">
        <f t="shared" si="3"/>
        <v>2012.984452992152</v>
      </c>
      <c r="E84" s="14">
        <f t="shared" si="4"/>
        <v>143447.67070575999</v>
      </c>
      <c r="F84" s="14">
        <f t="shared" si="5"/>
        <v>1210.8309001321968</v>
      </c>
      <c r="G84" s="14">
        <f t="shared" si="6"/>
        <v>59652.696541073929</v>
      </c>
      <c r="H84" s="14">
        <f t="shared" si="7"/>
        <v>240347.30345892606</v>
      </c>
      <c r="K84" s="12">
        <f t="shared" si="8"/>
        <v>63</v>
      </c>
      <c r="L84" s="13">
        <f t="shared" si="9"/>
        <v>45080</v>
      </c>
      <c r="M84" s="14">
        <f t="shared" si="10"/>
        <v>3523.8153531243488</v>
      </c>
      <c r="N84" s="14">
        <f t="shared" si="11"/>
        <v>1811.1309506152079</v>
      </c>
      <c r="O84" s="14">
        <f t="shared" si="12"/>
        <v>137623.39691814984</v>
      </c>
      <c r="P84" s="14">
        <f t="shared" si="13"/>
        <v>1712.6844025091409</v>
      </c>
      <c r="Q84" s="14">
        <f t="shared" si="14"/>
        <v>84376.970328684212</v>
      </c>
      <c r="R84" s="14">
        <f t="shared" si="15"/>
        <v>215623.02967131583</v>
      </c>
      <c r="S84" s="14">
        <f t="shared" si="16"/>
        <v>201.85350237694411</v>
      </c>
    </row>
    <row r="85" spans="1:19">
      <c r="A85" s="12">
        <f t="shared" si="0"/>
        <v>64</v>
      </c>
      <c r="B85" s="13">
        <f t="shared" si="1"/>
        <v>45110</v>
      </c>
      <c r="C85" s="14">
        <f t="shared" si="2"/>
        <v>3223.8153531243488</v>
      </c>
      <c r="D85" s="14">
        <f t="shared" si="3"/>
        <v>2002.8941954910506</v>
      </c>
      <c r="E85" s="14">
        <f t="shared" si="4"/>
        <v>145450.56490125103</v>
      </c>
      <c r="F85" s="14">
        <f t="shared" si="5"/>
        <v>1220.9211576332982</v>
      </c>
      <c r="G85" s="14">
        <f t="shared" si="6"/>
        <v>60873.617698707225</v>
      </c>
      <c r="H85" s="14">
        <f t="shared" si="7"/>
        <v>239126.38230129276</v>
      </c>
      <c r="K85" s="12">
        <f t="shared" si="8"/>
        <v>64</v>
      </c>
      <c r="L85" s="13">
        <f t="shared" si="9"/>
        <v>45110</v>
      </c>
      <c r="M85" s="14">
        <f t="shared" si="10"/>
        <v>3523.8153531243488</v>
      </c>
      <c r="N85" s="14">
        <f t="shared" si="11"/>
        <v>1796.8585805942985</v>
      </c>
      <c r="O85" s="14">
        <f t="shared" si="12"/>
        <v>139420.25549874414</v>
      </c>
      <c r="P85" s="14">
        <f t="shared" si="13"/>
        <v>1726.9567725300503</v>
      </c>
      <c r="Q85" s="14">
        <f t="shared" si="14"/>
        <v>86103.927101214256</v>
      </c>
      <c r="R85" s="14">
        <f t="shared" si="15"/>
        <v>213896.07289878579</v>
      </c>
      <c r="S85" s="14">
        <f t="shared" si="16"/>
        <v>206.03561489675212</v>
      </c>
    </row>
    <row r="86" spans="1:19">
      <c r="A86" s="12">
        <f t="shared" si="0"/>
        <v>65</v>
      </c>
      <c r="B86" s="13">
        <f t="shared" si="1"/>
        <v>45141</v>
      </c>
      <c r="C86" s="14">
        <f t="shared" si="2"/>
        <v>3223.8153531243488</v>
      </c>
      <c r="D86" s="14">
        <f t="shared" si="3"/>
        <v>1992.7198525107731</v>
      </c>
      <c r="E86" s="14">
        <f t="shared" si="4"/>
        <v>147443.28475376181</v>
      </c>
      <c r="F86" s="14">
        <f t="shared" si="5"/>
        <v>1231.0955006135757</v>
      </c>
      <c r="G86" s="14">
        <f t="shared" si="6"/>
        <v>62104.713199320802</v>
      </c>
      <c r="H86" s="14">
        <f t="shared" si="7"/>
        <v>237895.2868006792</v>
      </c>
      <c r="K86" s="12">
        <f t="shared" si="8"/>
        <v>65</v>
      </c>
      <c r="L86" s="13">
        <f t="shared" si="9"/>
        <v>45141</v>
      </c>
      <c r="M86" s="14">
        <f t="shared" si="10"/>
        <v>3523.8153531243488</v>
      </c>
      <c r="N86" s="14">
        <f t="shared" si="11"/>
        <v>1782.4672741565482</v>
      </c>
      <c r="O86" s="14">
        <f t="shared" si="12"/>
        <v>141202.72277290068</v>
      </c>
      <c r="P86" s="14">
        <f t="shared" si="13"/>
        <v>1741.3480789678006</v>
      </c>
      <c r="Q86" s="14">
        <f t="shared" si="14"/>
        <v>87845.275180182056</v>
      </c>
      <c r="R86" s="14">
        <f t="shared" si="15"/>
        <v>212154.72481981799</v>
      </c>
      <c r="S86" s="14">
        <f t="shared" si="16"/>
        <v>210.25257835422485</v>
      </c>
    </row>
    <row r="87" spans="1:19">
      <c r="A87" s="12">
        <f t="shared" si="0"/>
        <v>66</v>
      </c>
      <c r="B87" s="13">
        <f t="shared" si="1"/>
        <v>45172</v>
      </c>
      <c r="C87" s="14">
        <f t="shared" si="2"/>
        <v>3223.8153531243488</v>
      </c>
      <c r="D87" s="14">
        <f t="shared" si="3"/>
        <v>1982.4607233389934</v>
      </c>
      <c r="E87" s="14">
        <f t="shared" si="4"/>
        <v>149425.74547710081</v>
      </c>
      <c r="F87" s="14">
        <f t="shared" si="5"/>
        <v>1241.3546297853554</v>
      </c>
      <c r="G87" s="14">
        <f t="shared" si="6"/>
        <v>63346.067829106156</v>
      </c>
      <c r="H87" s="14">
        <f t="shared" si="7"/>
        <v>236653.93217089385</v>
      </c>
      <c r="K87" s="12">
        <f t="shared" si="8"/>
        <v>66</v>
      </c>
      <c r="L87" s="13">
        <f t="shared" si="9"/>
        <v>45172</v>
      </c>
      <c r="M87" s="14">
        <f t="shared" si="10"/>
        <v>3523.8153531243488</v>
      </c>
      <c r="N87" s="14">
        <f t="shared" si="11"/>
        <v>1767.9560401651499</v>
      </c>
      <c r="O87" s="14">
        <f t="shared" si="12"/>
        <v>142970.67881306584</v>
      </c>
      <c r="P87" s="14">
        <f t="shared" si="13"/>
        <v>1755.8593129591989</v>
      </c>
      <c r="Q87" s="14">
        <f t="shared" si="14"/>
        <v>89601.13449314126</v>
      </c>
      <c r="R87" s="14">
        <f t="shared" si="15"/>
        <v>210398.8655068588</v>
      </c>
      <c r="S87" s="14">
        <f t="shared" si="16"/>
        <v>214.50468317384343</v>
      </c>
    </row>
    <row r="88" spans="1:19">
      <c r="A88" s="12">
        <f t="shared" ref="A88:A151" si="17">IF(A87="", "",IF(A87+1&gt;$D$13,"",A87+1))</f>
        <v>67</v>
      </c>
      <c r="B88" s="13">
        <f t="shared" ref="B88:B151" si="18">IF(A88="","",DATE(YEAR(B87),MONTH(B87)+1,DAY(B87)))</f>
        <v>45202</v>
      </c>
      <c r="C88" s="14">
        <f t="shared" ref="C88:C151" si="19">IF(A88&lt;&gt;"",$D$12,IF(A88="","",(1+$G$5/12)*H87))</f>
        <v>3223.8153531243488</v>
      </c>
      <c r="D88" s="14">
        <f t="shared" ref="D88:D151" si="20">IF(A88="", "", $G$5/12*H87)</f>
        <v>1972.1161014241154</v>
      </c>
      <c r="E88" s="14">
        <f t="shared" ref="E88:E151" si="21">IF(A88="", "", E87+D88)</f>
        <v>151397.86157852493</v>
      </c>
      <c r="F88" s="14">
        <f t="shared" ref="F88:F151" si="22">IF(A88="","",C88-D88)</f>
        <v>1251.6992517002334</v>
      </c>
      <c r="G88" s="14">
        <f t="shared" ref="G88:G151" si="23">IF(A88="","", G87+F88)</f>
        <v>64597.767080806392</v>
      </c>
      <c r="H88" s="14">
        <f t="shared" ref="H88:H151" si="24">IF(A88="","",H87-F88)</f>
        <v>235402.23291919363</v>
      </c>
      <c r="K88" s="12">
        <f t="shared" ref="K88:K151" si="25">IF(K87="", "",IF(K87+1&gt;$F$13,"",K87+1))</f>
        <v>67</v>
      </c>
      <c r="L88" s="13">
        <f t="shared" ref="L88:L151" si="26">IF(K88="","",DATE(YEAR(L87),MONTH(L87)+1,DAY(L87)))</f>
        <v>45202</v>
      </c>
      <c r="M88" s="14">
        <f t="shared" ref="M88:M151" si="27">IF(K88="","",IF(K88=$F$13,(1+$G$5/12)*R87,$F$12))</f>
        <v>3523.8153531243488</v>
      </c>
      <c r="N88" s="14">
        <f t="shared" ref="N88:N151" si="28">IF(K88="","",$G$5/12*R87)</f>
        <v>1753.3238792238233</v>
      </c>
      <c r="O88" s="14">
        <f t="shared" ref="O88:O151" si="29">IF(K88="","",O87+N88)</f>
        <v>144724.00269228965</v>
      </c>
      <c r="P88" s="14">
        <f t="shared" ref="P88:P151" si="30">IF(K88="","",M88-N88)</f>
        <v>1770.4914739005255</v>
      </c>
      <c r="Q88" s="14">
        <f t="shared" ref="Q88:Q151" si="31">IF(K88="","",Q87+P88)</f>
        <v>91371.625967041793</v>
      </c>
      <c r="R88" s="14">
        <f t="shared" ref="R88:R151" si="32">IF(K88="","",R87-P88)</f>
        <v>208628.37403295827</v>
      </c>
      <c r="S88" s="14">
        <f t="shared" ref="S88:S151" si="33">IF(K88="","",D88-N88)</f>
        <v>218.79222220029214</v>
      </c>
    </row>
    <row r="89" spans="1:19">
      <c r="A89" s="12">
        <f t="shared" si="17"/>
        <v>68</v>
      </c>
      <c r="B89" s="13">
        <f t="shared" si="18"/>
        <v>45233</v>
      </c>
      <c r="C89" s="14">
        <f t="shared" si="19"/>
        <v>3223.8153531243488</v>
      </c>
      <c r="D89" s="14">
        <f t="shared" si="20"/>
        <v>1961.6852743266136</v>
      </c>
      <c r="E89" s="14">
        <f t="shared" si="21"/>
        <v>153359.54685285155</v>
      </c>
      <c r="F89" s="14">
        <f t="shared" si="22"/>
        <v>1262.1300787977352</v>
      </c>
      <c r="G89" s="14">
        <f t="shared" si="23"/>
        <v>65859.897159604123</v>
      </c>
      <c r="H89" s="14">
        <f t="shared" si="24"/>
        <v>234140.10284039591</v>
      </c>
      <c r="K89" s="12">
        <f t="shared" si="25"/>
        <v>68</v>
      </c>
      <c r="L89" s="13">
        <f t="shared" si="26"/>
        <v>45233</v>
      </c>
      <c r="M89" s="14">
        <f t="shared" si="27"/>
        <v>3523.8153531243488</v>
      </c>
      <c r="N89" s="14">
        <f t="shared" si="28"/>
        <v>1738.5697836079855</v>
      </c>
      <c r="O89" s="14">
        <f t="shared" si="29"/>
        <v>146462.57247589764</v>
      </c>
      <c r="P89" s="14">
        <f t="shared" si="30"/>
        <v>1785.2455695163633</v>
      </c>
      <c r="Q89" s="14">
        <f t="shared" si="31"/>
        <v>93156.871536558159</v>
      </c>
      <c r="R89" s="14">
        <f t="shared" si="32"/>
        <v>206843.12846344191</v>
      </c>
      <c r="S89" s="14">
        <f t="shared" si="33"/>
        <v>223.11549071862805</v>
      </c>
    </row>
    <row r="90" spans="1:19">
      <c r="A90" s="12">
        <f t="shared" si="17"/>
        <v>69</v>
      </c>
      <c r="B90" s="13">
        <f t="shared" si="18"/>
        <v>45263</v>
      </c>
      <c r="C90" s="14">
        <f t="shared" si="19"/>
        <v>3223.8153531243488</v>
      </c>
      <c r="D90" s="14">
        <f t="shared" si="20"/>
        <v>1951.1675236699659</v>
      </c>
      <c r="E90" s="14">
        <f t="shared" si="21"/>
        <v>155310.7143765215</v>
      </c>
      <c r="F90" s="14">
        <f t="shared" si="22"/>
        <v>1272.6478294543829</v>
      </c>
      <c r="G90" s="14">
        <f t="shared" si="23"/>
        <v>67132.544989058501</v>
      </c>
      <c r="H90" s="14">
        <f t="shared" si="24"/>
        <v>232867.45501094151</v>
      </c>
      <c r="K90" s="12">
        <f t="shared" si="25"/>
        <v>69</v>
      </c>
      <c r="L90" s="13">
        <f t="shared" si="26"/>
        <v>45263</v>
      </c>
      <c r="M90" s="14">
        <f t="shared" si="27"/>
        <v>3523.8153531243488</v>
      </c>
      <c r="N90" s="14">
        <f t="shared" si="28"/>
        <v>1723.6927371953493</v>
      </c>
      <c r="O90" s="14">
        <f t="shared" si="29"/>
        <v>148186.26521309299</v>
      </c>
      <c r="P90" s="14">
        <f t="shared" si="30"/>
        <v>1800.1226159289995</v>
      </c>
      <c r="Q90" s="14">
        <f t="shared" si="31"/>
        <v>94956.994152487154</v>
      </c>
      <c r="R90" s="14">
        <f t="shared" si="32"/>
        <v>205043.00584751292</v>
      </c>
      <c r="S90" s="14">
        <f t="shared" si="33"/>
        <v>227.47478647461662</v>
      </c>
    </row>
    <row r="91" spans="1:19">
      <c r="A91" s="12">
        <f t="shared" si="17"/>
        <v>70</v>
      </c>
      <c r="B91" s="13">
        <f t="shared" si="18"/>
        <v>45294</v>
      </c>
      <c r="C91" s="14">
        <f t="shared" si="19"/>
        <v>3223.8153531243488</v>
      </c>
      <c r="D91" s="14">
        <f t="shared" si="20"/>
        <v>1940.5621250911793</v>
      </c>
      <c r="E91" s="14">
        <f t="shared" si="21"/>
        <v>157251.27650161268</v>
      </c>
      <c r="F91" s="14">
        <f t="shared" si="22"/>
        <v>1283.2532280331695</v>
      </c>
      <c r="G91" s="14">
        <f t="shared" si="23"/>
        <v>68415.798217091666</v>
      </c>
      <c r="H91" s="14">
        <f t="shared" si="24"/>
        <v>231584.20178290835</v>
      </c>
      <c r="K91" s="12">
        <f t="shared" si="25"/>
        <v>70</v>
      </c>
      <c r="L91" s="13">
        <f t="shared" si="26"/>
        <v>45294</v>
      </c>
      <c r="M91" s="14">
        <f t="shared" si="27"/>
        <v>3523.8153531243488</v>
      </c>
      <c r="N91" s="14">
        <f t="shared" si="28"/>
        <v>1708.6917153959409</v>
      </c>
      <c r="O91" s="14">
        <f t="shared" si="29"/>
        <v>149894.95692848894</v>
      </c>
      <c r="P91" s="14">
        <f t="shared" si="30"/>
        <v>1815.1236377284079</v>
      </c>
      <c r="Q91" s="14">
        <f t="shared" si="31"/>
        <v>96772.117790215561</v>
      </c>
      <c r="R91" s="14">
        <f t="shared" si="32"/>
        <v>203227.8822097845</v>
      </c>
      <c r="S91" s="14">
        <f t="shared" si="33"/>
        <v>231.87040969523832</v>
      </c>
    </row>
    <row r="92" spans="1:19">
      <c r="A92" s="12">
        <f t="shared" si="17"/>
        <v>71</v>
      </c>
      <c r="B92" s="13">
        <f t="shared" si="18"/>
        <v>45325</v>
      </c>
      <c r="C92" s="14">
        <f t="shared" si="19"/>
        <v>3223.8153531243488</v>
      </c>
      <c r="D92" s="14">
        <f t="shared" si="20"/>
        <v>1929.8683481909029</v>
      </c>
      <c r="E92" s="14">
        <f t="shared" si="21"/>
        <v>159181.14484980359</v>
      </c>
      <c r="F92" s="14">
        <f t="shared" si="22"/>
        <v>1293.9470049334459</v>
      </c>
      <c r="G92" s="14">
        <f t="shared" si="23"/>
        <v>69709.745222025114</v>
      </c>
      <c r="H92" s="14">
        <f t="shared" si="24"/>
        <v>230290.25477797491</v>
      </c>
      <c r="K92" s="12">
        <f t="shared" si="25"/>
        <v>71</v>
      </c>
      <c r="L92" s="13">
        <f t="shared" si="26"/>
        <v>45325</v>
      </c>
      <c r="M92" s="14">
        <f t="shared" si="27"/>
        <v>3523.8153531243488</v>
      </c>
      <c r="N92" s="14">
        <f t="shared" si="28"/>
        <v>1693.5656850815374</v>
      </c>
      <c r="O92" s="14">
        <f t="shared" si="29"/>
        <v>151588.52261357047</v>
      </c>
      <c r="P92" s="14">
        <f t="shared" si="30"/>
        <v>1830.2496680428114</v>
      </c>
      <c r="Q92" s="14">
        <f t="shared" si="31"/>
        <v>98602.367458258377</v>
      </c>
      <c r="R92" s="14">
        <f t="shared" si="32"/>
        <v>201397.63254174168</v>
      </c>
      <c r="S92" s="14">
        <f t="shared" si="33"/>
        <v>236.30266310936554</v>
      </c>
    </row>
    <row r="93" spans="1:19">
      <c r="A93" s="12">
        <f t="shared" si="17"/>
        <v>72</v>
      </c>
      <c r="B93" s="13">
        <f t="shared" si="18"/>
        <v>45354</v>
      </c>
      <c r="C93" s="14">
        <f t="shared" si="19"/>
        <v>3223.8153531243488</v>
      </c>
      <c r="D93" s="14">
        <f t="shared" si="20"/>
        <v>1919.0854564831243</v>
      </c>
      <c r="E93" s="14">
        <f t="shared" si="21"/>
        <v>161100.23030628671</v>
      </c>
      <c r="F93" s="14">
        <f t="shared" si="22"/>
        <v>1304.7298966412245</v>
      </c>
      <c r="G93" s="14">
        <f t="shared" si="23"/>
        <v>71014.475118666334</v>
      </c>
      <c r="H93" s="14">
        <f t="shared" si="24"/>
        <v>228985.52488133369</v>
      </c>
      <c r="K93" s="12">
        <f t="shared" si="25"/>
        <v>72</v>
      </c>
      <c r="L93" s="13">
        <f t="shared" si="26"/>
        <v>45354</v>
      </c>
      <c r="M93" s="14">
        <f t="shared" si="27"/>
        <v>3523.8153531243488</v>
      </c>
      <c r="N93" s="14">
        <f t="shared" si="28"/>
        <v>1678.3136045145141</v>
      </c>
      <c r="O93" s="14">
        <f t="shared" si="29"/>
        <v>153266.83621808499</v>
      </c>
      <c r="P93" s="14">
        <f t="shared" si="30"/>
        <v>1845.5017486098347</v>
      </c>
      <c r="Q93" s="14">
        <f t="shared" si="31"/>
        <v>100447.86920686821</v>
      </c>
      <c r="R93" s="14">
        <f t="shared" si="32"/>
        <v>199552.13079313186</v>
      </c>
      <c r="S93" s="14">
        <f t="shared" si="33"/>
        <v>240.77185196861024</v>
      </c>
    </row>
    <row r="94" spans="1:19">
      <c r="A94" s="12">
        <f t="shared" si="17"/>
        <v>73</v>
      </c>
      <c r="B94" s="13">
        <f t="shared" si="18"/>
        <v>45385</v>
      </c>
      <c r="C94" s="14">
        <f t="shared" si="19"/>
        <v>3223.8153531243488</v>
      </c>
      <c r="D94" s="14">
        <f t="shared" si="20"/>
        <v>1908.2127073444474</v>
      </c>
      <c r="E94" s="14">
        <f t="shared" si="21"/>
        <v>163008.44301363116</v>
      </c>
      <c r="F94" s="14">
        <f t="shared" si="22"/>
        <v>1315.6026457799014</v>
      </c>
      <c r="G94" s="14">
        <f t="shared" si="23"/>
        <v>72330.077764446236</v>
      </c>
      <c r="H94" s="14">
        <f t="shared" si="24"/>
        <v>227669.92223555379</v>
      </c>
      <c r="K94" s="12">
        <f t="shared" si="25"/>
        <v>73</v>
      </c>
      <c r="L94" s="13">
        <f t="shared" si="26"/>
        <v>45385</v>
      </c>
      <c r="M94" s="14">
        <f t="shared" si="27"/>
        <v>3523.8153531243488</v>
      </c>
      <c r="N94" s="14">
        <f t="shared" si="28"/>
        <v>1662.9344232760989</v>
      </c>
      <c r="O94" s="14">
        <f t="shared" si="29"/>
        <v>154929.7706413611</v>
      </c>
      <c r="P94" s="14">
        <f t="shared" si="30"/>
        <v>1860.8809298482499</v>
      </c>
      <c r="Q94" s="14">
        <f t="shared" si="31"/>
        <v>102308.75013671647</v>
      </c>
      <c r="R94" s="14">
        <f t="shared" si="32"/>
        <v>197691.24986328362</v>
      </c>
      <c r="S94" s="14">
        <f t="shared" si="33"/>
        <v>245.27828406834851</v>
      </c>
    </row>
    <row r="95" spans="1:19">
      <c r="A95" s="12">
        <f t="shared" si="17"/>
        <v>74</v>
      </c>
      <c r="B95" s="13">
        <f t="shared" si="18"/>
        <v>45415</v>
      </c>
      <c r="C95" s="14">
        <f t="shared" si="19"/>
        <v>3223.8153531243488</v>
      </c>
      <c r="D95" s="14">
        <f t="shared" si="20"/>
        <v>1897.2493519629481</v>
      </c>
      <c r="E95" s="14">
        <f t="shared" si="21"/>
        <v>164905.69236559409</v>
      </c>
      <c r="F95" s="14">
        <f t="shared" si="22"/>
        <v>1326.5660011614007</v>
      </c>
      <c r="G95" s="14">
        <f t="shared" si="23"/>
        <v>73656.64376560763</v>
      </c>
      <c r="H95" s="14">
        <f t="shared" si="24"/>
        <v>226343.35623439238</v>
      </c>
      <c r="K95" s="12">
        <f t="shared" si="25"/>
        <v>74</v>
      </c>
      <c r="L95" s="13">
        <f t="shared" si="26"/>
        <v>45415</v>
      </c>
      <c r="M95" s="14">
        <f t="shared" si="27"/>
        <v>3523.8153531243488</v>
      </c>
      <c r="N95" s="14">
        <f t="shared" si="28"/>
        <v>1647.4270821940302</v>
      </c>
      <c r="O95" s="14">
        <f t="shared" si="29"/>
        <v>156577.19772355515</v>
      </c>
      <c r="P95" s="14">
        <f t="shared" si="30"/>
        <v>1876.3882709303186</v>
      </c>
      <c r="Q95" s="14">
        <f t="shared" si="31"/>
        <v>104185.13840764678</v>
      </c>
      <c r="R95" s="14">
        <f t="shared" si="32"/>
        <v>195814.86159235329</v>
      </c>
      <c r="S95" s="14">
        <f t="shared" si="33"/>
        <v>249.82226976891798</v>
      </c>
    </row>
    <row r="96" spans="1:19">
      <c r="A96" s="12">
        <f t="shared" si="17"/>
        <v>75</v>
      </c>
      <c r="B96" s="13">
        <f t="shared" si="18"/>
        <v>45446</v>
      </c>
      <c r="C96" s="14">
        <f t="shared" si="19"/>
        <v>3223.8153531243488</v>
      </c>
      <c r="D96" s="14">
        <f t="shared" si="20"/>
        <v>1886.1946352866032</v>
      </c>
      <c r="E96" s="14">
        <f t="shared" si="21"/>
        <v>166791.8870008807</v>
      </c>
      <c r="F96" s="14">
        <f t="shared" si="22"/>
        <v>1337.6207178377456</v>
      </c>
      <c r="G96" s="14">
        <f t="shared" si="23"/>
        <v>74994.264483445382</v>
      </c>
      <c r="H96" s="14">
        <f t="shared" si="24"/>
        <v>225005.73551655465</v>
      </c>
      <c r="K96" s="12">
        <f t="shared" si="25"/>
        <v>75</v>
      </c>
      <c r="L96" s="13">
        <f t="shared" si="26"/>
        <v>45446</v>
      </c>
      <c r="M96" s="14">
        <f t="shared" si="27"/>
        <v>3523.8153531243488</v>
      </c>
      <c r="N96" s="14">
        <f t="shared" si="28"/>
        <v>1631.7905132696108</v>
      </c>
      <c r="O96" s="14">
        <f t="shared" si="29"/>
        <v>158208.98823682475</v>
      </c>
      <c r="P96" s="14">
        <f t="shared" si="30"/>
        <v>1892.024839854738</v>
      </c>
      <c r="Q96" s="14">
        <f t="shared" si="31"/>
        <v>106077.16324750152</v>
      </c>
      <c r="R96" s="14">
        <f t="shared" si="32"/>
        <v>193922.83675249855</v>
      </c>
      <c r="S96" s="14">
        <f t="shared" si="33"/>
        <v>254.40412201699246</v>
      </c>
    </row>
    <row r="97" spans="1:19">
      <c r="A97" s="12">
        <f t="shared" si="17"/>
        <v>76</v>
      </c>
      <c r="B97" s="13">
        <f t="shared" si="18"/>
        <v>45476</v>
      </c>
      <c r="C97" s="14">
        <f t="shared" si="19"/>
        <v>3223.8153531243488</v>
      </c>
      <c r="D97" s="14">
        <f t="shared" si="20"/>
        <v>1875.0477959712887</v>
      </c>
      <c r="E97" s="14">
        <f t="shared" si="21"/>
        <v>168666.934796852</v>
      </c>
      <c r="F97" s="14">
        <f t="shared" si="22"/>
        <v>1348.7675571530601</v>
      </c>
      <c r="G97" s="14">
        <f t="shared" si="23"/>
        <v>76343.032040598438</v>
      </c>
      <c r="H97" s="14">
        <f t="shared" si="24"/>
        <v>223656.96795940158</v>
      </c>
      <c r="K97" s="12">
        <f t="shared" si="25"/>
        <v>76</v>
      </c>
      <c r="L97" s="13">
        <f t="shared" si="26"/>
        <v>45476</v>
      </c>
      <c r="M97" s="14">
        <f t="shared" si="27"/>
        <v>3523.8153531243488</v>
      </c>
      <c r="N97" s="14">
        <f t="shared" si="28"/>
        <v>1616.0236396041546</v>
      </c>
      <c r="O97" s="14">
        <f t="shared" si="29"/>
        <v>159825.01187642891</v>
      </c>
      <c r="P97" s="14">
        <f t="shared" si="30"/>
        <v>1907.7917135201942</v>
      </c>
      <c r="Q97" s="14">
        <f t="shared" si="31"/>
        <v>107984.95496102172</v>
      </c>
      <c r="R97" s="14">
        <f t="shared" si="32"/>
        <v>192015.04503897837</v>
      </c>
      <c r="S97" s="14">
        <f t="shared" si="33"/>
        <v>259.02415636713408</v>
      </c>
    </row>
    <row r="98" spans="1:19">
      <c r="A98" s="12">
        <f t="shared" si="17"/>
        <v>77</v>
      </c>
      <c r="B98" s="13">
        <f t="shared" si="18"/>
        <v>45507</v>
      </c>
      <c r="C98" s="14">
        <f t="shared" si="19"/>
        <v>3223.8153531243488</v>
      </c>
      <c r="D98" s="14">
        <f t="shared" si="20"/>
        <v>1863.8080663283465</v>
      </c>
      <c r="E98" s="14">
        <f t="shared" si="21"/>
        <v>170530.74286318035</v>
      </c>
      <c r="F98" s="14">
        <f t="shared" si="22"/>
        <v>1360.0072867960023</v>
      </c>
      <c r="G98" s="14">
        <f t="shared" si="23"/>
        <v>77703.039327394436</v>
      </c>
      <c r="H98" s="14">
        <f t="shared" si="24"/>
        <v>222296.96067260558</v>
      </c>
      <c r="K98" s="12">
        <f t="shared" si="25"/>
        <v>77</v>
      </c>
      <c r="L98" s="13">
        <f t="shared" si="26"/>
        <v>45507</v>
      </c>
      <c r="M98" s="14">
        <f t="shared" si="27"/>
        <v>3523.8153531243488</v>
      </c>
      <c r="N98" s="14">
        <f t="shared" si="28"/>
        <v>1600.1253753248197</v>
      </c>
      <c r="O98" s="14">
        <f t="shared" si="29"/>
        <v>161425.13725175374</v>
      </c>
      <c r="P98" s="14">
        <f t="shared" si="30"/>
        <v>1923.6899777995291</v>
      </c>
      <c r="Q98" s="14">
        <f t="shared" si="31"/>
        <v>109908.64493882125</v>
      </c>
      <c r="R98" s="14">
        <f t="shared" si="32"/>
        <v>190091.35506117882</v>
      </c>
      <c r="S98" s="14">
        <f t="shared" si="33"/>
        <v>263.68269100352677</v>
      </c>
    </row>
    <row r="99" spans="1:19">
      <c r="A99" s="12">
        <f t="shared" si="17"/>
        <v>78</v>
      </c>
      <c r="B99" s="13">
        <f t="shared" si="18"/>
        <v>45538</v>
      </c>
      <c r="C99" s="14">
        <f t="shared" si="19"/>
        <v>3223.8153531243488</v>
      </c>
      <c r="D99" s="14">
        <f t="shared" si="20"/>
        <v>1852.4746722717132</v>
      </c>
      <c r="E99" s="14">
        <f t="shared" si="21"/>
        <v>172383.21753545207</v>
      </c>
      <c r="F99" s="14">
        <f t="shared" si="22"/>
        <v>1371.3406808526356</v>
      </c>
      <c r="G99" s="14">
        <f t="shared" si="23"/>
        <v>79074.38000824707</v>
      </c>
      <c r="H99" s="14">
        <f t="shared" si="24"/>
        <v>220925.61999175293</v>
      </c>
      <c r="K99" s="12">
        <f t="shared" si="25"/>
        <v>78</v>
      </c>
      <c r="L99" s="13">
        <f t="shared" si="26"/>
        <v>45538</v>
      </c>
      <c r="M99" s="14">
        <f t="shared" si="27"/>
        <v>3523.8153531243488</v>
      </c>
      <c r="N99" s="14">
        <f t="shared" si="28"/>
        <v>1584.0946255098236</v>
      </c>
      <c r="O99" s="14">
        <f t="shared" si="29"/>
        <v>163009.23187726355</v>
      </c>
      <c r="P99" s="14">
        <f t="shared" si="30"/>
        <v>1939.7207276145252</v>
      </c>
      <c r="Q99" s="14">
        <f t="shared" si="31"/>
        <v>111848.36566643577</v>
      </c>
      <c r="R99" s="14">
        <f t="shared" si="32"/>
        <v>188151.63433356429</v>
      </c>
      <c r="S99" s="14">
        <f t="shared" si="33"/>
        <v>268.38004676188962</v>
      </c>
    </row>
    <row r="100" spans="1:19">
      <c r="A100" s="12">
        <f t="shared" si="17"/>
        <v>79</v>
      </c>
      <c r="B100" s="13">
        <f t="shared" si="18"/>
        <v>45568</v>
      </c>
      <c r="C100" s="14">
        <f t="shared" si="19"/>
        <v>3223.8153531243488</v>
      </c>
      <c r="D100" s="14">
        <f t="shared" si="20"/>
        <v>1841.0468332646078</v>
      </c>
      <c r="E100" s="14">
        <f t="shared" si="21"/>
        <v>174224.26436871669</v>
      </c>
      <c r="F100" s="14">
        <f t="shared" si="22"/>
        <v>1382.768519859741</v>
      </c>
      <c r="G100" s="14">
        <f t="shared" si="23"/>
        <v>80457.148528106816</v>
      </c>
      <c r="H100" s="14">
        <f t="shared" si="24"/>
        <v>219542.8514718932</v>
      </c>
      <c r="K100" s="12">
        <f t="shared" si="25"/>
        <v>79</v>
      </c>
      <c r="L100" s="13">
        <f t="shared" si="26"/>
        <v>45568</v>
      </c>
      <c r="M100" s="14">
        <f t="shared" si="27"/>
        <v>3523.8153531243488</v>
      </c>
      <c r="N100" s="14">
        <f t="shared" si="28"/>
        <v>1567.9302861130357</v>
      </c>
      <c r="O100" s="14">
        <f t="shared" si="29"/>
        <v>164577.16216337658</v>
      </c>
      <c r="P100" s="14">
        <f t="shared" si="30"/>
        <v>1955.8850670113131</v>
      </c>
      <c r="Q100" s="14">
        <f t="shared" si="31"/>
        <v>113804.25073344709</v>
      </c>
      <c r="R100" s="14">
        <f t="shared" si="32"/>
        <v>186195.74926655297</v>
      </c>
      <c r="S100" s="14">
        <f t="shared" si="33"/>
        <v>273.11654715157215</v>
      </c>
    </row>
    <row r="101" spans="1:19">
      <c r="A101" s="12">
        <f t="shared" si="17"/>
        <v>80</v>
      </c>
      <c r="B101" s="13">
        <f t="shared" si="18"/>
        <v>45599</v>
      </c>
      <c r="C101" s="14">
        <f t="shared" si="19"/>
        <v>3223.8153531243488</v>
      </c>
      <c r="D101" s="14">
        <f t="shared" si="20"/>
        <v>1829.5237622657767</v>
      </c>
      <c r="E101" s="14">
        <f t="shared" si="21"/>
        <v>176053.78813098246</v>
      </c>
      <c r="F101" s="14">
        <f t="shared" si="22"/>
        <v>1394.2915908585721</v>
      </c>
      <c r="G101" s="14">
        <f t="shared" si="23"/>
        <v>81851.440118965387</v>
      </c>
      <c r="H101" s="14">
        <f t="shared" si="24"/>
        <v>218148.55988103463</v>
      </c>
      <c r="K101" s="12">
        <f t="shared" si="25"/>
        <v>80</v>
      </c>
      <c r="L101" s="13">
        <f t="shared" si="26"/>
        <v>45599</v>
      </c>
      <c r="M101" s="14">
        <f t="shared" si="27"/>
        <v>3523.8153531243488</v>
      </c>
      <c r="N101" s="14">
        <f t="shared" si="28"/>
        <v>1551.6312438879413</v>
      </c>
      <c r="O101" s="14">
        <f t="shared" si="29"/>
        <v>166128.79340726451</v>
      </c>
      <c r="P101" s="14">
        <f t="shared" si="30"/>
        <v>1972.1841092364075</v>
      </c>
      <c r="Q101" s="14">
        <f t="shared" si="31"/>
        <v>115776.43484268349</v>
      </c>
      <c r="R101" s="14">
        <f t="shared" si="32"/>
        <v>184223.56515731657</v>
      </c>
      <c r="S101" s="14">
        <f t="shared" si="33"/>
        <v>277.89251837783536</v>
      </c>
    </row>
    <row r="102" spans="1:19">
      <c r="A102" s="12">
        <f t="shared" si="17"/>
        <v>81</v>
      </c>
      <c r="B102" s="13">
        <f t="shared" si="18"/>
        <v>45629</v>
      </c>
      <c r="C102" s="14">
        <f t="shared" si="19"/>
        <v>3223.8153531243488</v>
      </c>
      <c r="D102" s="14">
        <f t="shared" si="20"/>
        <v>1817.9046656752885</v>
      </c>
      <c r="E102" s="14">
        <f t="shared" si="21"/>
        <v>177871.69279665774</v>
      </c>
      <c r="F102" s="14">
        <f t="shared" si="22"/>
        <v>1405.9106874490603</v>
      </c>
      <c r="G102" s="14">
        <f t="shared" si="23"/>
        <v>83257.350806414441</v>
      </c>
      <c r="H102" s="14">
        <f t="shared" si="24"/>
        <v>216742.64919358556</v>
      </c>
      <c r="K102" s="12">
        <f t="shared" si="25"/>
        <v>81</v>
      </c>
      <c r="L102" s="13">
        <f t="shared" si="26"/>
        <v>45629</v>
      </c>
      <c r="M102" s="14">
        <f t="shared" si="27"/>
        <v>3523.8153531243488</v>
      </c>
      <c r="N102" s="14">
        <f t="shared" si="28"/>
        <v>1535.1963763109713</v>
      </c>
      <c r="O102" s="14">
        <f t="shared" si="29"/>
        <v>167663.9897835755</v>
      </c>
      <c r="P102" s="14">
        <f t="shared" si="30"/>
        <v>1988.6189768133775</v>
      </c>
      <c r="Q102" s="14">
        <f t="shared" si="31"/>
        <v>117765.05381949687</v>
      </c>
      <c r="R102" s="14">
        <f t="shared" si="32"/>
        <v>182234.94618050318</v>
      </c>
      <c r="S102" s="14">
        <f t="shared" si="33"/>
        <v>282.70828936431712</v>
      </c>
    </row>
    <row r="103" spans="1:19">
      <c r="A103" s="12">
        <f t="shared" si="17"/>
        <v>82</v>
      </c>
      <c r="B103" s="13">
        <f t="shared" si="18"/>
        <v>45660</v>
      </c>
      <c r="C103" s="14">
        <f t="shared" si="19"/>
        <v>3223.8153531243488</v>
      </c>
      <c r="D103" s="14">
        <f t="shared" si="20"/>
        <v>1806.1887432798796</v>
      </c>
      <c r="E103" s="14">
        <f t="shared" si="21"/>
        <v>179677.8815399376</v>
      </c>
      <c r="F103" s="14">
        <f t="shared" si="22"/>
        <v>1417.6266098444692</v>
      </c>
      <c r="G103" s="14">
        <f t="shared" si="23"/>
        <v>84674.977416258916</v>
      </c>
      <c r="H103" s="14">
        <f t="shared" si="24"/>
        <v>215325.02258374108</v>
      </c>
      <c r="K103" s="12">
        <f t="shared" si="25"/>
        <v>82</v>
      </c>
      <c r="L103" s="13">
        <f t="shared" si="26"/>
        <v>45660</v>
      </c>
      <c r="M103" s="14">
        <f t="shared" si="27"/>
        <v>3523.8153531243488</v>
      </c>
      <c r="N103" s="14">
        <f t="shared" si="28"/>
        <v>1518.6245515041931</v>
      </c>
      <c r="O103" s="14">
        <f t="shared" si="29"/>
        <v>169182.61433507968</v>
      </c>
      <c r="P103" s="14">
        <f t="shared" si="30"/>
        <v>2005.1908016201558</v>
      </c>
      <c r="Q103" s="14">
        <f t="shared" si="31"/>
        <v>119770.24462111702</v>
      </c>
      <c r="R103" s="14">
        <f t="shared" si="32"/>
        <v>180229.75537888301</v>
      </c>
      <c r="S103" s="14">
        <f t="shared" si="33"/>
        <v>287.5641917756866</v>
      </c>
    </row>
    <row r="104" spans="1:19">
      <c r="A104" s="12">
        <f t="shared" si="17"/>
        <v>83</v>
      </c>
      <c r="B104" s="13">
        <f t="shared" si="18"/>
        <v>45691</v>
      </c>
      <c r="C104" s="14">
        <f t="shared" si="19"/>
        <v>3223.8153531243488</v>
      </c>
      <c r="D104" s="14">
        <f t="shared" si="20"/>
        <v>1794.3751881978424</v>
      </c>
      <c r="E104" s="14">
        <f t="shared" si="21"/>
        <v>181472.25672813546</v>
      </c>
      <c r="F104" s="14">
        <f t="shared" si="22"/>
        <v>1429.4401649265064</v>
      </c>
      <c r="G104" s="14">
        <f t="shared" si="23"/>
        <v>86104.417581185422</v>
      </c>
      <c r="H104" s="14">
        <f t="shared" si="24"/>
        <v>213895.58241881456</v>
      </c>
      <c r="K104" s="12">
        <f t="shared" si="25"/>
        <v>83</v>
      </c>
      <c r="L104" s="13">
        <f t="shared" si="26"/>
        <v>45691</v>
      </c>
      <c r="M104" s="14">
        <f t="shared" si="27"/>
        <v>3523.8153531243488</v>
      </c>
      <c r="N104" s="14">
        <f t="shared" si="28"/>
        <v>1501.9146281573585</v>
      </c>
      <c r="O104" s="14">
        <f t="shared" si="29"/>
        <v>170684.52896323704</v>
      </c>
      <c r="P104" s="14">
        <f t="shared" si="30"/>
        <v>2021.9007249669903</v>
      </c>
      <c r="Q104" s="14">
        <f t="shared" si="31"/>
        <v>121792.14534608401</v>
      </c>
      <c r="R104" s="14">
        <f t="shared" si="32"/>
        <v>178207.85465391603</v>
      </c>
      <c r="S104" s="14">
        <f t="shared" si="33"/>
        <v>292.46056004048387</v>
      </c>
    </row>
    <row r="105" spans="1:19">
      <c r="A105" s="12">
        <f t="shared" si="17"/>
        <v>84</v>
      </c>
      <c r="B105" s="13">
        <f t="shared" si="18"/>
        <v>45719</v>
      </c>
      <c r="C105" s="14">
        <f t="shared" si="19"/>
        <v>3223.8153531243488</v>
      </c>
      <c r="D105" s="14">
        <f t="shared" si="20"/>
        <v>1782.4631868234546</v>
      </c>
      <c r="E105" s="14">
        <f t="shared" si="21"/>
        <v>183254.7199149589</v>
      </c>
      <c r="F105" s="14">
        <f t="shared" si="22"/>
        <v>1441.3521663008942</v>
      </c>
      <c r="G105" s="14">
        <f t="shared" si="23"/>
        <v>87545.769747486309</v>
      </c>
      <c r="H105" s="14">
        <f t="shared" si="24"/>
        <v>212454.23025251366</v>
      </c>
      <c r="K105" s="12">
        <f t="shared" si="25"/>
        <v>84</v>
      </c>
      <c r="L105" s="13">
        <f t="shared" si="26"/>
        <v>45719</v>
      </c>
      <c r="M105" s="14">
        <f t="shared" si="27"/>
        <v>3523.8153531243488</v>
      </c>
      <c r="N105" s="14">
        <f t="shared" si="28"/>
        <v>1485.0654554493003</v>
      </c>
      <c r="O105" s="14">
        <f t="shared" si="29"/>
        <v>172169.59441868635</v>
      </c>
      <c r="P105" s="14">
        <f t="shared" si="30"/>
        <v>2038.7498976750485</v>
      </c>
      <c r="Q105" s="14">
        <f t="shared" si="31"/>
        <v>123830.89524375906</v>
      </c>
      <c r="R105" s="14">
        <f t="shared" si="32"/>
        <v>176169.10475624099</v>
      </c>
      <c r="S105" s="14">
        <f t="shared" si="33"/>
        <v>297.39773137415432</v>
      </c>
    </row>
    <row r="106" spans="1:19">
      <c r="A106" s="12">
        <f t="shared" si="17"/>
        <v>85</v>
      </c>
      <c r="B106" s="13">
        <f t="shared" si="18"/>
        <v>45750</v>
      </c>
      <c r="C106" s="14">
        <f t="shared" si="19"/>
        <v>3223.8153531243488</v>
      </c>
      <c r="D106" s="14">
        <f t="shared" si="20"/>
        <v>1770.4519187709473</v>
      </c>
      <c r="E106" s="14">
        <f t="shared" si="21"/>
        <v>185025.17183372984</v>
      </c>
      <c r="F106" s="14">
        <f t="shared" si="22"/>
        <v>1453.3634343534015</v>
      </c>
      <c r="G106" s="14">
        <f t="shared" si="23"/>
        <v>88999.133181839716</v>
      </c>
      <c r="H106" s="14">
        <f t="shared" si="24"/>
        <v>211000.86681816026</v>
      </c>
      <c r="K106" s="12">
        <f t="shared" si="25"/>
        <v>85</v>
      </c>
      <c r="L106" s="13">
        <f t="shared" si="26"/>
        <v>45750</v>
      </c>
      <c r="M106" s="14">
        <f t="shared" si="27"/>
        <v>3523.8153531243488</v>
      </c>
      <c r="N106" s="14">
        <f t="shared" si="28"/>
        <v>1468.075872968675</v>
      </c>
      <c r="O106" s="14">
        <f t="shared" si="29"/>
        <v>173637.67029165503</v>
      </c>
      <c r="P106" s="14">
        <f t="shared" si="30"/>
        <v>2055.7394801556738</v>
      </c>
      <c r="Q106" s="14">
        <f t="shared" si="31"/>
        <v>125886.63472391474</v>
      </c>
      <c r="R106" s="14">
        <f t="shared" si="32"/>
        <v>174113.36527608533</v>
      </c>
      <c r="S106" s="14">
        <f t="shared" si="33"/>
        <v>302.3760458022723</v>
      </c>
    </row>
    <row r="107" spans="1:19">
      <c r="A107" s="12">
        <f t="shared" si="17"/>
        <v>86</v>
      </c>
      <c r="B107" s="13">
        <f t="shared" si="18"/>
        <v>45780</v>
      </c>
      <c r="C107" s="14">
        <f t="shared" si="19"/>
        <v>3223.8153531243488</v>
      </c>
      <c r="D107" s="14">
        <f t="shared" si="20"/>
        <v>1758.3405568180021</v>
      </c>
      <c r="E107" s="14">
        <f t="shared" si="21"/>
        <v>186783.51239054784</v>
      </c>
      <c r="F107" s="14">
        <f t="shared" si="22"/>
        <v>1465.4747963063467</v>
      </c>
      <c r="G107" s="14">
        <f t="shared" si="23"/>
        <v>90464.607978146058</v>
      </c>
      <c r="H107" s="14">
        <f t="shared" si="24"/>
        <v>209535.39202185391</v>
      </c>
      <c r="K107" s="12">
        <f t="shared" si="25"/>
        <v>86</v>
      </c>
      <c r="L107" s="13">
        <f t="shared" si="26"/>
        <v>45780</v>
      </c>
      <c r="M107" s="14">
        <f t="shared" si="27"/>
        <v>3523.8153531243488</v>
      </c>
      <c r="N107" s="14">
        <f t="shared" si="28"/>
        <v>1450.9447106340444</v>
      </c>
      <c r="O107" s="14">
        <f t="shared" si="29"/>
        <v>175088.61500228907</v>
      </c>
      <c r="P107" s="14">
        <f t="shared" si="30"/>
        <v>2072.8706424903044</v>
      </c>
      <c r="Q107" s="14">
        <f t="shared" si="31"/>
        <v>127959.50536640505</v>
      </c>
      <c r="R107" s="14">
        <f t="shared" si="32"/>
        <v>172040.49463359502</v>
      </c>
      <c r="S107" s="14">
        <f t="shared" si="33"/>
        <v>307.3958461839577</v>
      </c>
    </row>
    <row r="108" spans="1:19">
      <c r="A108" s="12">
        <f t="shared" si="17"/>
        <v>87</v>
      </c>
      <c r="B108" s="13">
        <f t="shared" si="18"/>
        <v>45811</v>
      </c>
      <c r="C108" s="14">
        <f t="shared" si="19"/>
        <v>3223.8153531243488</v>
      </c>
      <c r="D108" s="14">
        <f t="shared" si="20"/>
        <v>1746.1282668487827</v>
      </c>
      <c r="E108" s="14">
        <f t="shared" si="21"/>
        <v>188529.64065739661</v>
      </c>
      <c r="F108" s="14">
        <f t="shared" si="22"/>
        <v>1477.6870862755661</v>
      </c>
      <c r="G108" s="14">
        <f t="shared" si="23"/>
        <v>91942.295064421618</v>
      </c>
      <c r="H108" s="14">
        <f t="shared" si="24"/>
        <v>208057.70493557834</v>
      </c>
      <c r="K108" s="12">
        <f t="shared" si="25"/>
        <v>87</v>
      </c>
      <c r="L108" s="13">
        <f t="shared" si="26"/>
        <v>45811</v>
      </c>
      <c r="M108" s="14">
        <f t="shared" si="27"/>
        <v>3523.8153531243488</v>
      </c>
      <c r="N108" s="14">
        <f t="shared" si="28"/>
        <v>1433.6707886132917</v>
      </c>
      <c r="O108" s="14">
        <f t="shared" si="29"/>
        <v>176522.28579090236</v>
      </c>
      <c r="P108" s="14">
        <f t="shared" si="30"/>
        <v>2090.1445645110571</v>
      </c>
      <c r="Q108" s="14">
        <f t="shared" si="31"/>
        <v>130049.6499309161</v>
      </c>
      <c r="R108" s="14">
        <f t="shared" si="32"/>
        <v>169950.35006908397</v>
      </c>
      <c r="S108" s="14">
        <f t="shared" si="33"/>
        <v>312.45747823549095</v>
      </c>
    </row>
    <row r="109" spans="1:19">
      <c r="A109" s="12">
        <f t="shared" si="17"/>
        <v>88</v>
      </c>
      <c r="B109" s="13">
        <f t="shared" si="18"/>
        <v>45841</v>
      </c>
      <c r="C109" s="14">
        <f t="shared" si="19"/>
        <v>3223.8153531243488</v>
      </c>
      <c r="D109" s="14">
        <f t="shared" si="20"/>
        <v>1733.814207796486</v>
      </c>
      <c r="E109" s="14">
        <f t="shared" si="21"/>
        <v>190263.45486519308</v>
      </c>
      <c r="F109" s="14">
        <f t="shared" si="22"/>
        <v>1490.0011453278628</v>
      </c>
      <c r="G109" s="14">
        <f t="shared" si="23"/>
        <v>93432.296209749475</v>
      </c>
      <c r="H109" s="14">
        <f t="shared" si="24"/>
        <v>206567.70379025047</v>
      </c>
      <c r="K109" s="12">
        <f t="shared" si="25"/>
        <v>88</v>
      </c>
      <c r="L109" s="13">
        <f t="shared" si="26"/>
        <v>45841</v>
      </c>
      <c r="M109" s="14">
        <f t="shared" si="27"/>
        <v>3523.8153531243488</v>
      </c>
      <c r="N109" s="14">
        <f t="shared" si="28"/>
        <v>1416.2529172423665</v>
      </c>
      <c r="O109" s="14">
        <f t="shared" si="29"/>
        <v>177938.53870814471</v>
      </c>
      <c r="P109" s="14">
        <f t="shared" si="30"/>
        <v>2107.5624358819823</v>
      </c>
      <c r="Q109" s="14">
        <f t="shared" si="31"/>
        <v>132157.21236679808</v>
      </c>
      <c r="R109" s="14">
        <f t="shared" si="32"/>
        <v>167842.78763320198</v>
      </c>
      <c r="S109" s="14">
        <f t="shared" si="33"/>
        <v>317.56129055411952</v>
      </c>
    </row>
    <row r="110" spans="1:19">
      <c r="A110" s="12">
        <f t="shared" si="17"/>
        <v>89</v>
      </c>
      <c r="B110" s="13">
        <f t="shared" si="18"/>
        <v>45872</v>
      </c>
      <c r="C110" s="14">
        <f t="shared" si="19"/>
        <v>3223.8153531243488</v>
      </c>
      <c r="D110" s="14">
        <f t="shared" si="20"/>
        <v>1721.3975315854204</v>
      </c>
      <c r="E110" s="14">
        <f t="shared" si="21"/>
        <v>191984.8523967785</v>
      </c>
      <c r="F110" s="14">
        <f t="shared" si="22"/>
        <v>1502.4178215389284</v>
      </c>
      <c r="G110" s="14">
        <f t="shared" si="23"/>
        <v>94934.7140312884</v>
      </c>
      <c r="H110" s="14">
        <f t="shared" si="24"/>
        <v>205065.28596871154</v>
      </c>
      <c r="K110" s="12">
        <f t="shared" si="25"/>
        <v>89</v>
      </c>
      <c r="L110" s="13">
        <f t="shared" si="26"/>
        <v>45872</v>
      </c>
      <c r="M110" s="14">
        <f t="shared" si="27"/>
        <v>3523.8153531243488</v>
      </c>
      <c r="N110" s="14">
        <f t="shared" si="28"/>
        <v>1398.6898969433498</v>
      </c>
      <c r="O110" s="14">
        <f t="shared" si="29"/>
        <v>179337.22860508805</v>
      </c>
      <c r="P110" s="14">
        <f t="shared" si="30"/>
        <v>2125.1254561809992</v>
      </c>
      <c r="Q110" s="14">
        <f t="shared" si="31"/>
        <v>134282.33782297908</v>
      </c>
      <c r="R110" s="14">
        <f t="shared" si="32"/>
        <v>165717.66217702097</v>
      </c>
      <c r="S110" s="14">
        <f t="shared" si="33"/>
        <v>322.70763464207062</v>
      </c>
    </row>
    <row r="111" spans="1:19">
      <c r="A111" s="12">
        <f t="shared" si="17"/>
        <v>90</v>
      </c>
      <c r="B111" s="13">
        <f t="shared" si="18"/>
        <v>45903</v>
      </c>
      <c r="C111" s="14">
        <f t="shared" si="19"/>
        <v>3223.8153531243488</v>
      </c>
      <c r="D111" s="14">
        <f t="shared" si="20"/>
        <v>1708.8773830725961</v>
      </c>
      <c r="E111" s="14">
        <f t="shared" si="21"/>
        <v>193693.7297798511</v>
      </c>
      <c r="F111" s="14">
        <f t="shared" si="22"/>
        <v>1514.9379700517527</v>
      </c>
      <c r="G111" s="14">
        <f t="shared" si="23"/>
        <v>96449.652001340146</v>
      </c>
      <c r="H111" s="14">
        <f t="shared" si="24"/>
        <v>203550.3479986598</v>
      </c>
      <c r="K111" s="12">
        <f t="shared" si="25"/>
        <v>90</v>
      </c>
      <c r="L111" s="13">
        <f t="shared" si="26"/>
        <v>45903</v>
      </c>
      <c r="M111" s="14">
        <f t="shared" si="27"/>
        <v>3523.8153531243488</v>
      </c>
      <c r="N111" s="14">
        <f t="shared" si="28"/>
        <v>1380.9805181418415</v>
      </c>
      <c r="O111" s="14">
        <f t="shared" si="29"/>
        <v>180718.2091232299</v>
      </c>
      <c r="P111" s="14">
        <f t="shared" si="30"/>
        <v>2142.8348349825073</v>
      </c>
      <c r="Q111" s="14">
        <f t="shared" si="31"/>
        <v>136425.17265796158</v>
      </c>
      <c r="R111" s="14">
        <f t="shared" si="32"/>
        <v>163574.82734203848</v>
      </c>
      <c r="S111" s="14">
        <f t="shared" si="33"/>
        <v>327.89686493075465</v>
      </c>
    </row>
    <row r="112" spans="1:19">
      <c r="A112" s="12">
        <f t="shared" si="17"/>
        <v>91</v>
      </c>
      <c r="B112" s="13">
        <f t="shared" si="18"/>
        <v>45933</v>
      </c>
      <c r="C112" s="14">
        <f t="shared" si="19"/>
        <v>3223.8153531243488</v>
      </c>
      <c r="D112" s="14">
        <f t="shared" si="20"/>
        <v>1696.2528999888316</v>
      </c>
      <c r="E112" s="14">
        <f t="shared" si="21"/>
        <v>195389.98267983994</v>
      </c>
      <c r="F112" s="14">
        <f t="shared" si="22"/>
        <v>1527.5624531355172</v>
      </c>
      <c r="G112" s="14">
        <f t="shared" si="23"/>
        <v>97977.214454475659</v>
      </c>
      <c r="H112" s="14">
        <f t="shared" si="24"/>
        <v>202022.78554552427</v>
      </c>
      <c r="K112" s="12">
        <f t="shared" si="25"/>
        <v>91</v>
      </c>
      <c r="L112" s="13">
        <f t="shared" si="26"/>
        <v>45933</v>
      </c>
      <c r="M112" s="14">
        <f t="shared" si="27"/>
        <v>3523.8153531243488</v>
      </c>
      <c r="N112" s="14">
        <f t="shared" si="28"/>
        <v>1363.1235611836539</v>
      </c>
      <c r="O112" s="14">
        <f t="shared" si="29"/>
        <v>182081.33268441356</v>
      </c>
      <c r="P112" s="14">
        <f t="shared" si="30"/>
        <v>2160.6917919406951</v>
      </c>
      <c r="Q112" s="14">
        <f t="shared" si="31"/>
        <v>138585.86444990226</v>
      </c>
      <c r="R112" s="14">
        <f t="shared" si="32"/>
        <v>161414.1355500978</v>
      </c>
      <c r="S112" s="14">
        <f t="shared" si="33"/>
        <v>333.12933880517767</v>
      </c>
    </row>
    <row r="113" spans="1:19">
      <c r="A113" s="12">
        <f t="shared" si="17"/>
        <v>92</v>
      </c>
      <c r="B113" s="13">
        <f t="shared" si="18"/>
        <v>45964</v>
      </c>
      <c r="C113" s="14">
        <f t="shared" si="19"/>
        <v>3223.8153531243488</v>
      </c>
      <c r="D113" s="14">
        <f t="shared" si="20"/>
        <v>1683.5232128793689</v>
      </c>
      <c r="E113" s="14">
        <f t="shared" si="21"/>
        <v>197073.50589271932</v>
      </c>
      <c r="F113" s="14">
        <f t="shared" si="22"/>
        <v>1540.2921402449799</v>
      </c>
      <c r="G113" s="14">
        <f t="shared" si="23"/>
        <v>99517.506594720646</v>
      </c>
      <c r="H113" s="14">
        <f t="shared" si="24"/>
        <v>200482.4934052793</v>
      </c>
      <c r="K113" s="12">
        <f t="shared" si="25"/>
        <v>92</v>
      </c>
      <c r="L113" s="13">
        <f t="shared" si="26"/>
        <v>45964</v>
      </c>
      <c r="M113" s="14">
        <f t="shared" si="27"/>
        <v>3523.8153531243488</v>
      </c>
      <c r="N113" s="14">
        <f t="shared" si="28"/>
        <v>1345.117796250815</v>
      </c>
      <c r="O113" s="14">
        <f t="shared" si="29"/>
        <v>183426.45048066438</v>
      </c>
      <c r="P113" s="14">
        <f t="shared" si="30"/>
        <v>2178.6975568735338</v>
      </c>
      <c r="Q113" s="14">
        <f t="shared" si="31"/>
        <v>140764.56200677578</v>
      </c>
      <c r="R113" s="14">
        <f t="shared" si="32"/>
        <v>159235.43799322427</v>
      </c>
      <c r="S113" s="14">
        <f t="shared" si="33"/>
        <v>338.40541662855389</v>
      </c>
    </row>
    <row r="114" spans="1:19">
      <c r="A114" s="12">
        <f t="shared" si="17"/>
        <v>93</v>
      </c>
      <c r="B114" s="13">
        <f t="shared" si="18"/>
        <v>45994</v>
      </c>
      <c r="C114" s="14">
        <f t="shared" si="19"/>
        <v>3223.8153531243488</v>
      </c>
      <c r="D114" s="14">
        <f t="shared" si="20"/>
        <v>1670.6874450439941</v>
      </c>
      <c r="E114" s="14">
        <f t="shared" si="21"/>
        <v>198744.19333776331</v>
      </c>
      <c r="F114" s="14">
        <f t="shared" si="22"/>
        <v>1553.1279080803547</v>
      </c>
      <c r="G114" s="14">
        <f t="shared" si="23"/>
        <v>101070.634502801</v>
      </c>
      <c r="H114" s="14">
        <f t="shared" si="24"/>
        <v>198929.36549719895</v>
      </c>
      <c r="K114" s="12">
        <f t="shared" si="25"/>
        <v>93</v>
      </c>
      <c r="L114" s="13">
        <f t="shared" si="26"/>
        <v>45994</v>
      </c>
      <c r="M114" s="14">
        <f t="shared" si="27"/>
        <v>3523.8153531243488</v>
      </c>
      <c r="N114" s="14">
        <f t="shared" si="28"/>
        <v>1326.961983276869</v>
      </c>
      <c r="O114" s="14">
        <f t="shared" si="29"/>
        <v>184753.41246394126</v>
      </c>
      <c r="P114" s="14">
        <f t="shared" si="30"/>
        <v>2196.8533698474798</v>
      </c>
      <c r="Q114" s="14">
        <f t="shared" si="31"/>
        <v>142961.41537662328</v>
      </c>
      <c r="R114" s="14">
        <f t="shared" si="32"/>
        <v>157038.58462337678</v>
      </c>
      <c r="S114" s="14">
        <f t="shared" si="33"/>
        <v>343.72546176712513</v>
      </c>
    </row>
    <row r="115" spans="1:19">
      <c r="A115" s="12">
        <f t="shared" si="17"/>
        <v>94</v>
      </c>
      <c r="B115" s="13">
        <f t="shared" si="18"/>
        <v>46025</v>
      </c>
      <c r="C115" s="14">
        <f t="shared" si="19"/>
        <v>3223.8153531243488</v>
      </c>
      <c r="D115" s="14">
        <f t="shared" si="20"/>
        <v>1657.7447124766579</v>
      </c>
      <c r="E115" s="14">
        <f t="shared" si="21"/>
        <v>200401.93805023996</v>
      </c>
      <c r="F115" s="14">
        <f t="shared" si="22"/>
        <v>1566.0706406476909</v>
      </c>
      <c r="G115" s="14">
        <f t="shared" si="23"/>
        <v>102636.70514344869</v>
      </c>
      <c r="H115" s="14">
        <f t="shared" si="24"/>
        <v>197363.29485655125</v>
      </c>
      <c r="K115" s="12">
        <f t="shared" si="25"/>
        <v>94</v>
      </c>
      <c r="L115" s="13">
        <f t="shared" si="26"/>
        <v>46025</v>
      </c>
      <c r="M115" s="14">
        <f t="shared" si="27"/>
        <v>3523.8153531243488</v>
      </c>
      <c r="N115" s="14">
        <f t="shared" si="28"/>
        <v>1308.6548718614731</v>
      </c>
      <c r="O115" s="14">
        <f t="shared" si="29"/>
        <v>186062.06733580274</v>
      </c>
      <c r="P115" s="14">
        <f t="shared" si="30"/>
        <v>2215.1604812628757</v>
      </c>
      <c r="Q115" s="14">
        <f t="shared" si="31"/>
        <v>145176.57585788614</v>
      </c>
      <c r="R115" s="14">
        <f t="shared" si="32"/>
        <v>154823.42414211392</v>
      </c>
      <c r="S115" s="14">
        <f t="shared" si="33"/>
        <v>349.08984061518481</v>
      </c>
    </row>
    <row r="116" spans="1:19">
      <c r="A116" s="12">
        <f t="shared" si="17"/>
        <v>95</v>
      </c>
      <c r="B116" s="13">
        <f t="shared" si="18"/>
        <v>46056</v>
      </c>
      <c r="C116" s="14">
        <f t="shared" si="19"/>
        <v>3223.8153531243488</v>
      </c>
      <c r="D116" s="14">
        <f t="shared" si="20"/>
        <v>1644.6941238045938</v>
      </c>
      <c r="E116" s="14">
        <f t="shared" si="21"/>
        <v>202046.63217404456</v>
      </c>
      <c r="F116" s="14">
        <f t="shared" si="22"/>
        <v>1579.121229319755</v>
      </c>
      <c r="G116" s="14">
        <f t="shared" si="23"/>
        <v>104215.82637276845</v>
      </c>
      <c r="H116" s="14">
        <f t="shared" si="24"/>
        <v>195784.1736272315</v>
      </c>
      <c r="K116" s="12">
        <f t="shared" si="25"/>
        <v>95</v>
      </c>
      <c r="L116" s="13">
        <f t="shared" si="26"/>
        <v>46056</v>
      </c>
      <c r="M116" s="14">
        <f t="shared" si="27"/>
        <v>3523.8153531243488</v>
      </c>
      <c r="N116" s="14">
        <f t="shared" si="28"/>
        <v>1290.1952011842827</v>
      </c>
      <c r="O116" s="14">
        <f t="shared" si="29"/>
        <v>187352.26253698702</v>
      </c>
      <c r="P116" s="14">
        <f t="shared" si="30"/>
        <v>2233.6201519400661</v>
      </c>
      <c r="Q116" s="14">
        <f t="shared" si="31"/>
        <v>147410.19600982621</v>
      </c>
      <c r="R116" s="14">
        <f t="shared" si="32"/>
        <v>152589.80399017385</v>
      </c>
      <c r="S116" s="14">
        <f t="shared" si="33"/>
        <v>354.49892262031108</v>
      </c>
    </row>
    <row r="117" spans="1:19">
      <c r="A117" s="12">
        <f t="shared" si="17"/>
        <v>96</v>
      </c>
      <c r="B117" s="13">
        <f t="shared" si="18"/>
        <v>46084</v>
      </c>
      <c r="C117" s="14">
        <f t="shared" si="19"/>
        <v>3223.8153531243488</v>
      </c>
      <c r="D117" s="14">
        <f t="shared" si="20"/>
        <v>1631.5347802269291</v>
      </c>
      <c r="E117" s="14">
        <f t="shared" si="21"/>
        <v>203678.1669542715</v>
      </c>
      <c r="F117" s="14">
        <f t="shared" si="22"/>
        <v>1592.2805728974197</v>
      </c>
      <c r="G117" s="14">
        <f t="shared" si="23"/>
        <v>105808.10694566587</v>
      </c>
      <c r="H117" s="14">
        <f t="shared" si="24"/>
        <v>194191.8930543341</v>
      </c>
      <c r="K117" s="12">
        <f t="shared" si="25"/>
        <v>96</v>
      </c>
      <c r="L117" s="13">
        <f t="shared" si="26"/>
        <v>46084</v>
      </c>
      <c r="M117" s="14">
        <f t="shared" si="27"/>
        <v>3523.8153531243488</v>
      </c>
      <c r="N117" s="14">
        <f t="shared" si="28"/>
        <v>1271.5816999181154</v>
      </c>
      <c r="O117" s="14">
        <f t="shared" si="29"/>
        <v>188623.84423690513</v>
      </c>
      <c r="P117" s="14">
        <f t="shared" si="30"/>
        <v>2252.2336532062336</v>
      </c>
      <c r="Q117" s="14">
        <f t="shared" si="31"/>
        <v>149662.42966303244</v>
      </c>
      <c r="R117" s="14">
        <f t="shared" si="32"/>
        <v>150337.57033696762</v>
      </c>
      <c r="S117" s="14">
        <f t="shared" si="33"/>
        <v>359.9530803088137</v>
      </c>
    </row>
    <row r="118" spans="1:19">
      <c r="A118" s="12">
        <f t="shared" si="17"/>
        <v>97</v>
      </c>
      <c r="B118" s="13">
        <f t="shared" si="18"/>
        <v>46115</v>
      </c>
      <c r="C118" s="14">
        <f t="shared" si="19"/>
        <v>3223.8153531243488</v>
      </c>
      <c r="D118" s="14">
        <f t="shared" si="20"/>
        <v>1618.2657754527841</v>
      </c>
      <c r="E118" s="14">
        <f t="shared" si="21"/>
        <v>205296.43272972427</v>
      </c>
      <c r="F118" s="14">
        <f t="shared" si="22"/>
        <v>1605.5495776715647</v>
      </c>
      <c r="G118" s="14">
        <f t="shared" si="23"/>
        <v>107413.65652333744</v>
      </c>
      <c r="H118" s="14">
        <f t="shared" si="24"/>
        <v>192586.34347666253</v>
      </c>
      <c r="K118" s="12">
        <f t="shared" si="25"/>
        <v>97</v>
      </c>
      <c r="L118" s="13">
        <f t="shared" si="26"/>
        <v>46115</v>
      </c>
      <c r="M118" s="14">
        <f t="shared" si="27"/>
        <v>3523.8153531243488</v>
      </c>
      <c r="N118" s="14">
        <f t="shared" si="28"/>
        <v>1252.8130861413968</v>
      </c>
      <c r="O118" s="14">
        <f t="shared" si="29"/>
        <v>189876.65732304653</v>
      </c>
      <c r="P118" s="14">
        <f t="shared" si="30"/>
        <v>2271.0022669829523</v>
      </c>
      <c r="Q118" s="14">
        <f t="shared" si="31"/>
        <v>151933.43193001539</v>
      </c>
      <c r="R118" s="14">
        <f t="shared" si="32"/>
        <v>148066.56806998467</v>
      </c>
      <c r="S118" s="14">
        <f t="shared" si="33"/>
        <v>365.4526893113873</v>
      </c>
    </row>
    <row r="119" spans="1:19">
      <c r="A119" s="12">
        <f t="shared" si="17"/>
        <v>98</v>
      </c>
      <c r="B119" s="13">
        <f t="shared" si="18"/>
        <v>46145</v>
      </c>
      <c r="C119" s="14">
        <f t="shared" si="19"/>
        <v>3223.8153531243488</v>
      </c>
      <c r="D119" s="14">
        <f t="shared" si="20"/>
        <v>1604.8861956388544</v>
      </c>
      <c r="E119" s="14">
        <f t="shared" si="21"/>
        <v>206901.31892536313</v>
      </c>
      <c r="F119" s="14">
        <f t="shared" si="22"/>
        <v>1618.9291574854944</v>
      </c>
      <c r="G119" s="14">
        <f t="shared" si="23"/>
        <v>109032.58568082294</v>
      </c>
      <c r="H119" s="14">
        <f t="shared" si="24"/>
        <v>190967.41431917704</v>
      </c>
      <c r="K119" s="12">
        <f t="shared" si="25"/>
        <v>98</v>
      </c>
      <c r="L119" s="13">
        <f t="shared" si="26"/>
        <v>46145</v>
      </c>
      <c r="M119" s="14">
        <f t="shared" si="27"/>
        <v>3523.8153531243488</v>
      </c>
      <c r="N119" s="14">
        <f t="shared" si="28"/>
        <v>1233.8880672498722</v>
      </c>
      <c r="O119" s="14">
        <f t="shared" si="29"/>
        <v>191110.54539029641</v>
      </c>
      <c r="P119" s="14">
        <f t="shared" si="30"/>
        <v>2289.9272858744766</v>
      </c>
      <c r="Q119" s="14">
        <f t="shared" si="31"/>
        <v>154223.35921588985</v>
      </c>
      <c r="R119" s="14">
        <f t="shared" si="32"/>
        <v>145776.6407841102</v>
      </c>
      <c r="S119" s="14">
        <f t="shared" si="33"/>
        <v>370.9981283889822</v>
      </c>
    </row>
    <row r="120" spans="1:19">
      <c r="A120" s="12">
        <f t="shared" si="17"/>
        <v>99</v>
      </c>
      <c r="B120" s="13">
        <f t="shared" si="18"/>
        <v>46176</v>
      </c>
      <c r="C120" s="14">
        <f t="shared" si="19"/>
        <v>3223.8153531243488</v>
      </c>
      <c r="D120" s="14">
        <f t="shared" si="20"/>
        <v>1591.3951193264754</v>
      </c>
      <c r="E120" s="14">
        <f t="shared" si="21"/>
        <v>208492.71404468961</v>
      </c>
      <c r="F120" s="14">
        <f t="shared" si="22"/>
        <v>1632.4202337978734</v>
      </c>
      <c r="G120" s="14">
        <f t="shared" si="23"/>
        <v>110665.00591462082</v>
      </c>
      <c r="H120" s="14">
        <f t="shared" si="24"/>
        <v>189334.99408537918</v>
      </c>
      <c r="K120" s="12">
        <f t="shared" si="25"/>
        <v>99</v>
      </c>
      <c r="L120" s="13">
        <f t="shared" si="26"/>
        <v>46176</v>
      </c>
      <c r="M120" s="14">
        <f t="shared" si="27"/>
        <v>3523.8153531243488</v>
      </c>
      <c r="N120" s="14">
        <f t="shared" si="28"/>
        <v>1214.805339867585</v>
      </c>
      <c r="O120" s="14">
        <f t="shared" si="29"/>
        <v>192325.35073016401</v>
      </c>
      <c r="P120" s="14">
        <f t="shared" si="30"/>
        <v>2309.0100132567641</v>
      </c>
      <c r="Q120" s="14">
        <f t="shared" si="31"/>
        <v>156532.36922914663</v>
      </c>
      <c r="R120" s="14">
        <f t="shared" si="32"/>
        <v>143467.63077085343</v>
      </c>
      <c r="S120" s="14">
        <f t="shared" si="33"/>
        <v>376.58977945889046</v>
      </c>
    </row>
    <row r="121" spans="1:19">
      <c r="A121" s="12">
        <f t="shared" si="17"/>
        <v>100</v>
      </c>
      <c r="B121" s="13">
        <f t="shared" si="18"/>
        <v>46206</v>
      </c>
      <c r="C121" s="14">
        <f t="shared" si="19"/>
        <v>3223.8153531243488</v>
      </c>
      <c r="D121" s="14">
        <f t="shared" si="20"/>
        <v>1577.7916173781598</v>
      </c>
      <c r="E121" s="14">
        <f t="shared" si="21"/>
        <v>210070.50566206776</v>
      </c>
      <c r="F121" s="14">
        <f t="shared" si="22"/>
        <v>1646.023735746189</v>
      </c>
      <c r="G121" s="14">
        <f t="shared" si="23"/>
        <v>112311.02965036701</v>
      </c>
      <c r="H121" s="14">
        <f t="shared" si="24"/>
        <v>187688.97034963299</v>
      </c>
      <c r="K121" s="12">
        <f t="shared" si="25"/>
        <v>100</v>
      </c>
      <c r="L121" s="13">
        <f t="shared" si="26"/>
        <v>46206</v>
      </c>
      <c r="M121" s="14">
        <f t="shared" si="27"/>
        <v>3523.8153531243488</v>
      </c>
      <c r="N121" s="14">
        <f t="shared" si="28"/>
        <v>1195.5635897571119</v>
      </c>
      <c r="O121" s="14">
        <f t="shared" si="29"/>
        <v>193520.91431992111</v>
      </c>
      <c r="P121" s="14">
        <f t="shared" si="30"/>
        <v>2328.2517633672369</v>
      </c>
      <c r="Q121" s="14">
        <f t="shared" si="31"/>
        <v>158860.62099251387</v>
      </c>
      <c r="R121" s="14">
        <f t="shared" si="32"/>
        <v>141139.37900748619</v>
      </c>
      <c r="S121" s="14">
        <f t="shared" si="33"/>
        <v>382.22802762104789</v>
      </c>
    </row>
    <row r="122" spans="1:19">
      <c r="A122" s="12">
        <f t="shared" si="17"/>
        <v>101</v>
      </c>
      <c r="B122" s="13">
        <f t="shared" si="18"/>
        <v>46237</v>
      </c>
      <c r="C122" s="14">
        <f t="shared" si="19"/>
        <v>3223.8153531243488</v>
      </c>
      <c r="D122" s="14">
        <f t="shared" si="20"/>
        <v>1564.0747529136083</v>
      </c>
      <c r="E122" s="14">
        <f t="shared" si="21"/>
        <v>211634.58041498138</v>
      </c>
      <c r="F122" s="14">
        <f t="shared" si="22"/>
        <v>1659.7406002107405</v>
      </c>
      <c r="G122" s="14">
        <f t="shared" si="23"/>
        <v>113970.77025057776</v>
      </c>
      <c r="H122" s="14">
        <f t="shared" si="24"/>
        <v>186029.22974942226</v>
      </c>
      <c r="K122" s="12">
        <f t="shared" si="25"/>
        <v>101</v>
      </c>
      <c r="L122" s="13">
        <f t="shared" si="26"/>
        <v>46237</v>
      </c>
      <c r="M122" s="14">
        <f t="shared" si="27"/>
        <v>3523.8153531243488</v>
      </c>
      <c r="N122" s="14">
        <f t="shared" si="28"/>
        <v>1176.1614917290515</v>
      </c>
      <c r="O122" s="14">
        <f t="shared" si="29"/>
        <v>194697.07581165017</v>
      </c>
      <c r="P122" s="14">
        <f t="shared" si="30"/>
        <v>2347.6538613952971</v>
      </c>
      <c r="Q122" s="14">
        <f t="shared" si="31"/>
        <v>161208.27485390916</v>
      </c>
      <c r="R122" s="14">
        <f t="shared" si="32"/>
        <v>138791.7251460909</v>
      </c>
      <c r="S122" s="14">
        <f t="shared" si="33"/>
        <v>387.91326118455686</v>
      </c>
    </row>
    <row r="123" spans="1:19">
      <c r="A123" s="12">
        <f t="shared" si="17"/>
        <v>102</v>
      </c>
      <c r="B123" s="13">
        <f t="shared" si="18"/>
        <v>46268</v>
      </c>
      <c r="C123" s="14">
        <f t="shared" si="19"/>
        <v>3223.8153531243488</v>
      </c>
      <c r="D123" s="14">
        <f t="shared" si="20"/>
        <v>1550.2435812451854</v>
      </c>
      <c r="E123" s="14">
        <f t="shared" si="21"/>
        <v>213184.82399622657</v>
      </c>
      <c r="F123" s="14">
        <f t="shared" si="22"/>
        <v>1673.5717718791634</v>
      </c>
      <c r="G123" s="14">
        <f t="shared" si="23"/>
        <v>115644.34202245691</v>
      </c>
      <c r="H123" s="14">
        <f t="shared" si="24"/>
        <v>184355.6579775431</v>
      </c>
      <c r="K123" s="12">
        <f t="shared" si="25"/>
        <v>102</v>
      </c>
      <c r="L123" s="13">
        <f t="shared" si="26"/>
        <v>46268</v>
      </c>
      <c r="M123" s="14">
        <f t="shared" si="27"/>
        <v>3523.8153531243488</v>
      </c>
      <c r="N123" s="14">
        <f t="shared" si="28"/>
        <v>1156.5977095507576</v>
      </c>
      <c r="O123" s="14">
        <f t="shared" si="29"/>
        <v>195853.67352120092</v>
      </c>
      <c r="P123" s="14">
        <f t="shared" si="30"/>
        <v>2367.217643573591</v>
      </c>
      <c r="Q123" s="14">
        <f t="shared" si="31"/>
        <v>163575.49249748274</v>
      </c>
      <c r="R123" s="14">
        <f t="shared" si="32"/>
        <v>136424.50750251731</v>
      </c>
      <c r="S123" s="14">
        <f t="shared" si="33"/>
        <v>393.6458716944278</v>
      </c>
    </row>
    <row r="124" spans="1:19">
      <c r="A124" s="12">
        <f t="shared" si="17"/>
        <v>103</v>
      </c>
      <c r="B124" s="13">
        <f t="shared" si="18"/>
        <v>46298</v>
      </c>
      <c r="C124" s="14">
        <f t="shared" si="19"/>
        <v>3223.8153531243488</v>
      </c>
      <c r="D124" s="14">
        <f t="shared" si="20"/>
        <v>1536.2971498128591</v>
      </c>
      <c r="E124" s="14">
        <f t="shared" si="21"/>
        <v>214721.12114603943</v>
      </c>
      <c r="F124" s="14">
        <f t="shared" si="22"/>
        <v>1687.5182033114897</v>
      </c>
      <c r="G124" s="14">
        <f t="shared" si="23"/>
        <v>117331.8602257684</v>
      </c>
      <c r="H124" s="14">
        <f t="shared" si="24"/>
        <v>182668.13977423162</v>
      </c>
      <c r="K124" s="12">
        <f t="shared" si="25"/>
        <v>103</v>
      </c>
      <c r="L124" s="13">
        <f t="shared" si="26"/>
        <v>46298</v>
      </c>
      <c r="M124" s="14">
        <f t="shared" si="27"/>
        <v>3523.8153531243488</v>
      </c>
      <c r="N124" s="14">
        <f t="shared" si="28"/>
        <v>1136.8708958543109</v>
      </c>
      <c r="O124" s="14">
        <f t="shared" si="29"/>
        <v>196990.54441705524</v>
      </c>
      <c r="P124" s="14">
        <f t="shared" si="30"/>
        <v>2386.9444572700377</v>
      </c>
      <c r="Q124" s="14">
        <f t="shared" si="31"/>
        <v>165962.43695475277</v>
      </c>
      <c r="R124" s="14">
        <f t="shared" si="32"/>
        <v>134037.56304524728</v>
      </c>
      <c r="S124" s="14">
        <f t="shared" si="33"/>
        <v>399.42625395854816</v>
      </c>
    </row>
    <row r="125" spans="1:19">
      <c r="A125" s="12">
        <f t="shared" si="17"/>
        <v>104</v>
      </c>
      <c r="B125" s="13">
        <f t="shared" si="18"/>
        <v>46329</v>
      </c>
      <c r="C125" s="14">
        <f t="shared" si="19"/>
        <v>3223.8153531243488</v>
      </c>
      <c r="D125" s="14">
        <f t="shared" si="20"/>
        <v>1522.2344981185968</v>
      </c>
      <c r="E125" s="14">
        <f t="shared" si="21"/>
        <v>216243.35564415803</v>
      </c>
      <c r="F125" s="14">
        <f t="shared" si="22"/>
        <v>1701.580855005752</v>
      </c>
      <c r="G125" s="14">
        <f t="shared" si="23"/>
        <v>119033.44108077415</v>
      </c>
      <c r="H125" s="14">
        <f t="shared" si="24"/>
        <v>180966.55891922588</v>
      </c>
      <c r="K125" s="12">
        <f t="shared" si="25"/>
        <v>104</v>
      </c>
      <c r="L125" s="13">
        <f t="shared" si="26"/>
        <v>46329</v>
      </c>
      <c r="M125" s="14">
        <f t="shared" si="27"/>
        <v>3523.8153531243488</v>
      </c>
      <c r="N125" s="14">
        <f t="shared" si="28"/>
        <v>1116.9796920437273</v>
      </c>
      <c r="O125" s="14">
        <f t="shared" si="29"/>
        <v>198107.52410909897</v>
      </c>
      <c r="P125" s="14">
        <f t="shared" si="30"/>
        <v>2406.8356610806213</v>
      </c>
      <c r="Q125" s="14">
        <f t="shared" si="31"/>
        <v>168369.27261583338</v>
      </c>
      <c r="R125" s="14">
        <f t="shared" si="32"/>
        <v>131630.72738416668</v>
      </c>
      <c r="S125" s="14">
        <f t="shared" si="33"/>
        <v>405.25480607486952</v>
      </c>
    </row>
    <row r="126" spans="1:19">
      <c r="A126" s="12">
        <f t="shared" si="17"/>
        <v>105</v>
      </c>
      <c r="B126" s="13">
        <f t="shared" si="18"/>
        <v>46359</v>
      </c>
      <c r="C126" s="14">
        <f t="shared" si="19"/>
        <v>3223.8153531243488</v>
      </c>
      <c r="D126" s="14">
        <f t="shared" si="20"/>
        <v>1508.0546576602155</v>
      </c>
      <c r="E126" s="14">
        <f t="shared" si="21"/>
        <v>217751.41030181825</v>
      </c>
      <c r="F126" s="14">
        <f t="shared" si="22"/>
        <v>1715.7606954641333</v>
      </c>
      <c r="G126" s="14">
        <f t="shared" si="23"/>
        <v>120749.20177623829</v>
      </c>
      <c r="H126" s="14">
        <f t="shared" si="24"/>
        <v>179250.79822376175</v>
      </c>
      <c r="K126" s="12">
        <f t="shared" si="25"/>
        <v>105</v>
      </c>
      <c r="L126" s="13">
        <f t="shared" si="26"/>
        <v>46359</v>
      </c>
      <c r="M126" s="14">
        <f t="shared" si="27"/>
        <v>3523.8153531243488</v>
      </c>
      <c r="N126" s="14">
        <f t="shared" si="28"/>
        <v>1096.922728201389</v>
      </c>
      <c r="O126" s="14">
        <f t="shared" si="29"/>
        <v>199204.44683730038</v>
      </c>
      <c r="P126" s="14">
        <f t="shared" si="30"/>
        <v>2426.8926249229598</v>
      </c>
      <c r="Q126" s="14">
        <f t="shared" si="31"/>
        <v>170796.16524075635</v>
      </c>
      <c r="R126" s="14">
        <f t="shared" si="32"/>
        <v>129203.83475924372</v>
      </c>
      <c r="S126" s="14">
        <f t="shared" si="33"/>
        <v>411.13192945882656</v>
      </c>
    </row>
    <row r="127" spans="1:19">
      <c r="A127" s="12">
        <f t="shared" si="17"/>
        <v>106</v>
      </c>
      <c r="B127" s="13">
        <f t="shared" si="18"/>
        <v>46390</v>
      </c>
      <c r="C127" s="14">
        <f t="shared" si="19"/>
        <v>3223.8153531243488</v>
      </c>
      <c r="D127" s="14">
        <f t="shared" si="20"/>
        <v>1493.7566518646813</v>
      </c>
      <c r="E127" s="14">
        <f t="shared" si="21"/>
        <v>219245.16695368293</v>
      </c>
      <c r="F127" s="14">
        <f t="shared" si="22"/>
        <v>1730.0587012596675</v>
      </c>
      <c r="G127" s="14">
        <f t="shared" si="23"/>
        <v>122479.26047749796</v>
      </c>
      <c r="H127" s="14">
        <f t="shared" si="24"/>
        <v>177520.73952250209</v>
      </c>
      <c r="K127" s="12">
        <f t="shared" si="25"/>
        <v>106</v>
      </c>
      <c r="L127" s="13">
        <f t="shared" si="26"/>
        <v>46390</v>
      </c>
      <c r="M127" s="14">
        <f t="shared" si="27"/>
        <v>3523.8153531243488</v>
      </c>
      <c r="N127" s="14">
        <f t="shared" si="28"/>
        <v>1076.6986229936977</v>
      </c>
      <c r="O127" s="14">
        <f t="shared" si="29"/>
        <v>200281.14546029406</v>
      </c>
      <c r="P127" s="14">
        <f t="shared" si="30"/>
        <v>2447.1167301306514</v>
      </c>
      <c r="Q127" s="14">
        <f t="shared" si="31"/>
        <v>173243.28197088701</v>
      </c>
      <c r="R127" s="14">
        <f t="shared" si="32"/>
        <v>126756.71802911306</v>
      </c>
      <c r="S127" s="14">
        <f t="shared" si="33"/>
        <v>417.05802887098366</v>
      </c>
    </row>
    <row r="128" spans="1:19">
      <c r="A128" s="12">
        <f t="shared" si="17"/>
        <v>107</v>
      </c>
      <c r="B128" s="13">
        <f t="shared" si="18"/>
        <v>46421</v>
      </c>
      <c r="C128" s="14">
        <f t="shared" si="19"/>
        <v>3223.8153531243488</v>
      </c>
      <c r="D128" s="14">
        <f t="shared" si="20"/>
        <v>1479.3394960208507</v>
      </c>
      <c r="E128" s="14">
        <f t="shared" si="21"/>
        <v>220724.50644970377</v>
      </c>
      <c r="F128" s="14">
        <f t="shared" si="22"/>
        <v>1744.4758571034981</v>
      </c>
      <c r="G128" s="14">
        <f t="shared" si="23"/>
        <v>124223.73633460145</v>
      </c>
      <c r="H128" s="14">
        <f t="shared" si="24"/>
        <v>175776.26366539858</v>
      </c>
      <c r="K128" s="12">
        <f t="shared" si="25"/>
        <v>107</v>
      </c>
      <c r="L128" s="13">
        <f t="shared" si="26"/>
        <v>46421</v>
      </c>
      <c r="M128" s="14">
        <f t="shared" si="27"/>
        <v>3523.8153531243488</v>
      </c>
      <c r="N128" s="14">
        <f t="shared" si="28"/>
        <v>1056.3059835759423</v>
      </c>
      <c r="O128" s="14">
        <f t="shared" si="29"/>
        <v>201337.45144387</v>
      </c>
      <c r="P128" s="14">
        <f t="shared" si="30"/>
        <v>2467.5093695484065</v>
      </c>
      <c r="Q128" s="14">
        <f t="shared" si="31"/>
        <v>175710.79134043542</v>
      </c>
      <c r="R128" s="14">
        <f t="shared" si="32"/>
        <v>124289.20865956465</v>
      </c>
      <c r="S128" s="14">
        <f t="shared" si="33"/>
        <v>423.03351244490841</v>
      </c>
    </row>
    <row r="129" spans="1:19">
      <c r="A129" s="12">
        <f t="shared" si="17"/>
        <v>108</v>
      </c>
      <c r="B129" s="13">
        <f t="shared" si="18"/>
        <v>46449</v>
      </c>
      <c r="C129" s="14">
        <f t="shared" si="19"/>
        <v>3223.8153531243488</v>
      </c>
      <c r="D129" s="14">
        <f t="shared" si="20"/>
        <v>1464.8021972116549</v>
      </c>
      <c r="E129" s="14">
        <f t="shared" si="21"/>
        <v>222189.30864691542</v>
      </c>
      <c r="F129" s="14">
        <f t="shared" si="22"/>
        <v>1759.0131559126939</v>
      </c>
      <c r="G129" s="14">
        <f t="shared" si="23"/>
        <v>125982.74949051414</v>
      </c>
      <c r="H129" s="14">
        <f t="shared" si="24"/>
        <v>174017.25050948589</v>
      </c>
      <c r="K129" s="12">
        <f t="shared" si="25"/>
        <v>108</v>
      </c>
      <c r="L129" s="13">
        <f t="shared" si="26"/>
        <v>46449</v>
      </c>
      <c r="M129" s="14">
        <f t="shared" si="27"/>
        <v>3523.8153531243488</v>
      </c>
      <c r="N129" s="14">
        <f t="shared" si="28"/>
        <v>1035.7434054963721</v>
      </c>
      <c r="O129" s="14">
        <f t="shared" si="29"/>
        <v>202373.19484936638</v>
      </c>
      <c r="P129" s="14">
        <f t="shared" si="30"/>
        <v>2488.0719476279764</v>
      </c>
      <c r="Q129" s="14">
        <f t="shared" si="31"/>
        <v>178198.86328806338</v>
      </c>
      <c r="R129" s="14">
        <f t="shared" si="32"/>
        <v>121801.13671193668</v>
      </c>
      <c r="S129" s="14">
        <f t="shared" si="33"/>
        <v>429.05879171528272</v>
      </c>
    </row>
    <row r="130" spans="1:19">
      <c r="A130" s="12">
        <f t="shared" si="17"/>
        <v>109</v>
      </c>
      <c r="B130" s="13">
        <f t="shared" si="18"/>
        <v>46480</v>
      </c>
      <c r="C130" s="14">
        <f t="shared" si="19"/>
        <v>3223.8153531243488</v>
      </c>
      <c r="D130" s="14">
        <f t="shared" si="20"/>
        <v>1450.1437542457159</v>
      </c>
      <c r="E130" s="14">
        <f t="shared" si="21"/>
        <v>223639.45240116114</v>
      </c>
      <c r="F130" s="14">
        <f t="shared" si="22"/>
        <v>1773.6715988786329</v>
      </c>
      <c r="G130" s="14">
        <f t="shared" si="23"/>
        <v>127756.42108939277</v>
      </c>
      <c r="H130" s="14">
        <f t="shared" si="24"/>
        <v>172243.57891060726</v>
      </c>
      <c r="K130" s="12">
        <f t="shared" si="25"/>
        <v>109</v>
      </c>
      <c r="L130" s="13">
        <f t="shared" si="26"/>
        <v>46480</v>
      </c>
      <c r="M130" s="14">
        <f t="shared" si="27"/>
        <v>3523.8153531243488</v>
      </c>
      <c r="N130" s="14">
        <f t="shared" si="28"/>
        <v>1015.0094725994722</v>
      </c>
      <c r="O130" s="14">
        <f t="shared" si="29"/>
        <v>203388.20432196587</v>
      </c>
      <c r="P130" s="14">
        <f t="shared" si="30"/>
        <v>2508.8058805248766</v>
      </c>
      <c r="Q130" s="14">
        <f t="shared" si="31"/>
        <v>180707.66916858827</v>
      </c>
      <c r="R130" s="14">
        <f t="shared" si="32"/>
        <v>119292.3308314118</v>
      </c>
      <c r="S130" s="14">
        <f t="shared" si="33"/>
        <v>435.13428164624361</v>
      </c>
    </row>
    <row r="131" spans="1:19">
      <c r="A131" s="12">
        <f t="shared" si="17"/>
        <v>110</v>
      </c>
      <c r="B131" s="13">
        <f t="shared" si="18"/>
        <v>46510</v>
      </c>
      <c r="C131" s="14">
        <f t="shared" si="19"/>
        <v>3223.8153531243488</v>
      </c>
      <c r="D131" s="14">
        <f t="shared" si="20"/>
        <v>1435.3631575883937</v>
      </c>
      <c r="E131" s="14">
        <f t="shared" si="21"/>
        <v>225074.81555874954</v>
      </c>
      <c r="F131" s="14">
        <f t="shared" si="22"/>
        <v>1788.4521955359551</v>
      </c>
      <c r="G131" s="14">
        <f t="shared" si="23"/>
        <v>129544.87328492872</v>
      </c>
      <c r="H131" s="14">
        <f t="shared" si="24"/>
        <v>170455.1267150713</v>
      </c>
      <c r="K131" s="12">
        <f t="shared" si="25"/>
        <v>110</v>
      </c>
      <c r="L131" s="13">
        <f t="shared" si="26"/>
        <v>46510</v>
      </c>
      <c r="M131" s="14">
        <f t="shared" si="27"/>
        <v>3523.8153531243488</v>
      </c>
      <c r="N131" s="14">
        <f t="shared" si="28"/>
        <v>994.10275692843163</v>
      </c>
      <c r="O131" s="14">
        <f t="shared" si="29"/>
        <v>204382.30707889429</v>
      </c>
      <c r="P131" s="14">
        <f t="shared" si="30"/>
        <v>2529.7125961959173</v>
      </c>
      <c r="Q131" s="14">
        <f t="shared" si="31"/>
        <v>183237.38176478419</v>
      </c>
      <c r="R131" s="14">
        <f t="shared" si="32"/>
        <v>116762.61823521589</v>
      </c>
      <c r="S131" s="14">
        <f t="shared" si="33"/>
        <v>441.2604006599621</v>
      </c>
    </row>
    <row r="132" spans="1:19">
      <c r="A132" s="12">
        <f t="shared" si="17"/>
        <v>111</v>
      </c>
      <c r="B132" s="13">
        <f t="shared" si="18"/>
        <v>46541</v>
      </c>
      <c r="C132" s="14">
        <f t="shared" si="19"/>
        <v>3223.8153531243488</v>
      </c>
      <c r="D132" s="14">
        <f t="shared" si="20"/>
        <v>1420.4593892922608</v>
      </c>
      <c r="E132" s="14">
        <f t="shared" si="21"/>
        <v>226495.2749480418</v>
      </c>
      <c r="F132" s="14">
        <f t="shared" si="22"/>
        <v>1803.355963832088</v>
      </c>
      <c r="G132" s="14">
        <f t="shared" si="23"/>
        <v>131348.22924876082</v>
      </c>
      <c r="H132" s="14">
        <f t="shared" si="24"/>
        <v>168651.77075123921</v>
      </c>
      <c r="K132" s="12">
        <f t="shared" si="25"/>
        <v>111</v>
      </c>
      <c r="L132" s="13">
        <f t="shared" si="26"/>
        <v>46541</v>
      </c>
      <c r="M132" s="14">
        <f t="shared" si="27"/>
        <v>3523.8153531243488</v>
      </c>
      <c r="N132" s="14">
        <f t="shared" si="28"/>
        <v>973.02181862679913</v>
      </c>
      <c r="O132" s="14">
        <f t="shared" si="29"/>
        <v>205355.32889752107</v>
      </c>
      <c r="P132" s="14">
        <f t="shared" si="30"/>
        <v>2550.7935344975494</v>
      </c>
      <c r="Q132" s="14">
        <f t="shared" si="31"/>
        <v>185788.17529928175</v>
      </c>
      <c r="R132" s="14">
        <f t="shared" si="32"/>
        <v>114211.82470071834</v>
      </c>
      <c r="S132" s="14">
        <f t="shared" si="33"/>
        <v>447.43757066546164</v>
      </c>
    </row>
    <row r="133" spans="1:19">
      <c r="A133" s="12">
        <f t="shared" si="17"/>
        <v>112</v>
      </c>
      <c r="B133" s="13">
        <f t="shared" si="18"/>
        <v>46571</v>
      </c>
      <c r="C133" s="14">
        <f t="shared" si="19"/>
        <v>3223.8153531243488</v>
      </c>
      <c r="D133" s="14">
        <f t="shared" si="20"/>
        <v>1405.4314229269935</v>
      </c>
      <c r="E133" s="14">
        <f t="shared" si="21"/>
        <v>227900.70637096878</v>
      </c>
      <c r="F133" s="14">
        <f t="shared" si="22"/>
        <v>1818.3839301973553</v>
      </c>
      <c r="G133" s="14">
        <f t="shared" si="23"/>
        <v>133166.61317895819</v>
      </c>
      <c r="H133" s="14">
        <f t="shared" si="24"/>
        <v>166833.38682104184</v>
      </c>
      <c r="K133" s="12">
        <f t="shared" si="25"/>
        <v>112</v>
      </c>
      <c r="L133" s="13">
        <f t="shared" si="26"/>
        <v>46571</v>
      </c>
      <c r="M133" s="14">
        <f t="shared" si="27"/>
        <v>3523.8153531243488</v>
      </c>
      <c r="N133" s="14">
        <f t="shared" si="28"/>
        <v>951.76520583931949</v>
      </c>
      <c r="O133" s="14">
        <f t="shared" si="29"/>
        <v>206307.0941033604</v>
      </c>
      <c r="P133" s="14">
        <f t="shared" si="30"/>
        <v>2572.0501472850292</v>
      </c>
      <c r="Q133" s="14">
        <f t="shared" si="31"/>
        <v>188360.22544656676</v>
      </c>
      <c r="R133" s="14">
        <f t="shared" si="32"/>
        <v>111639.77455343331</v>
      </c>
      <c r="S133" s="14">
        <f t="shared" si="33"/>
        <v>453.666217087674</v>
      </c>
    </row>
    <row r="134" spans="1:19">
      <c r="A134" s="12">
        <f t="shared" si="17"/>
        <v>113</v>
      </c>
      <c r="B134" s="13">
        <f t="shared" si="18"/>
        <v>46602</v>
      </c>
      <c r="C134" s="14">
        <f t="shared" si="19"/>
        <v>3223.8153531243488</v>
      </c>
      <c r="D134" s="14">
        <f t="shared" si="20"/>
        <v>1390.278223508682</v>
      </c>
      <c r="E134" s="14">
        <f t="shared" si="21"/>
        <v>229290.98459447746</v>
      </c>
      <c r="F134" s="14">
        <f t="shared" si="22"/>
        <v>1833.5371296156668</v>
      </c>
      <c r="G134" s="14">
        <f t="shared" si="23"/>
        <v>135000.15030857385</v>
      </c>
      <c r="H134" s="14">
        <f t="shared" si="24"/>
        <v>164999.84969142618</v>
      </c>
      <c r="K134" s="12">
        <f t="shared" si="25"/>
        <v>113</v>
      </c>
      <c r="L134" s="13">
        <f t="shared" si="26"/>
        <v>46602</v>
      </c>
      <c r="M134" s="14">
        <f t="shared" si="27"/>
        <v>3523.8153531243488</v>
      </c>
      <c r="N134" s="14">
        <f t="shared" si="28"/>
        <v>930.3314546119442</v>
      </c>
      <c r="O134" s="14">
        <f t="shared" si="29"/>
        <v>207237.42555797234</v>
      </c>
      <c r="P134" s="14">
        <f t="shared" si="30"/>
        <v>2593.4838985124047</v>
      </c>
      <c r="Q134" s="14">
        <f t="shared" si="31"/>
        <v>190953.70934507917</v>
      </c>
      <c r="R134" s="14">
        <f t="shared" si="32"/>
        <v>109046.2906549209</v>
      </c>
      <c r="S134" s="14">
        <f t="shared" si="33"/>
        <v>459.94676889673781</v>
      </c>
    </row>
    <row r="135" spans="1:19">
      <c r="A135" s="12">
        <f t="shared" si="17"/>
        <v>114</v>
      </c>
      <c r="B135" s="13">
        <f t="shared" si="18"/>
        <v>46633</v>
      </c>
      <c r="C135" s="14">
        <f t="shared" si="19"/>
        <v>3223.8153531243488</v>
      </c>
      <c r="D135" s="14">
        <f t="shared" si="20"/>
        <v>1374.9987474285515</v>
      </c>
      <c r="E135" s="14">
        <f t="shared" si="21"/>
        <v>230665.98334190602</v>
      </c>
      <c r="F135" s="14">
        <f t="shared" si="22"/>
        <v>1848.8166056957973</v>
      </c>
      <c r="G135" s="14">
        <f t="shared" si="23"/>
        <v>136848.96691426964</v>
      </c>
      <c r="H135" s="14">
        <f t="shared" si="24"/>
        <v>163151.03308573039</v>
      </c>
      <c r="K135" s="12">
        <f t="shared" si="25"/>
        <v>114</v>
      </c>
      <c r="L135" s="13">
        <f t="shared" si="26"/>
        <v>46633</v>
      </c>
      <c r="M135" s="14">
        <f t="shared" si="27"/>
        <v>3523.8153531243488</v>
      </c>
      <c r="N135" s="14">
        <f t="shared" si="28"/>
        <v>908.71908879100749</v>
      </c>
      <c r="O135" s="14">
        <f t="shared" si="29"/>
        <v>208146.14464676334</v>
      </c>
      <c r="P135" s="14">
        <f t="shared" si="30"/>
        <v>2615.0962643333414</v>
      </c>
      <c r="Q135" s="14">
        <f t="shared" si="31"/>
        <v>193568.80560941252</v>
      </c>
      <c r="R135" s="14">
        <f t="shared" si="32"/>
        <v>106431.19439058755</v>
      </c>
      <c r="S135" s="14">
        <f t="shared" si="33"/>
        <v>466.279658637544</v>
      </c>
    </row>
    <row r="136" spans="1:19">
      <c r="A136" s="12">
        <f t="shared" si="17"/>
        <v>115</v>
      </c>
      <c r="B136" s="13">
        <f t="shared" si="18"/>
        <v>46663</v>
      </c>
      <c r="C136" s="14">
        <f t="shared" si="19"/>
        <v>3223.8153531243488</v>
      </c>
      <c r="D136" s="14">
        <f t="shared" si="20"/>
        <v>1359.5919423810865</v>
      </c>
      <c r="E136" s="14">
        <f t="shared" si="21"/>
        <v>232025.5752842871</v>
      </c>
      <c r="F136" s="14">
        <f t="shared" si="22"/>
        <v>1864.2234107432623</v>
      </c>
      <c r="G136" s="14">
        <f t="shared" si="23"/>
        <v>138713.1903250129</v>
      </c>
      <c r="H136" s="14">
        <f t="shared" si="24"/>
        <v>161286.80967498713</v>
      </c>
      <c r="K136" s="12">
        <f t="shared" si="25"/>
        <v>115</v>
      </c>
      <c r="L136" s="13">
        <f t="shared" si="26"/>
        <v>46663</v>
      </c>
      <c r="M136" s="14">
        <f t="shared" si="27"/>
        <v>3523.8153531243488</v>
      </c>
      <c r="N136" s="14">
        <f t="shared" si="28"/>
        <v>886.92661992156297</v>
      </c>
      <c r="O136" s="14">
        <f t="shared" si="29"/>
        <v>209033.07126668488</v>
      </c>
      <c r="P136" s="14">
        <f t="shared" si="30"/>
        <v>2636.8887332027857</v>
      </c>
      <c r="Q136" s="14">
        <f t="shared" si="31"/>
        <v>196205.69434261532</v>
      </c>
      <c r="R136" s="14">
        <f t="shared" si="32"/>
        <v>103794.30565738477</v>
      </c>
      <c r="S136" s="14">
        <f t="shared" si="33"/>
        <v>472.66532245952351</v>
      </c>
    </row>
    <row r="137" spans="1:19">
      <c r="A137" s="12">
        <f t="shared" si="17"/>
        <v>116</v>
      </c>
      <c r="B137" s="13">
        <f t="shared" si="18"/>
        <v>46694</v>
      </c>
      <c r="C137" s="14">
        <f t="shared" si="19"/>
        <v>3223.8153531243488</v>
      </c>
      <c r="D137" s="14">
        <f t="shared" si="20"/>
        <v>1344.0567472915595</v>
      </c>
      <c r="E137" s="14">
        <f t="shared" si="21"/>
        <v>233369.63203157866</v>
      </c>
      <c r="F137" s="14">
        <f t="shared" si="22"/>
        <v>1879.7586058327893</v>
      </c>
      <c r="G137" s="14">
        <f t="shared" si="23"/>
        <v>140592.94893084568</v>
      </c>
      <c r="H137" s="14">
        <f t="shared" si="24"/>
        <v>159407.05106915435</v>
      </c>
      <c r="K137" s="12">
        <f t="shared" si="25"/>
        <v>116</v>
      </c>
      <c r="L137" s="13">
        <f t="shared" si="26"/>
        <v>46694</v>
      </c>
      <c r="M137" s="14">
        <f t="shared" si="27"/>
        <v>3523.8153531243488</v>
      </c>
      <c r="N137" s="14">
        <f t="shared" si="28"/>
        <v>864.95254714487305</v>
      </c>
      <c r="O137" s="14">
        <f t="shared" si="29"/>
        <v>209898.02381382976</v>
      </c>
      <c r="P137" s="14">
        <f t="shared" si="30"/>
        <v>2658.8628059794755</v>
      </c>
      <c r="Q137" s="14">
        <f t="shared" si="31"/>
        <v>198864.55714859479</v>
      </c>
      <c r="R137" s="14">
        <f t="shared" si="32"/>
        <v>101135.4428514053</v>
      </c>
      <c r="S137" s="14">
        <f t="shared" si="33"/>
        <v>479.10420014668648</v>
      </c>
    </row>
    <row r="138" spans="1:19">
      <c r="A138" s="12">
        <f t="shared" si="17"/>
        <v>117</v>
      </c>
      <c r="B138" s="13">
        <f t="shared" si="18"/>
        <v>46724</v>
      </c>
      <c r="C138" s="14">
        <f t="shared" si="19"/>
        <v>3223.8153531243488</v>
      </c>
      <c r="D138" s="14">
        <f t="shared" si="20"/>
        <v>1328.3920922429529</v>
      </c>
      <c r="E138" s="14">
        <f t="shared" si="21"/>
        <v>234698.02412382161</v>
      </c>
      <c r="F138" s="14">
        <f t="shared" si="22"/>
        <v>1895.4232608813959</v>
      </c>
      <c r="G138" s="14">
        <f t="shared" si="23"/>
        <v>142488.37219172707</v>
      </c>
      <c r="H138" s="14">
        <f t="shared" si="24"/>
        <v>157511.62780827296</v>
      </c>
      <c r="K138" s="12">
        <f t="shared" si="25"/>
        <v>117</v>
      </c>
      <c r="L138" s="13">
        <f t="shared" si="26"/>
        <v>46724</v>
      </c>
      <c r="M138" s="14">
        <f t="shared" si="27"/>
        <v>3523.8153531243488</v>
      </c>
      <c r="N138" s="14">
        <f t="shared" si="28"/>
        <v>842.7953570950441</v>
      </c>
      <c r="O138" s="14">
        <f t="shared" si="29"/>
        <v>210740.81917092481</v>
      </c>
      <c r="P138" s="14">
        <f t="shared" si="30"/>
        <v>2681.0199960293048</v>
      </c>
      <c r="Q138" s="14">
        <f t="shared" si="31"/>
        <v>201545.57714462408</v>
      </c>
      <c r="R138" s="14">
        <f t="shared" si="32"/>
        <v>98454.422855375989</v>
      </c>
      <c r="S138" s="14">
        <f t="shared" si="33"/>
        <v>485.59673514790882</v>
      </c>
    </row>
    <row r="139" spans="1:19">
      <c r="A139" s="12">
        <f t="shared" si="17"/>
        <v>118</v>
      </c>
      <c r="B139" s="13">
        <f t="shared" si="18"/>
        <v>46755</v>
      </c>
      <c r="C139" s="14">
        <f t="shared" si="19"/>
        <v>3223.8153531243488</v>
      </c>
      <c r="D139" s="14">
        <f t="shared" si="20"/>
        <v>1312.5968984022745</v>
      </c>
      <c r="E139" s="14">
        <f t="shared" si="21"/>
        <v>236010.62102222387</v>
      </c>
      <c r="F139" s="14">
        <f t="shared" si="22"/>
        <v>1911.2184547220743</v>
      </c>
      <c r="G139" s="14">
        <f t="shared" si="23"/>
        <v>144399.59064644916</v>
      </c>
      <c r="H139" s="14">
        <f t="shared" si="24"/>
        <v>155600.40935355087</v>
      </c>
      <c r="K139" s="12">
        <f t="shared" si="25"/>
        <v>118</v>
      </c>
      <c r="L139" s="13">
        <f t="shared" si="26"/>
        <v>46755</v>
      </c>
      <c r="M139" s="14">
        <f t="shared" si="27"/>
        <v>3523.8153531243488</v>
      </c>
      <c r="N139" s="14">
        <f t="shared" si="28"/>
        <v>820.45352379479993</v>
      </c>
      <c r="O139" s="14">
        <f t="shared" si="29"/>
        <v>211561.27269471961</v>
      </c>
      <c r="P139" s="14">
        <f t="shared" si="30"/>
        <v>2703.361829329549</v>
      </c>
      <c r="Q139" s="14">
        <f t="shared" si="31"/>
        <v>204248.93897395363</v>
      </c>
      <c r="R139" s="14">
        <f t="shared" si="32"/>
        <v>95751.061026046445</v>
      </c>
      <c r="S139" s="14">
        <f t="shared" si="33"/>
        <v>492.14337460747458</v>
      </c>
    </row>
    <row r="140" spans="1:19">
      <c r="A140" s="12">
        <f t="shared" si="17"/>
        <v>119</v>
      </c>
      <c r="B140" s="13">
        <f t="shared" si="18"/>
        <v>46786</v>
      </c>
      <c r="C140" s="14">
        <f t="shared" si="19"/>
        <v>3223.8153531243488</v>
      </c>
      <c r="D140" s="14">
        <f t="shared" si="20"/>
        <v>1296.6700779462572</v>
      </c>
      <c r="E140" s="14">
        <f t="shared" si="21"/>
        <v>237307.29110017014</v>
      </c>
      <c r="F140" s="14">
        <f t="shared" si="22"/>
        <v>1927.1452751780917</v>
      </c>
      <c r="G140" s="14">
        <f t="shared" si="23"/>
        <v>146326.73592162726</v>
      </c>
      <c r="H140" s="14">
        <f t="shared" si="24"/>
        <v>153673.26407837277</v>
      </c>
      <c r="K140" s="12">
        <f t="shared" si="25"/>
        <v>119</v>
      </c>
      <c r="L140" s="13">
        <f t="shared" si="26"/>
        <v>46786</v>
      </c>
      <c r="M140" s="14">
        <f t="shared" si="27"/>
        <v>3523.8153531243488</v>
      </c>
      <c r="N140" s="14">
        <f t="shared" si="28"/>
        <v>797.92550855038701</v>
      </c>
      <c r="O140" s="14">
        <f t="shared" si="29"/>
        <v>212359.19820327</v>
      </c>
      <c r="P140" s="14">
        <f t="shared" si="30"/>
        <v>2725.8898445739619</v>
      </c>
      <c r="Q140" s="14">
        <f t="shared" si="31"/>
        <v>206974.8288185276</v>
      </c>
      <c r="R140" s="14">
        <f t="shared" si="32"/>
        <v>93025.171181472484</v>
      </c>
      <c r="S140" s="14">
        <f t="shared" si="33"/>
        <v>498.74456939587014</v>
      </c>
    </row>
    <row r="141" spans="1:19">
      <c r="A141" s="12">
        <f t="shared" si="17"/>
        <v>120</v>
      </c>
      <c r="B141" s="13">
        <f t="shared" si="18"/>
        <v>46815</v>
      </c>
      <c r="C141" s="14">
        <f t="shared" si="19"/>
        <v>3223.8153531243488</v>
      </c>
      <c r="D141" s="14">
        <f t="shared" si="20"/>
        <v>1280.6105339864398</v>
      </c>
      <c r="E141" s="14">
        <f t="shared" si="21"/>
        <v>238587.90163415659</v>
      </c>
      <c r="F141" s="14">
        <f t="shared" si="22"/>
        <v>1943.204819137909</v>
      </c>
      <c r="G141" s="14">
        <f t="shared" si="23"/>
        <v>148269.94074076516</v>
      </c>
      <c r="H141" s="14">
        <f t="shared" si="24"/>
        <v>151730.05925923487</v>
      </c>
      <c r="K141" s="12">
        <f t="shared" si="25"/>
        <v>120</v>
      </c>
      <c r="L141" s="13">
        <f t="shared" si="26"/>
        <v>46815</v>
      </c>
      <c r="M141" s="14">
        <f t="shared" si="27"/>
        <v>3523.8153531243488</v>
      </c>
      <c r="N141" s="14">
        <f t="shared" si="28"/>
        <v>775.20975984560403</v>
      </c>
      <c r="O141" s="14">
        <f t="shared" si="29"/>
        <v>213134.40796311561</v>
      </c>
      <c r="P141" s="14">
        <f t="shared" si="30"/>
        <v>2748.6055932787449</v>
      </c>
      <c r="Q141" s="14">
        <f t="shared" si="31"/>
        <v>209723.43441180635</v>
      </c>
      <c r="R141" s="14">
        <f t="shared" si="32"/>
        <v>90276.565588193742</v>
      </c>
      <c r="S141" s="14">
        <f t="shared" si="33"/>
        <v>505.40077414083578</v>
      </c>
    </row>
    <row r="142" spans="1:19">
      <c r="A142" s="12">
        <f t="shared" si="17"/>
        <v>121</v>
      </c>
      <c r="B142" s="13">
        <f t="shared" si="18"/>
        <v>46846</v>
      </c>
      <c r="C142" s="14">
        <f t="shared" si="19"/>
        <v>3223.8153531243488</v>
      </c>
      <c r="D142" s="14">
        <f t="shared" si="20"/>
        <v>1264.4171604936239</v>
      </c>
      <c r="E142" s="14">
        <f t="shared" si="21"/>
        <v>239852.3187946502</v>
      </c>
      <c r="F142" s="14">
        <f t="shared" si="22"/>
        <v>1959.3981926307249</v>
      </c>
      <c r="G142" s="14">
        <f t="shared" si="23"/>
        <v>150229.33893339589</v>
      </c>
      <c r="H142" s="14">
        <f t="shared" si="24"/>
        <v>149770.66106660414</v>
      </c>
      <c r="K142" s="12">
        <f t="shared" si="25"/>
        <v>121</v>
      </c>
      <c r="L142" s="13">
        <f t="shared" si="26"/>
        <v>46846</v>
      </c>
      <c r="M142" s="14">
        <f t="shared" si="27"/>
        <v>3523.8153531243488</v>
      </c>
      <c r="N142" s="14">
        <f t="shared" si="28"/>
        <v>752.30471323494783</v>
      </c>
      <c r="O142" s="14">
        <f t="shared" si="29"/>
        <v>213886.71267635055</v>
      </c>
      <c r="P142" s="14">
        <f t="shared" si="30"/>
        <v>2771.5106398894009</v>
      </c>
      <c r="Q142" s="14">
        <f t="shared" si="31"/>
        <v>212494.94505169574</v>
      </c>
      <c r="R142" s="14">
        <f t="shared" si="32"/>
        <v>87505.054948304343</v>
      </c>
      <c r="S142" s="14">
        <f t="shared" si="33"/>
        <v>512.11244725867607</v>
      </c>
    </row>
    <row r="143" spans="1:19">
      <c r="A143" s="12">
        <f t="shared" si="17"/>
        <v>122</v>
      </c>
      <c r="B143" s="13">
        <f t="shared" si="18"/>
        <v>46876</v>
      </c>
      <c r="C143" s="14">
        <f t="shared" si="19"/>
        <v>3223.8153531243488</v>
      </c>
      <c r="D143" s="14">
        <f t="shared" si="20"/>
        <v>1248.088842221701</v>
      </c>
      <c r="E143" s="14">
        <f t="shared" si="21"/>
        <v>241100.40763687191</v>
      </c>
      <c r="F143" s="14">
        <f t="shared" si="22"/>
        <v>1975.7265109026478</v>
      </c>
      <c r="G143" s="14">
        <f t="shared" si="23"/>
        <v>152205.06544429853</v>
      </c>
      <c r="H143" s="14">
        <f t="shared" si="24"/>
        <v>147794.9345557015</v>
      </c>
      <c r="K143" s="12">
        <f t="shared" si="25"/>
        <v>122</v>
      </c>
      <c r="L143" s="13">
        <f t="shared" si="26"/>
        <v>46876</v>
      </c>
      <c r="M143" s="14">
        <f t="shared" si="27"/>
        <v>3523.8153531243488</v>
      </c>
      <c r="N143" s="14">
        <f t="shared" si="28"/>
        <v>729.20879123586951</v>
      </c>
      <c r="O143" s="14">
        <f t="shared" si="29"/>
        <v>214615.92146758642</v>
      </c>
      <c r="P143" s="14">
        <f t="shared" si="30"/>
        <v>2794.6065618884795</v>
      </c>
      <c r="Q143" s="14">
        <f t="shared" si="31"/>
        <v>215289.55161358422</v>
      </c>
      <c r="R143" s="14">
        <f t="shared" si="32"/>
        <v>84710.448386415868</v>
      </c>
      <c r="S143" s="14">
        <f t="shared" si="33"/>
        <v>518.88005098583153</v>
      </c>
    </row>
    <row r="144" spans="1:19">
      <c r="A144" s="12">
        <f t="shared" si="17"/>
        <v>123</v>
      </c>
      <c r="B144" s="13">
        <f t="shared" si="18"/>
        <v>46907</v>
      </c>
      <c r="C144" s="14">
        <f t="shared" si="19"/>
        <v>3223.8153531243488</v>
      </c>
      <c r="D144" s="14">
        <f t="shared" si="20"/>
        <v>1231.6244546308458</v>
      </c>
      <c r="E144" s="14">
        <f t="shared" si="21"/>
        <v>242332.03209150277</v>
      </c>
      <c r="F144" s="14">
        <f t="shared" si="22"/>
        <v>1992.190898493503</v>
      </c>
      <c r="G144" s="14">
        <f t="shared" si="23"/>
        <v>154197.25634279204</v>
      </c>
      <c r="H144" s="14">
        <f t="shared" si="24"/>
        <v>145802.74365720799</v>
      </c>
      <c r="K144" s="12">
        <f t="shared" si="25"/>
        <v>123</v>
      </c>
      <c r="L144" s="13">
        <f t="shared" si="26"/>
        <v>46907</v>
      </c>
      <c r="M144" s="14">
        <f t="shared" si="27"/>
        <v>3523.8153531243488</v>
      </c>
      <c r="N144" s="14">
        <f t="shared" si="28"/>
        <v>705.92040322013224</v>
      </c>
      <c r="O144" s="14">
        <f t="shared" si="29"/>
        <v>215321.84187080656</v>
      </c>
      <c r="P144" s="14">
        <f t="shared" si="30"/>
        <v>2817.8949499042164</v>
      </c>
      <c r="Q144" s="14">
        <f t="shared" si="31"/>
        <v>218107.44656348843</v>
      </c>
      <c r="R144" s="14">
        <f t="shared" si="32"/>
        <v>81892.553436511647</v>
      </c>
      <c r="S144" s="14">
        <f t="shared" si="33"/>
        <v>525.70405141071353</v>
      </c>
    </row>
    <row r="145" spans="1:19">
      <c r="A145" s="12">
        <f t="shared" si="17"/>
        <v>124</v>
      </c>
      <c r="B145" s="13">
        <f t="shared" si="18"/>
        <v>46937</v>
      </c>
      <c r="C145" s="14">
        <f t="shared" si="19"/>
        <v>3223.8153531243488</v>
      </c>
      <c r="D145" s="14">
        <f t="shared" si="20"/>
        <v>1215.0228638100666</v>
      </c>
      <c r="E145" s="14">
        <f t="shared" si="21"/>
        <v>243547.05495531284</v>
      </c>
      <c r="F145" s="14">
        <f t="shared" si="22"/>
        <v>2008.7924893142822</v>
      </c>
      <c r="G145" s="14">
        <f t="shared" si="23"/>
        <v>156206.04883210632</v>
      </c>
      <c r="H145" s="14">
        <f t="shared" si="24"/>
        <v>143793.95116789371</v>
      </c>
      <c r="K145" s="12">
        <f t="shared" si="25"/>
        <v>124</v>
      </c>
      <c r="L145" s="13">
        <f t="shared" si="26"/>
        <v>46937</v>
      </c>
      <c r="M145" s="14">
        <f t="shared" si="27"/>
        <v>3523.8153531243488</v>
      </c>
      <c r="N145" s="14">
        <f t="shared" si="28"/>
        <v>682.43794530426374</v>
      </c>
      <c r="O145" s="14">
        <f t="shared" si="29"/>
        <v>216004.27981611082</v>
      </c>
      <c r="P145" s="14">
        <f t="shared" si="30"/>
        <v>2841.377407820085</v>
      </c>
      <c r="Q145" s="14">
        <f t="shared" si="31"/>
        <v>220948.82397130851</v>
      </c>
      <c r="R145" s="14">
        <f t="shared" si="32"/>
        <v>79051.176028691567</v>
      </c>
      <c r="S145" s="14">
        <f t="shared" si="33"/>
        <v>532.58491850580288</v>
      </c>
    </row>
    <row r="146" spans="1:19">
      <c r="A146" s="12">
        <f t="shared" si="17"/>
        <v>125</v>
      </c>
      <c r="B146" s="13">
        <f t="shared" si="18"/>
        <v>46968</v>
      </c>
      <c r="C146" s="14">
        <f t="shared" si="19"/>
        <v>3223.8153531243488</v>
      </c>
      <c r="D146" s="14">
        <f t="shared" si="20"/>
        <v>1198.2829263991143</v>
      </c>
      <c r="E146" s="14">
        <f t="shared" si="21"/>
        <v>244745.33788171195</v>
      </c>
      <c r="F146" s="14">
        <f t="shared" si="22"/>
        <v>2025.5324267252345</v>
      </c>
      <c r="G146" s="14">
        <f t="shared" si="23"/>
        <v>158231.58125883155</v>
      </c>
      <c r="H146" s="14">
        <f t="shared" si="24"/>
        <v>141768.41874116848</v>
      </c>
      <c r="K146" s="12">
        <f t="shared" si="25"/>
        <v>125</v>
      </c>
      <c r="L146" s="13">
        <f t="shared" si="26"/>
        <v>46968</v>
      </c>
      <c r="M146" s="14">
        <f t="shared" si="27"/>
        <v>3523.8153531243488</v>
      </c>
      <c r="N146" s="14">
        <f t="shared" si="28"/>
        <v>658.75980023909642</v>
      </c>
      <c r="O146" s="14">
        <f t="shared" si="29"/>
        <v>216663.03961634991</v>
      </c>
      <c r="P146" s="14">
        <f t="shared" si="30"/>
        <v>2865.0555528852524</v>
      </c>
      <c r="Q146" s="14">
        <f t="shared" si="31"/>
        <v>223813.87952419376</v>
      </c>
      <c r="R146" s="14">
        <f t="shared" si="32"/>
        <v>76186.12047580631</v>
      </c>
      <c r="S146" s="14">
        <f t="shared" si="33"/>
        <v>539.52312616001791</v>
      </c>
    </row>
    <row r="147" spans="1:19">
      <c r="A147" s="12">
        <f t="shared" si="17"/>
        <v>126</v>
      </c>
      <c r="B147" s="13">
        <f t="shared" si="18"/>
        <v>46999</v>
      </c>
      <c r="C147" s="14">
        <f t="shared" si="19"/>
        <v>3223.8153531243488</v>
      </c>
      <c r="D147" s="14">
        <f t="shared" si="20"/>
        <v>1181.4034895097373</v>
      </c>
      <c r="E147" s="14">
        <f t="shared" si="21"/>
        <v>245926.74137122169</v>
      </c>
      <c r="F147" s="14">
        <f t="shared" si="22"/>
        <v>2042.4118636146115</v>
      </c>
      <c r="G147" s="14">
        <f t="shared" si="23"/>
        <v>160273.99312244615</v>
      </c>
      <c r="H147" s="14">
        <f t="shared" si="24"/>
        <v>139726.00687755388</v>
      </c>
      <c r="K147" s="12">
        <f t="shared" si="25"/>
        <v>126</v>
      </c>
      <c r="L147" s="13">
        <f t="shared" si="26"/>
        <v>46999</v>
      </c>
      <c r="M147" s="14">
        <f t="shared" si="27"/>
        <v>3523.8153531243488</v>
      </c>
      <c r="N147" s="14">
        <f t="shared" si="28"/>
        <v>634.88433729838596</v>
      </c>
      <c r="O147" s="14">
        <f t="shared" si="29"/>
        <v>217297.92395364831</v>
      </c>
      <c r="P147" s="14">
        <f t="shared" si="30"/>
        <v>2888.9310158259627</v>
      </c>
      <c r="Q147" s="14">
        <f t="shared" si="31"/>
        <v>226702.81054001974</v>
      </c>
      <c r="R147" s="14">
        <f t="shared" si="32"/>
        <v>73297.189459980349</v>
      </c>
      <c r="S147" s="14">
        <f t="shared" si="33"/>
        <v>546.5191522113513</v>
      </c>
    </row>
    <row r="148" spans="1:19">
      <c r="A148" s="12">
        <f t="shared" si="17"/>
        <v>127</v>
      </c>
      <c r="B148" s="13">
        <f t="shared" si="18"/>
        <v>47029</v>
      </c>
      <c r="C148" s="14">
        <f t="shared" si="19"/>
        <v>3223.8153531243488</v>
      </c>
      <c r="D148" s="14">
        <f t="shared" si="20"/>
        <v>1164.3833906462824</v>
      </c>
      <c r="E148" s="14">
        <f t="shared" si="21"/>
        <v>247091.12476186798</v>
      </c>
      <c r="F148" s="14">
        <f t="shared" si="22"/>
        <v>2059.4319624780665</v>
      </c>
      <c r="G148" s="14">
        <f t="shared" si="23"/>
        <v>162333.42508492421</v>
      </c>
      <c r="H148" s="14">
        <f t="shared" si="24"/>
        <v>137666.57491507582</v>
      </c>
      <c r="K148" s="12">
        <f t="shared" si="25"/>
        <v>127</v>
      </c>
      <c r="L148" s="13">
        <f t="shared" si="26"/>
        <v>47029</v>
      </c>
      <c r="M148" s="14">
        <f t="shared" si="27"/>
        <v>3523.8153531243488</v>
      </c>
      <c r="N148" s="14">
        <f t="shared" si="28"/>
        <v>610.80991216650295</v>
      </c>
      <c r="O148" s="14">
        <f t="shared" si="29"/>
        <v>217908.73386581481</v>
      </c>
      <c r="P148" s="14">
        <f t="shared" si="30"/>
        <v>2913.0054409578461</v>
      </c>
      <c r="Q148" s="14">
        <f t="shared" si="31"/>
        <v>229615.81598097758</v>
      </c>
      <c r="R148" s="14">
        <f t="shared" si="32"/>
        <v>70384.184019022505</v>
      </c>
      <c r="S148" s="14">
        <f t="shared" si="33"/>
        <v>553.5734784797794</v>
      </c>
    </row>
    <row r="149" spans="1:19">
      <c r="A149" s="12">
        <f t="shared" si="17"/>
        <v>128</v>
      </c>
      <c r="B149" s="13">
        <f t="shared" si="18"/>
        <v>47060</v>
      </c>
      <c r="C149" s="14">
        <f t="shared" si="19"/>
        <v>3223.8153531243488</v>
      </c>
      <c r="D149" s="14">
        <f t="shared" si="20"/>
        <v>1147.2214576256317</v>
      </c>
      <c r="E149" s="14">
        <f t="shared" si="21"/>
        <v>248238.3462194936</v>
      </c>
      <c r="F149" s="14">
        <f t="shared" si="22"/>
        <v>2076.5938954987168</v>
      </c>
      <c r="G149" s="14">
        <f t="shared" si="23"/>
        <v>164410.01898042293</v>
      </c>
      <c r="H149" s="14">
        <f t="shared" si="24"/>
        <v>135589.9810195771</v>
      </c>
      <c r="K149" s="12">
        <f t="shared" si="25"/>
        <v>128</v>
      </c>
      <c r="L149" s="13">
        <f t="shared" si="26"/>
        <v>47060</v>
      </c>
      <c r="M149" s="14">
        <f t="shared" si="27"/>
        <v>3523.8153531243488</v>
      </c>
      <c r="N149" s="14">
        <f t="shared" si="28"/>
        <v>586.53486682518758</v>
      </c>
      <c r="O149" s="14">
        <f t="shared" si="29"/>
        <v>218495.26873263999</v>
      </c>
      <c r="P149" s="14">
        <f t="shared" si="30"/>
        <v>2937.2804862991611</v>
      </c>
      <c r="Q149" s="14">
        <f t="shared" si="31"/>
        <v>232553.09646727674</v>
      </c>
      <c r="R149" s="14">
        <f t="shared" si="32"/>
        <v>67446.903532723343</v>
      </c>
      <c r="S149" s="14">
        <f t="shared" si="33"/>
        <v>560.68659080044415</v>
      </c>
    </row>
    <row r="150" spans="1:19">
      <c r="A150" s="12">
        <f t="shared" si="17"/>
        <v>129</v>
      </c>
      <c r="B150" s="13">
        <f t="shared" si="18"/>
        <v>47090</v>
      </c>
      <c r="C150" s="14">
        <f t="shared" si="19"/>
        <v>3223.8153531243488</v>
      </c>
      <c r="D150" s="14">
        <f t="shared" si="20"/>
        <v>1129.9165084964759</v>
      </c>
      <c r="E150" s="14">
        <f t="shared" si="21"/>
        <v>249368.26272799008</v>
      </c>
      <c r="F150" s="14">
        <f t="shared" si="22"/>
        <v>2093.8988446278727</v>
      </c>
      <c r="G150" s="14">
        <f t="shared" si="23"/>
        <v>166503.9178250508</v>
      </c>
      <c r="H150" s="14">
        <f t="shared" si="24"/>
        <v>133496.08217494923</v>
      </c>
      <c r="K150" s="12">
        <f t="shared" si="25"/>
        <v>129</v>
      </c>
      <c r="L150" s="13">
        <f t="shared" si="26"/>
        <v>47090</v>
      </c>
      <c r="M150" s="14">
        <f t="shared" si="27"/>
        <v>3523.8153531243488</v>
      </c>
      <c r="N150" s="14">
        <f t="shared" si="28"/>
        <v>562.05752943936113</v>
      </c>
      <c r="O150" s="14">
        <f t="shared" si="29"/>
        <v>219057.32626207935</v>
      </c>
      <c r="P150" s="14">
        <f t="shared" si="30"/>
        <v>2961.7578236849877</v>
      </c>
      <c r="Q150" s="14">
        <f t="shared" si="31"/>
        <v>235514.85429096172</v>
      </c>
      <c r="R150" s="14">
        <f t="shared" si="32"/>
        <v>64485.145709038356</v>
      </c>
      <c r="S150" s="14">
        <f t="shared" si="33"/>
        <v>567.85897905711477</v>
      </c>
    </row>
    <row r="151" spans="1:19">
      <c r="A151" s="12">
        <f t="shared" si="17"/>
        <v>130</v>
      </c>
      <c r="B151" s="13">
        <f t="shared" si="18"/>
        <v>47121</v>
      </c>
      <c r="C151" s="14">
        <f t="shared" si="19"/>
        <v>3223.8153531243488</v>
      </c>
      <c r="D151" s="14">
        <f t="shared" si="20"/>
        <v>1112.4673514579104</v>
      </c>
      <c r="E151" s="14">
        <f t="shared" si="21"/>
        <v>250480.730079448</v>
      </c>
      <c r="F151" s="14">
        <f t="shared" si="22"/>
        <v>2111.3480016664384</v>
      </c>
      <c r="G151" s="14">
        <f t="shared" si="23"/>
        <v>168615.26582671722</v>
      </c>
      <c r="H151" s="14">
        <f t="shared" si="24"/>
        <v>131384.73417328281</v>
      </c>
      <c r="K151" s="12">
        <f t="shared" si="25"/>
        <v>130</v>
      </c>
      <c r="L151" s="13">
        <f t="shared" si="26"/>
        <v>47121</v>
      </c>
      <c r="M151" s="14">
        <f t="shared" si="27"/>
        <v>3523.8153531243488</v>
      </c>
      <c r="N151" s="14">
        <f t="shared" si="28"/>
        <v>537.3762142419863</v>
      </c>
      <c r="O151" s="14">
        <f t="shared" si="29"/>
        <v>219594.70247632134</v>
      </c>
      <c r="P151" s="14">
        <f t="shared" si="30"/>
        <v>2986.4391388823624</v>
      </c>
      <c r="Q151" s="14">
        <f t="shared" si="31"/>
        <v>238501.29342984408</v>
      </c>
      <c r="R151" s="14">
        <f t="shared" si="32"/>
        <v>61498.706570155991</v>
      </c>
      <c r="S151" s="14">
        <f t="shared" si="33"/>
        <v>575.09113721592405</v>
      </c>
    </row>
    <row r="152" spans="1:19">
      <c r="A152" s="12">
        <f t="shared" ref="A152:A215" si="34">IF(A151="", "",IF(A151+1&gt;$D$13,"",A151+1))</f>
        <v>131</v>
      </c>
      <c r="B152" s="13">
        <f t="shared" ref="B152:B161" si="35">IF(A152="","",DATE(YEAR(B151),MONTH(B151)+1,DAY(B151)))</f>
        <v>47152</v>
      </c>
      <c r="C152" s="14">
        <f t="shared" ref="C152:C161" si="36">IF(A152&lt;&gt;"",$D$12,IF(A152="","",(1+$G$5/12)*H151))</f>
        <v>3223.8153531243488</v>
      </c>
      <c r="D152" s="14">
        <f t="shared" ref="D152:D161" si="37">IF(A152="", "", $G$5/12*H151)</f>
        <v>1094.8727847773566</v>
      </c>
      <c r="E152" s="14">
        <f t="shared" ref="E152:E161" si="38">IF(A152="", "", E151+D152)</f>
        <v>251575.60286422537</v>
      </c>
      <c r="F152" s="14">
        <f t="shared" ref="F152:F161" si="39">IF(A152="","",C152-D152)</f>
        <v>2128.9425683469922</v>
      </c>
      <c r="G152" s="14">
        <f t="shared" ref="G152:G161" si="40">IF(A152="","", G151+F152)</f>
        <v>170744.20839506423</v>
      </c>
      <c r="H152" s="14">
        <f t="shared" ref="H152:H161" si="41">IF(A152="","",H151-F152)</f>
        <v>129255.79160493582</v>
      </c>
      <c r="K152" s="12">
        <f t="shared" ref="K152:K215" si="42">IF(K151="", "",IF(K151+1&gt;$F$13,"",K151+1))</f>
        <v>131</v>
      </c>
      <c r="L152" s="13">
        <f t="shared" ref="L152:L156" si="43">IF(K152="","",DATE(YEAR(L151),MONTH(L151)+1,DAY(L151)))</f>
        <v>47152</v>
      </c>
      <c r="M152" s="14">
        <f t="shared" ref="M152:M156" si="44">IF(K152="","",IF(K152=$F$13,(1+$G$5/12)*R151,$F$12))</f>
        <v>3523.8153531243488</v>
      </c>
      <c r="N152" s="14">
        <f t="shared" ref="N152:N156" si="45">IF(K152="","",$G$5/12*R151)</f>
        <v>512.48922141796663</v>
      </c>
      <c r="O152" s="14">
        <f t="shared" ref="O152:O156" si="46">IF(K152="","",O151+N152)</f>
        <v>220107.1916977393</v>
      </c>
      <c r="P152" s="14">
        <f t="shared" ref="P152:P156" si="47">IF(K152="","",M152-N152)</f>
        <v>3011.3261317063821</v>
      </c>
      <c r="Q152" s="14">
        <f t="shared" ref="Q152:Q156" si="48">IF(K152="","",Q151+P152)</f>
        <v>241512.61956155047</v>
      </c>
      <c r="R152" s="14">
        <f t="shared" ref="R152:R156" si="49">IF(K152="","",R151-P152)</f>
        <v>58487.380438449611</v>
      </c>
      <c r="S152" s="14">
        <f t="shared" ref="S152:S156" si="50">IF(K152="","",D152-N152)</f>
        <v>582.38356335939</v>
      </c>
    </row>
    <row r="153" spans="1:19">
      <c r="A153" s="12">
        <f t="shared" si="34"/>
        <v>132</v>
      </c>
      <c r="B153" s="13">
        <f t="shared" si="35"/>
        <v>47180</v>
      </c>
      <c r="C153" s="14">
        <f t="shared" si="36"/>
        <v>3223.8153531243488</v>
      </c>
      <c r="D153" s="14">
        <f t="shared" si="37"/>
        <v>1077.1315967077985</v>
      </c>
      <c r="E153" s="14">
        <f t="shared" si="38"/>
        <v>252652.73446093316</v>
      </c>
      <c r="F153" s="14">
        <f t="shared" si="39"/>
        <v>2146.6837564165503</v>
      </c>
      <c r="G153" s="14">
        <f t="shared" si="40"/>
        <v>172890.89215148077</v>
      </c>
      <c r="H153" s="14">
        <f t="shared" si="41"/>
        <v>127109.10784851927</v>
      </c>
      <c r="K153" s="12">
        <f t="shared" si="42"/>
        <v>132</v>
      </c>
      <c r="L153" s="13">
        <f t="shared" si="43"/>
        <v>47180</v>
      </c>
      <c r="M153" s="14">
        <f t="shared" si="44"/>
        <v>3523.8153531243488</v>
      </c>
      <c r="N153" s="14">
        <f t="shared" si="45"/>
        <v>487.39483698708005</v>
      </c>
      <c r="O153" s="14">
        <f t="shared" si="46"/>
        <v>220594.58653472638</v>
      </c>
      <c r="P153" s="14">
        <f t="shared" si="47"/>
        <v>3036.4205161372688</v>
      </c>
      <c r="Q153" s="14">
        <f t="shared" si="48"/>
        <v>244549.04007768774</v>
      </c>
      <c r="R153" s="14">
        <f t="shared" si="49"/>
        <v>55450.959922312344</v>
      </c>
      <c r="S153" s="14">
        <f t="shared" si="50"/>
        <v>589.73675972071851</v>
      </c>
    </row>
    <row r="154" spans="1:19">
      <c r="A154" s="12">
        <f t="shared" si="34"/>
        <v>133</v>
      </c>
      <c r="B154" s="13">
        <f t="shared" si="35"/>
        <v>47211</v>
      </c>
      <c r="C154" s="14">
        <f t="shared" si="36"/>
        <v>3223.8153531243488</v>
      </c>
      <c r="D154" s="14">
        <f t="shared" si="37"/>
        <v>1059.2425654043273</v>
      </c>
      <c r="E154" s="14">
        <f t="shared" si="38"/>
        <v>253711.9770263375</v>
      </c>
      <c r="F154" s="14">
        <f t="shared" si="39"/>
        <v>2164.5727877200216</v>
      </c>
      <c r="G154" s="14">
        <f t="shared" si="40"/>
        <v>175055.46493920079</v>
      </c>
      <c r="H154" s="14">
        <f t="shared" si="41"/>
        <v>124944.53506079924</v>
      </c>
      <c r="K154" s="12">
        <f t="shared" si="42"/>
        <v>133</v>
      </c>
      <c r="L154" s="13">
        <f t="shared" si="43"/>
        <v>47211</v>
      </c>
      <c r="M154" s="14">
        <f t="shared" si="44"/>
        <v>3523.8153531243488</v>
      </c>
      <c r="N154" s="14">
        <f t="shared" si="45"/>
        <v>462.09133268593621</v>
      </c>
      <c r="O154" s="14">
        <f t="shared" si="46"/>
        <v>221056.67786741231</v>
      </c>
      <c r="P154" s="14">
        <f t="shared" si="47"/>
        <v>3061.7240204384125</v>
      </c>
      <c r="Q154" s="14">
        <f t="shared" si="48"/>
        <v>247610.76409812615</v>
      </c>
      <c r="R154" s="14">
        <f t="shared" si="49"/>
        <v>52389.23590187393</v>
      </c>
      <c r="S154" s="14">
        <f t="shared" si="50"/>
        <v>597.15123271839104</v>
      </c>
    </row>
    <row r="155" spans="1:19">
      <c r="A155" s="12">
        <f t="shared" si="34"/>
        <v>134</v>
      </c>
      <c r="B155" s="13">
        <f t="shared" si="35"/>
        <v>47241</v>
      </c>
      <c r="C155" s="14">
        <f t="shared" si="36"/>
        <v>3223.8153531243488</v>
      </c>
      <c r="D155" s="14">
        <f t="shared" si="37"/>
        <v>1041.2044588399938</v>
      </c>
      <c r="E155" s="14">
        <f t="shared" si="38"/>
        <v>254753.18148517748</v>
      </c>
      <c r="F155" s="14">
        <f t="shared" si="39"/>
        <v>2182.6108942843548</v>
      </c>
      <c r="G155" s="14">
        <f t="shared" si="40"/>
        <v>177238.07583348514</v>
      </c>
      <c r="H155" s="14">
        <f t="shared" si="41"/>
        <v>122761.92416651489</v>
      </c>
      <c r="K155" s="12">
        <f t="shared" si="42"/>
        <v>134</v>
      </c>
      <c r="L155" s="13">
        <f t="shared" si="43"/>
        <v>47241</v>
      </c>
      <c r="M155" s="14">
        <f t="shared" si="44"/>
        <v>3523.8153531243488</v>
      </c>
      <c r="N155" s="14">
        <f t="shared" si="45"/>
        <v>436.57696584894938</v>
      </c>
      <c r="O155" s="14">
        <f t="shared" si="46"/>
        <v>221493.25483326125</v>
      </c>
      <c r="P155" s="14">
        <f t="shared" si="47"/>
        <v>3087.2383872753994</v>
      </c>
      <c r="Q155" s="14">
        <f t="shared" si="48"/>
        <v>250698.00248540155</v>
      </c>
      <c r="R155" s="14">
        <f t="shared" si="49"/>
        <v>49301.99751459853</v>
      </c>
      <c r="S155" s="14">
        <f t="shared" si="50"/>
        <v>604.62749299104439</v>
      </c>
    </row>
    <row r="156" spans="1:19">
      <c r="A156" s="12">
        <f t="shared" si="34"/>
        <v>135</v>
      </c>
      <c r="B156" s="13">
        <f t="shared" si="35"/>
        <v>47272</v>
      </c>
      <c r="C156" s="14">
        <f t="shared" si="36"/>
        <v>3223.8153531243488</v>
      </c>
      <c r="D156" s="14">
        <f t="shared" si="37"/>
        <v>1023.0160347209574</v>
      </c>
      <c r="E156" s="14">
        <f t="shared" si="38"/>
        <v>255776.19751989844</v>
      </c>
      <c r="F156" s="14">
        <f t="shared" si="39"/>
        <v>2200.7993184033912</v>
      </c>
      <c r="G156" s="14">
        <f t="shared" si="40"/>
        <v>179438.87515188853</v>
      </c>
      <c r="H156" s="14">
        <f t="shared" si="41"/>
        <v>120561.1248481115</v>
      </c>
      <c r="K156" s="12">
        <f t="shared" si="42"/>
        <v>135</v>
      </c>
      <c r="L156" s="13">
        <f t="shared" si="43"/>
        <v>47272</v>
      </c>
      <c r="M156" s="14">
        <f t="shared" si="44"/>
        <v>3523.8153531243488</v>
      </c>
      <c r="N156" s="14">
        <f t="shared" si="45"/>
        <v>410.84997928832109</v>
      </c>
      <c r="O156" s="14">
        <f t="shared" si="46"/>
        <v>221904.10481254957</v>
      </c>
      <c r="P156" s="14">
        <f t="shared" si="47"/>
        <v>3112.9653738360275</v>
      </c>
      <c r="Q156" s="14">
        <f t="shared" si="48"/>
        <v>253810.96785923757</v>
      </c>
      <c r="R156" s="14">
        <f t="shared" si="49"/>
        <v>46189.032140762502</v>
      </c>
      <c r="S156" s="14">
        <f t="shared" si="50"/>
        <v>612.16605543263631</v>
      </c>
    </row>
    <row r="157" spans="1:19">
      <c r="A157" s="12">
        <f t="shared" si="34"/>
        <v>136</v>
      </c>
      <c r="B157" s="13">
        <f t="shared" si="35"/>
        <v>47302</v>
      </c>
      <c r="C157" s="14">
        <f t="shared" si="36"/>
        <v>3223.8153531243488</v>
      </c>
      <c r="D157" s="14">
        <f t="shared" si="37"/>
        <v>1004.6760404009292</v>
      </c>
      <c r="E157" s="14">
        <f t="shared" si="38"/>
        <v>256780.87356029937</v>
      </c>
      <c r="F157" s="14">
        <f t="shared" si="39"/>
        <v>2219.1393127234196</v>
      </c>
      <c r="G157" s="14">
        <f t="shared" si="40"/>
        <v>181658.01446461194</v>
      </c>
      <c r="H157" s="14">
        <f t="shared" si="41"/>
        <v>118341.98553538808</v>
      </c>
      <c r="K157" s="12">
        <f t="shared" si="42"/>
        <v>136</v>
      </c>
      <c r="L157" s="13">
        <f t="shared" ref="L157:L220" si="51">IF(K157="","",DATE(YEAR(L156),MONTH(L156)+1,DAY(L156)))</f>
        <v>47302</v>
      </c>
      <c r="M157" s="14">
        <f t="shared" ref="M157:M220" si="52">IF(K157="","",IF(K157=$F$13,(1+$G$5/12)*R156,$F$12))</f>
        <v>3523.8153531243488</v>
      </c>
      <c r="N157" s="14">
        <f t="shared" ref="N157:N220" si="53">IF(K157="","",$G$5/12*R156)</f>
        <v>384.90860117302083</v>
      </c>
      <c r="O157" s="14">
        <f t="shared" ref="O157:O220" si="54">IF(K157="","",O156+N157)</f>
        <v>222289.0134137226</v>
      </c>
      <c r="P157" s="14">
        <f t="shared" ref="P157:P220" si="55">IF(K157="","",M157-N157)</f>
        <v>3138.9067519513278</v>
      </c>
      <c r="Q157" s="14">
        <f t="shared" ref="Q157:Q220" si="56">IF(K157="","",Q156+P157)</f>
        <v>256949.87461118889</v>
      </c>
      <c r="R157" s="14">
        <f t="shared" ref="R157:R220" si="57">IF(K157="","",R156-P157)</f>
        <v>43050.125388811175</v>
      </c>
      <c r="S157" s="14">
        <f t="shared" ref="S157:S220" si="58">IF(K157="","",D157-N157)</f>
        <v>619.76743922790843</v>
      </c>
    </row>
    <row r="158" spans="1:19">
      <c r="A158" s="12">
        <f t="shared" si="34"/>
        <v>137</v>
      </c>
      <c r="B158" s="13">
        <f t="shared" si="35"/>
        <v>47333</v>
      </c>
      <c r="C158" s="14">
        <f t="shared" si="36"/>
        <v>3223.8153531243488</v>
      </c>
      <c r="D158" s="14">
        <f t="shared" si="37"/>
        <v>986.18321279490067</v>
      </c>
      <c r="E158" s="14">
        <f t="shared" si="38"/>
        <v>257767.05677309426</v>
      </c>
      <c r="F158" s="14">
        <f t="shared" si="39"/>
        <v>2237.6321403294482</v>
      </c>
      <c r="G158" s="14">
        <f t="shared" si="40"/>
        <v>183895.6466049414</v>
      </c>
      <c r="H158" s="14">
        <f t="shared" si="41"/>
        <v>116104.35339505864</v>
      </c>
      <c r="K158" s="12">
        <f t="shared" si="42"/>
        <v>137</v>
      </c>
      <c r="L158" s="13">
        <f t="shared" si="51"/>
        <v>47333</v>
      </c>
      <c r="M158" s="14">
        <f t="shared" si="52"/>
        <v>3523.8153531243488</v>
      </c>
      <c r="N158" s="14">
        <f t="shared" si="53"/>
        <v>358.75104490675977</v>
      </c>
      <c r="O158" s="14">
        <f t="shared" si="54"/>
        <v>222647.76445862936</v>
      </c>
      <c r="P158" s="14">
        <f t="shared" si="55"/>
        <v>3165.0643082175889</v>
      </c>
      <c r="Q158" s="14">
        <f t="shared" si="56"/>
        <v>260114.93891940647</v>
      </c>
      <c r="R158" s="14">
        <f t="shared" si="57"/>
        <v>39885.061080593587</v>
      </c>
      <c r="S158" s="14">
        <f t="shared" si="58"/>
        <v>627.43216788814084</v>
      </c>
    </row>
    <row r="159" spans="1:19">
      <c r="A159" s="12">
        <f t="shared" si="34"/>
        <v>138</v>
      </c>
      <c r="B159" s="13">
        <f t="shared" si="35"/>
        <v>47364</v>
      </c>
      <c r="C159" s="14">
        <f t="shared" si="36"/>
        <v>3223.8153531243488</v>
      </c>
      <c r="D159" s="14">
        <f t="shared" si="37"/>
        <v>967.53627829215532</v>
      </c>
      <c r="E159" s="14">
        <f t="shared" si="38"/>
        <v>258734.59305138642</v>
      </c>
      <c r="F159" s="14">
        <f t="shared" si="39"/>
        <v>2256.2790748321936</v>
      </c>
      <c r="G159" s="14">
        <f t="shared" si="40"/>
        <v>186151.92567977359</v>
      </c>
      <c r="H159" s="14">
        <f t="shared" si="41"/>
        <v>113848.07432022644</v>
      </c>
      <c r="K159" s="12">
        <f t="shared" si="42"/>
        <v>138</v>
      </c>
      <c r="L159" s="13">
        <f t="shared" si="51"/>
        <v>47364</v>
      </c>
      <c r="M159" s="14">
        <f t="shared" si="52"/>
        <v>3523.8153531243488</v>
      </c>
      <c r="N159" s="14">
        <f t="shared" si="53"/>
        <v>332.37550900494654</v>
      </c>
      <c r="O159" s="14">
        <f t="shared" si="54"/>
        <v>222980.13996763431</v>
      </c>
      <c r="P159" s="14">
        <f t="shared" si="55"/>
        <v>3191.4398441194021</v>
      </c>
      <c r="Q159" s="14">
        <f t="shared" si="56"/>
        <v>263306.37876352586</v>
      </c>
      <c r="R159" s="14">
        <f t="shared" si="57"/>
        <v>36693.621236474188</v>
      </c>
      <c r="S159" s="14">
        <f t="shared" si="58"/>
        <v>635.16076928720872</v>
      </c>
    </row>
    <row r="160" spans="1:19">
      <c r="A160" s="12">
        <f t="shared" si="34"/>
        <v>139</v>
      </c>
      <c r="B160" s="13">
        <f t="shared" si="35"/>
        <v>47394</v>
      </c>
      <c r="C160" s="14">
        <f t="shared" si="36"/>
        <v>3223.8153531243488</v>
      </c>
      <c r="D160" s="14">
        <f t="shared" si="37"/>
        <v>948.73395266855368</v>
      </c>
      <c r="E160" s="14">
        <f t="shared" si="38"/>
        <v>259683.32700405497</v>
      </c>
      <c r="F160" s="14">
        <f t="shared" si="39"/>
        <v>2275.0814004557951</v>
      </c>
      <c r="G160" s="14">
        <f t="shared" si="40"/>
        <v>188427.00708022938</v>
      </c>
      <c r="H160" s="14">
        <f t="shared" si="41"/>
        <v>111572.99291977065</v>
      </c>
      <c r="K160" s="12">
        <f t="shared" si="42"/>
        <v>139</v>
      </c>
      <c r="L160" s="13">
        <f t="shared" si="51"/>
        <v>47394</v>
      </c>
      <c r="M160" s="14">
        <f t="shared" si="52"/>
        <v>3523.8153531243488</v>
      </c>
      <c r="N160" s="14">
        <f t="shared" si="53"/>
        <v>305.78017697061824</v>
      </c>
      <c r="O160" s="14">
        <f t="shared" si="54"/>
        <v>223285.92014460493</v>
      </c>
      <c r="P160" s="14">
        <f t="shared" si="55"/>
        <v>3218.0351761537304</v>
      </c>
      <c r="Q160" s="14">
        <f t="shared" si="56"/>
        <v>266524.41393967957</v>
      </c>
      <c r="R160" s="14">
        <f t="shared" si="57"/>
        <v>33475.586060320456</v>
      </c>
      <c r="S160" s="14">
        <f t="shared" si="58"/>
        <v>642.9537756979355</v>
      </c>
    </row>
    <row r="161" spans="1:19">
      <c r="A161" s="12">
        <f t="shared" si="34"/>
        <v>140</v>
      </c>
      <c r="B161" s="13">
        <f t="shared" si="35"/>
        <v>47425</v>
      </c>
      <c r="C161" s="14">
        <f t="shared" si="36"/>
        <v>3223.8153531243488</v>
      </c>
      <c r="D161" s="14">
        <f t="shared" si="37"/>
        <v>929.77494099808871</v>
      </c>
      <c r="E161" s="14">
        <f t="shared" si="38"/>
        <v>260613.10194505306</v>
      </c>
      <c r="F161" s="14">
        <f t="shared" si="39"/>
        <v>2294.04041212626</v>
      </c>
      <c r="G161" s="14">
        <f t="shared" si="40"/>
        <v>190721.04749235563</v>
      </c>
      <c r="H161" s="14">
        <f t="shared" si="41"/>
        <v>109278.9525076444</v>
      </c>
      <c r="K161" s="12">
        <f t="shared" si="42"/>
        <v>140</v>
      </c>
      <c r="L161" s="13">
        <f t="shared" si="51"/>
        <v>47425</v>
      </c>
      <c r="M161" s="14">
        <f t="shared" si="52"/>
        <v>3523.8153531243488</v>
      </c>
      <c r="N161" s="14">
        <f t="shared" si="53"/>
        <v>278.96321716933716</v>
      </c>
      <c r="O161" s="14">
        <f t="shared" si="54"/>
        <v>223564.88336177426</v>
      </c>
      <c r="P161" s="14">
        <f t="shared" si="55"/>
        <v>3244.8521359550118</v>
      </c>
      <c r="Q161" s="14">
        <f t="shared" si="56"/>
        <v>269769.26607563457</v>
      </c>
      <c r="R161" s="14">
        <f t="shared" si="57"/>
        <v>30230.733924365446</v>
      </c>
      <c r="S161" s="14">
        <f t="shared" si="58"/>
        <v>650.81172382875161</v>
      </c>
    </row>
    <row r="162" spans="1:19">
      <c r="A162" s="12">
        <f t="shared" si="34"/>
        <v>141</v>
      </c>
      <c r="B162" s="13">
        <f t="shared" ref="B162:B172" si="59">IF(A162="","",DATE(YEAR(B161),MONTH(B161)+1,DAY(B161)))</f>
        <v>47455</v>
      </c>
      <c r="C162" s="14">
        <f t="shared" ref="C162:C172" si="60">IF(A162&lt;&gt;"",$D$12,IF(A162="","",(1+$G$5/12)*H161))</f>
        <v>3223.8153531243488</v>
      </c>
      <c r="D162" s="14">
        <f t="shared" ref="D162:D172" si="61">IF(A162="", "", $G$5/12*H161)</f>
        <v>910.65793756370329</v>
      </c>
      <c r="E162" s="14">
        <f t="shared" ref="E162:E172" si="62">IF(A162="", "", E161+D162)</f>
        <v>261523.75988261675</v>
      </c>
      <c r="F162" s="14">
        <f t="shared" ref="F162:F172" si="63">IF(A162="","",C162-D162)</f>
        <v>2313.1574155606454</v>
      </c>
      <c r="G162" s="14">
        <f t="shared" ref="G162:G172" si="64">IF(A162="","", G161+F162)</f>
        <v>193034.20490791628</v>
      </c>
      <c r="H162" s="14">
        <f t="shared" ref="H162:H172" si="65">IF(A162="","",H161-F162)</f>
        <v>106965.79509208375</v>
      </c>
      <c r="K162" s="12">
        <f t="shared" si="42"/>
        <v>141</v>
      </c>
      <c r="L162" s="13">
        <f t="shared" si="51"/>
        <v>47455</v>
      </c>
      <c r="M162" s="14">
        <f t="shared" si="52"/>
        <v>3523.8153531243488</v>
      </c>
      <c r="N162" s="14">
        <f t="shared" si="53"/>
        <v>251.92278270304539</v>
      </c>
      <c r="O162" s="14">
        <f t="shared" si="54"/>
        <v>223816.8061444773</v>
      </c>
      <c r="P162" s="14">
        <f t="shared" si="55"/>
        <v>3271.8925704213034</v>
      </c>
      <c r="Q162" s="14">
        <f t="shared" si="56"/>
        <v>273041.15864605585</v>
      </c>
      <c r="R162" s="14">
        <f t="shared" si="57"/>
        <v>26958.841353944143</v>
      </c>
      <c r="S162" s="14">
        <f t="shared" si="58"/>
        <v>658.73515486065787</v>
      </c>
    </row>
    <row r="163" spans="1:19">
      <c r="A163" s="12">
        <f t="shared" si="34"/>
        <v>142</v>
      </c>
      <c r="B163" s="13">
        <f t="shared" si="59"/>
        <v>47486</v>
      </c>
      <c r="C163" s="14">
        <f t="shared" si="60"/>
        <v>3223.8153531243488</v>
      </c>
      <c r="D163" s="14">
        <f t="shared" si="61"/>
        <v>891.38162576736454</v>
      </c>
      <c r="E163" s="14">
        <f t="shared" si="62"/>
        <v>262415.14150838414</v>
      </c>
      <c r="F163" s="14">
        <f t="shared" si="63"/>
        <v>2332.4337273569845</v>
      </c>
      <c r="G163" s="14">
        <f t="shared" si="64"/>
        <v>195366.63863527327</v>
      </c>
      <c r="H163" s="14">
        <f t="shared" si="65"/>
        <v>104633.36136472676</v>
      </c>
      <c r="K163" s="12">
        <f t="shared" si="42"/>
        <v>142</v>
      </c>
      <c r="L163" s="13">
        <f t="shared" si="51"/>
        <v>47486</v>
      </c>
      <c r="M163" s="14">
        <f t="shared" si="52"/>
        <v>3523.8153531243488</v>
      </c>
      <c r="N163" s="14">
        <f t="shared" si="53"/>
        <v>224.65701128286784</v>
      </c>
      <c r="O163" s="14">
        <f t="shared" si="54"/>
        <v>224041.46315576017</v>
      </c>
      <c r="P163" s="14">
        <f t="shared" si="55"/>
        <v>3299.1583418414812</v>
      </c>
      <c r="Q163" s="14">
        <f t="shared" si="56"/>
        <v>276340.31698789733</v>
      </c>
      <c r="R163" s="14">
        <f t="shared" si="57"/>
        <v>23659.683012102661</v>
      </c>
      <c r="S163" s="14">
        <f t="shared" si="58"/>
        <v>666.72461448449667</v>
      </c>
    </row>
    <row r="164" spans="1:19">
      <c r="A164" s="12">
        <f t="shared" si="34"/>
        <v>143</v>
      </c>
      <c r="B164" s="13">
        <f t="shared" si="59"/>
        <v>47517</v>
      </c>
      <c r="C164" s="14">
        <f t="shared" si="60"/>
        <v>3223.8153531243488</v>
      </c>
      <c r="D164" s="14">
        <f t="shared" si="61"/>
        <v>871.94467803938971</v>
      </c>
      <c r="E164" s="14">
        <f t="shared" si="62"/>
        <v>263287.08618642355</v>
      </c>
      <c r="F164" s="14">
        <f t="shared" si="63"/>
        <v>2351.8706750849592</v>
      </c>
      <c r="G164" s="14">
        <f t="shared" si="64"/>
        <v>197718.50931035823</v>
      </c>
      <c r="H164" s="14">
        <f t="shared" si="65"/>
        <v>102281.49068964181</v>
      </c>
      <c r="K164" s="12">
        <f t="shared" si="42"/>
        <v>143</v>
      </c>
      <c r="L164" s="13">
        <f t="shared" si="51"/>
        <v>47517</v>
      </c>
      <c r="M164" s="14">
        <f t="shared" si="52"/>
        <v>3523.8153531243488</v>
      </c>
      <c r="N164" s="14">
        <f t="shared" si="53"/>
        <v>197.1640251008555</v>
      </c>
      <c r="O164" s="14">
        <f t="shared" si="54"/>
        <v>224238.62718086102</v>
      </c>
      <c r="P164" s="14">
        <f t="shared" si="55"/>
        <v>3326.6513280234931</v>
      </c>
      <c r="Q164" s="14">
        <f t="shared" si="56"/>
        <v>279666.96831592079</v>
      </c>
      <c r="R164" s="14">
        <f t="shared" si="57"/>
        <v>20333.031684079167</v>
      </c>
      <c r="S164" s="14">
        <f t="shared" si="58"/>
        <v>674.78065293853422</v>
      </c>
    </row>
    <row r="165" spans="1:19">
      <c r="A165" s="12">
        <f t="shared" si="34"/>
        <v>144</v>
      </c>
      <c r="B165" s="13">
        <f t="shared" si="59"/>
        <v>47545</v>
      </c>
      <c r="C165" s="14">
        <f t="shared" si="60"/>
        <v>3223.8153531243488</v>
      </c>
      <c r="D165" s="14">
        <f t="shared" si="61"/>
        <v>852.34575574701512</v>
      </c>
      <c r="E165" s="14">
        <f t="shared" si="62"/>
        <v>264139.43194217054</v>
      </c>
      <c r="F165" s="14">
        <f t="shared" si="63"/>
        <v>2371.4695973773337</v>
      </c>
      <c r="G165" s="14">
        <f t="shared" si="64"/>
        <v>200089.97890773555</v>
      </c>
      <c r="H165" s="14">
        <f t="shared" si="65"/>
        <v>99910.021092264476</v>
      </c>
      <c r="K165" s="12">
        <f t="shared" si="42"/>
        <v>144</v>
      </c>
      <c r="L165" s="13">
        <f t="shared" si="51"/>
        <v>47545</v>
      </c>
      <c r="M165" s="14">
        <f t="shared" si="52"/>
        <v>3523.8153531243488</v>
      </c>
      <c r="N165" s="14">
        <f t="shared" si="53"/>
        <v>169.44193070065973</v>
      </c>
      <c r="O165" s="14">
        <f t="shared" si="54"/>
        <v>224408.06911156166</v>
      </c>
      <c r="P165" s="14">
        <f t="shared" si="55"/>
        <v>3354.3734224236891</v>
      </c>
      <c r="Q165" s="14">
        <f t="shared" si="56"/>
        <v>283021.34173834446</v>
      </c>
      <c r="R165" s="14">
        <f t="shared" si="57"/>
        <v>16978.658261655477</v>
      </c>
      <c r="S165" s="14">
        <f t="shared" si="58"/>
        <v>682.90382504635545</v>
      </c>
    </row>
    <row r="166" spans="1:19">
      <c r="A166" s="12">
        <f t="shared" si="34"/>
        <v>145</v>
      </c>
      <c r="B166" s="13">
        <f t="shared" si="59"/>
        <v>47576</v>
      </c>
      <c r="C166" s="14">
        <f t="shared" si="60"/>
        <v>3223.8153531243488</v>
      </c>
      <c r="D166" s="14">
        <f t="shared" si="61"/>
        <v>832.58350910220395</v>
      </c>
      <c r="E166" s="14">
        <f t="shared" si="62"/>
        <v>264972.01545127277</v>
      </c>
      <c r="F166" s="14">
        <f t="shared" si="63"/>
        <v>2391.2318440221447</v>
      </c>
      <c r="G166" s="14">
        <f t="shared" si="64"/>
        <v>202481.2107517577</v>
      </c>
      <c r="H166" s="14">
        <f t="shared" si="65"/>
        <v>97518.789248242334</v>
      </c>
      <c r="K166" s="12">
        <f t="shared" si="42"/>
        <v>145</v>
      </c>
      <c r="L166" s="13">
        <f t="shared" si="51"/>
        <v>47576</v>
      </c>
      <c r="M166" s="14">
        <f t="shared" si="52"/>
        <v>3523.8153531243488</v>
      </c>
      <c r="N166" s="14">
        <f t="shared" si="53"/>
        <v>141.48881884712898</v>
      </c>
      <c r="O166" s="14">
        <f t="shared" si="54"/>
        <v>224549.5579304088</v>
      </c>
      <c r="P166" s="14">
        <f t="shared" si="55"/>
        <v>3382.3265342772197</v>
      </c>
      <c r="Q166" s="14">
        <f t="shared" si="56"/>
        <v>286403.6682726217</v>
      </c>
      <c r="R166" s="14">
        <f t="shared" si="57"/>
        <v>13596.331727378258</v>
      </c>
      <c r="S166" s="14">
        <f t="shared" si="58"/>
        <v>691.09469025507497</v>
      </c>
    </row>
    <row r="167" spans="1:19">
      <c r="A167" s="12">
        <f t="shared" si="34"/>
        <v>146</v>
      </c>
      <c r="B167" s="13">
        <f t="shared" si="59"/>
        <v>47606</v>
      </c>
      <c r="C167" s="14">
        <f t="shared" si="60"/>
        <v>3223.8153531243488</v>
      </c>
      <c r="D167" s="14">
        <f t="shared" si="61"/>
        <v>812.65657706868615</v>
      </c>
      <c r="E167" s="14">
        <f t="shared" si="62"/>
        <v>265784.67202834145</v>
      </c>
      <c r="F167" s="14">
        <f t="shared" si="63"/>
        <v>2411.1587760556627</v>
      </c>
      <c r="G167" s="14">
        <f t="shared" si="64"/>
        <v>204892.36952781337</v>
      </c>
      <c r="H167" s="14">
        <f t="shared" si="65"/>
        <v>95107.630472186676</v>
      </c>
      <c r="K167" s="12">
        <f t="shared" si="42"/>
        <v>146</v>
      </c>
      <c r="L167" s="13">
        <f t="shared" si="51"/>
        <v>47606</v>
      </c>
      <c r="M167" s="14">
        <f t="shared" si="52"/>
        <v>3523.8153531243488</v>
      </c>
      <c r="N167" s="14">
        <f t="shared" si="53"/>
        <v>113.30276439481881</v>
      </c>
      <c r="O167" s="14">
        <f t="shared" si="54"/>
        <v>224662.86069480362</v>
      </c>
      <c r="P167" s="14">
        <f t="shared" si="55"/>
        <v>3410.5125887295299</v>
      </c>
      <c r="Q167" s="14">
        <f t="shared" si="56"/>
        <v>289814.18086135125</v>
      </c>
      <c r="R167" s="14">
        <f t="shared" si="57"/>
        <v>10185.819138648727</v>
      </c>
      <c r="S167" s="14">
        <f t="shared" si="58"/>
        <v>699.35381267386731</v>
      </c>
    </row>
    <row r="168" spans="1:19">
      <c r="A168" s="12">
        <f t="shared" si="34"/>
        <v>147</v>
      </c>
      <c r="B168" s="13">
        <f t="shared" si="59"/>
        <v>47637</v>
      </c>
      <c r="C168" s="14">
        <f t="shared" si="60"/>
        <v>3223.8153531243488</v>
      </c>
      <c r="D168" s="14">
        <f t="shared" si="61"/>
        <v>792.56358726822225</v>
      </c>
      <c r="E168" s="14">
        <f t="shared" si="62"/>
        <v>266577.23561560968</v>
      </c>
      <c r="F168" s="14">
        <f t="shared" si="63"/>
        <v>2431.2517658561264</v>
      </c>
      <c r="G168" s="14">
        <f t="shared" si="64"/>
        <v>207323.62129366951</v>
      </c>
      <c r="H168" s="14">
        <f t="shared" si="65"/>
        <v>92676.37870633055</v>
      </c>
      <c r="K168" s="12">
        <f t="shared" si="42"/>
        <v>147</v>
      </c>
      <c r="L168" s="13">
        <f t="shared" si="51"/>
        <v>47637</v>
      </c>
      <c r="M168" s="14">
        <f t="shared" si="52"/>
        <v>3523.8153531243488</v>
      </c>
      <c r="N168" s="14">
        <f t="shared" si="53"/>
        <v>84.88182615540606</v>
      </c>
      <c r="O168" s="14">
        <f t="shared" si="54"/>
        <v>224747.74252095903</v>
      </c>
      <c r="P168" s="14">
        <f t="shared" si="55"/>
        <v>3438.9335269689427</v>
      </c>
      <c r="Q168" s="14">
        <f t="shared" si="56"/>
        <v>293253.11438832019</v>
      </c>
      <c r="R168" s="14">
        <f t="shared" si="57"/>
        <v>6746.8856116797842</v>
      </c>
      <c r="S168" s="14">
        <f t="shared" si="58"/>
        <v>707.68176111281616</v>
      </c>
    </row>
    <row r="169" spans="1:19">
      <c r="A169" s="12">
        <f t="shared" si="34"/>
        <v>148</v>
      </c>
      <c r="B169" s="13">
        <f t="shared" si="59"/>
        <v>47667</v>
      </c>
      <c r="C169" s="14">
        <f t="shared" si="60"/>
        <v>3223.8153531243488</v>
      </c>
      <c r="D169" s="14">
        <f t="shared" si="61"/>
        <v>772.30315588608789</v>
      </c>
      <c r="E169" s="14">
        <f t="shared" si="62"/>
        <v>267349.53877149575</v>
      </c>
      <c r="F169" s="14">
        <f t="shared" si="63"/>
        <v>2451.5121972382608</v>
      </c>
      <c r="G169" s="14">
        <f t="shared" si="64"/>
        <v>209775.13349090776</v>
      </c>
      <c r="H169" s="14">
        <f t="shared" si="65"/>
        <v>90224.866509092288</v>
      </c>
      <c r="K169" s="12">
        <f t="shared" si="42"/>
        <v>148</v>
      </c>
      <c r="L169" s="13">
        <f t="shared" si="51"/>
        <v>47667</v>
      </c>
      <c r="M169" s="14">
        <f t="shared" si="52"/>
        <v>3523.8153531243488</v>
      </c>
      <c r="N169" s="14">
        <f t="shared" si="53"/>
        <v>56.224046763998203</v>
      </c>
      <c r="O169" s="14">
        <f t="shared" si="54"/>
        <v>224803.96656772302</v>
      </c>
      <c r="P169" s="14">
        <f t="shared" si="55"/>
        <v>3467.5913063603507</v>
      </c>
      <c r="Q169" s="14">
        <f t="shared" si="56"/>
        <v>296720.70569468051</v>
      </c>
      <c r="R169" s="14">
        <f t="shared" si="57"/>
        <v>3279.2943053194335</v>
      </c>
      <c r="S169" s="14">
        <f t="shared" si="58"/>
        <v>716.07910912208968</v>
      </c>
    </row>
    <row r="170" spans="1:19">
      <c r="A170" s="12">
        <f t="shared" si="34"/>
        <v>149</v>
      </c>
      <c r="B170" s="13">
        <f t="shared" si="59"/>
        <v>47698</v>
      </c>
      <c r="C170" s="14">
        <f t="shared" si="60"/>
        <v>3223.8153531243488</v>
      </c>
      <c r="D170" s="14">
        <f t="shared" si="61"/>
        <v>751.873887575769</v>
      </c>
      <c r="E170" s="14">
        <f t="shared" si="62"/>
        <v>268101.4126590715</v>
      </c>
      <c r="F170" s="14">
        <f t="shared" si="63"/>
        <v>2471.9414655485798</v>
      </c>
      <c r="G170" s="14">
        <f t="shared" si="64"/>
        <v>212247.07495645634</v>
      </c>
      <c r="H170" s="14">
        <f t="shared" si="65"/>
        <v>87752.925043543713</v>
      </c>
      <c r="K170" s="12">
        <f t="shared" si="42"/>
        <v>149</v>
      </c>
      <c r="L170" s="13">
        <f t="shared" si="51"/>
        <v>47698</v>
      </c>
      <c r="M170" s="14">
        <f t="shared" si="52"/>
        <v>3306.621757863762</v>
      </c>
      <c r="N170" s="14">
        <f t="shared" si="53"/>
        <v>27.327452544328612</v>
      </c>
      <c r="O170" s="14">
        <f t="shared" si="54"/>
        <v>224831.29402026735</v>
      </c>
      <c r="P170" s="14">
        <f t="shared" si="55"/>
        <v>3279.2943053194335</v>
      </c>
      <c r="Q170" s="14">
        <f t="shared" si="56"/>
        <v>299999.99999999994</v>
      </c>
      <c r="R170" s="14">
        <f t="shared" si="57"/>
        <v>0</v>
      </c>
      <c r="S170" s="14">
        <f t="shared" si="58"/>
        <v>724.54643503144041</v>
      </c>
    </row>
    <row r="171" spans="1:19">
      <c r="A171" s="12">
        <f t="shared" si="34"/>
        <v>150</v>
      </c>
      <c r="B171" s="13">
        <f t="shared" si="59"/>
        <v>47729</v>
      </c>
      <c r="C171" s="14">
        <f t="shared" si="60"/>
        <v>3223.8153531243488</v>
      </c>
      <c r="D171" s="14">
        <f t="shared" si="61"/>
        <v>731.27437536286425</v>
      </c>
      <c r="E171" s="14">
        <f t="shared" si="62"/>
        <v>268832.68703443435</v>
      </c>
      <c r="F171" s="14">
        <f t="shared" si="63"/>
        <v>2492.5409777614846</v>
      </c>
      <c r="G171" s="14">
        <f t="shared" si="64"/>
        <v>214739.61593421784</v>
      </c>
      <c r="H171" s="14">
        <f t="shared" si="65"/>
        <v>85260.384065782229</v>
      </c>
      <c r="K171" s="12" t="str">
        <f t="shared" si="42"/>
        <v/>
      </c>
      <c r="L171" s="13" t="str">
        <f t="shared" si="51"/>
        <v/>
      </c>
      <c r="M171" s="14" t="str">
        <f t="shared" si="52"/>
        <v/>
      </c>
      <c r="N171" s="14" t="str">
        <f t="shared" si="53"/>
        <v/>
      </c>
      <c r="O171" s="14" t="str">
        <f t="shared" si="54"/>
        <v/>
      </c>
      <c r="P171" s="14" t="str">
        <f t="shared" si="55"/>
        <v/>
      </c>
      <c r="Q171" s="14" t="str">
        <f t="shared" si="56"/>
        <v/>
      </c>
      <c r="R171" s="14" t="str">
        <f t="shared" si="57"/>
        <v/>
      </c>
      <c r="S171" s="14" t="str">
        <f t="shared" si="58"/>
        <v/>
      </c>
    </row>
    <row r="172" spans="1:19">
      <c r="A172" s="12">
        <f t="shared" si="34"/>
        <v>151</v>
      </c>
      <c r="B172" s="13">
        <f t="shared" si="59"/>
        <v>47759</v>
      </c>
      <c r="C172" s="14">
        <f t="shared" si="60"/>
        <v>3223.8153531243488</v>
      </c>
      <c r="D172" s="14">
        <f t="shared" si="61"/>
        <v>710.50320054818519</v>
      </c>
      <c r="E172" s="14">
        <f t="shared" si="62"/>
        <v>269543.19023498252</v>
      </c>
      <c r="F172" s="14">
        <f t="shared" si="63"/>
        <v>2513.3121525761635</v>
      </c>
      <c r="G172" s="14">
        <f t="shared" si="64"/>
        <v>217252.92808679401</v>
      </c>
      <c r="H172" s="14">
        <f t="shared" si="65"/>
        <v>82747.071913206062</v>
      </c>
      <c r="K172" s="12" t="str">
        <f t="shared" si="42"/>
        <v/>
      </c>
      <c r="L172" s="13" t="str">
        <f t="shared" si="51"/>
        <v/>
      </c>
      <c r="M172" s="14" t="str">
        <f t="shared" si="52"/>
        <v/>
      </c>
      <c r="N172" s="14" t="str">
        <f t="shared" si="53"/>
        <v/>
      </c>
      <c r="O172" s="14" t="str">
        <f t="shared" si="54"/>
        <v/>
      </c>
      <c r="P172" s="14" t="str">
        <f t="shared" si="55"/>
        <v/>
      </c>
      <c r="Q172" s="14" t="str">
        <f t="shared" si="56"/>
        <v/>
      </c>
      <c r="R172" s="14" t="str">
        <f t="shared" si="57"/>
        <v/>
      </c>
      <c r="S172" s="14" t="str">
        <f t="shared" si="58"/>
        <v/>
      </c>
    </row>
    <row r="173" spans="1:19">
      <c r="A173" s="12">
        <f t="shared" si="34"/>
        <v>152</v>
      </c>
      <c r="B173" s="13">
        <f t="shared" ref="B173:B236" si="66">IF(A173="","",DATE(YEAR(B172),MONTH(B172)+1,DAY(B172)))</f>
        <v>47790</v>
      </c>
      <c r="C173" s="14">
        <f t="shared" ref="C173:C236" si="67">IF(A173&lt;&gt;"",$D$12,IF(A173="","",(1+$G$5/12)*H172))</f>
        <v>3223.8153531243488</v>
      </c>
      <c r="D173" s="14">
        <f t="shared" ref="D173:D236" si="68">IF(A173="", "", $G$5/12*H172)</f>
        <v>689.55893261005053</v>
      </c>
      <c r="E173" s="14">
        <f t="shared" ref="E173:E236" si="69">IF(A173="", "", E172+D173)</f>
        <v>270232.74916759256</v>
      </c>
      <c r="F173" s="14">
        <f t="shared" ref="F173:F236" si="70">IF(A173="","",C173-D173)</f>
        <v>2534.256420514298</v>
      </c>
      <c r="G173" s="14">
        <f t="shared" ref="G173:G236" si="71">IF(A173="","", G172+F173)</f>
        <v>219787.18450730829</v>
      </c>
      <c r="H173" s="14">
        <f t="shared" ref="H173:H236" si="72">IF(A173="","",H172-F173)</f>
        <v>80212.815492691763</v>
      </c>
      <c r="K173" s="12" t="str">
        <f t="shared" si="42"/>
        <v/>
      </c>
      <c r="L173" s="13" t="str">
        <f t="shared" si="51"/>
        <v/>
      </c>
      <c r="M173" s="14" t="str">
        <f t="shared" si="52"/>
        <v/>
      </c>
      <c r="N173" s="14" t="str">
        <f t="shared" si="53"/>
        <v/>
      </c>
      <c r="O173" s="14" t="str">
        <f t="shared" si="54"/>
        <v/>
      </c>
      <c r="P173" s="14" t="str">
        <f t="shared" si="55"/>
        <v/>
      </c>
      <c r="Q173" s="14" t="str">
        <f t="shared" si="56"/>
        <v/>
      </c>
      <c r="R173" s="14" t="str">
        <f t="shared" si="57"/>
        <v/>
      </c>
      <c r="S173" s="14" t="str">
        <f t="shared" si="58"/>
        <v/>
      </c>
    </row>
    <row r="174" spans="1:19">
      <c r="A174" s="12">
        <f t="shared" si="34"/>
        <v>153</v>
      </c>
      <c r="B174" s="13">
        <f t="shared" si="66"/>
        <v>47820</v>
      </c>
      <c r="C174" s="14">
        <f t="shared" si="67"/>
        <v>3223.8153531243488</v>
      </c>
      <c r="D174" s="14">
        <f t="shared" si="68"/>
        <v>668.44012910576464</v>
      </c>
      <c r="E174" s="14">
        <f t="shared" si="69"/>
        <v>270901.18929669831</v>
      </c>
      <c r="F174" s="14">
        <f t="shared" si="70"/>
        <v>2555.375224018584</v>
      </c>
      <c r="G174" s="14">
        <f t="shared" si="71"/>
        <v>222342.55973132688</v>
      </c>
      <c r="H174" s="14">
        <f t="shared" si="72"/>
        <v>77657.440268673177</v>
      </c>
      <c r="K174" s="12" t="str">
        <f t="shared" si="42"/>
        <v/>
      </c>
      <c r="L174" s="13" t="str">
        <f t="shared" si="51"/>
        <v/>
      </c>
      <c r="M174" s="14" t="str">
        <f t="shared" si="52"/>
        <v/>
      </c>
      <c r="N174" s="14" t="str">
        <f t="shared" si="53"/>
        <v/>
      </c>
      <c r="O174" s="14" t="str">
        <f t="shared" si="54"/>
        <v/>
      </c>
      <c r="P174" s="14" t="str">
        <f t="shared" si="55"/>
        <v/>
      </c>
      <c r="Q174" s="14" t="str">
        <f t="shared" si="56"/>
        <v/>
      </c>
      <c r="R174" s="14" t="str">
        <f t="shared" si="57"/>
        <v/>
      </c>
      <c r="S174" s="14" t="str">
        <f t="shared" si="58"/>
        <v/>
      </c>
    </row>
    <row r="175" spans="1:19">
      <c r="A175" s="12">
        <f t="shared" si="34"/>
        <v>154</v>
      </c>
      <c r="B175" s="13">
        <f t="shared" si="66"/>
        <v>47851</v>
      </c>
      <c r="C175" s="14">
        <f t="shared" si="67"/>
        <v>3223.8153531243488</v>
      </c>
      <c r="D175" s="14">
        <f t="shared" si="68"/>
        <v>647.14533557227651</v>
      </c>
      <c r="E175" s="14">
        <f t="shared" si="69"/>
        <v>271548.33463227056</v>
      </c>
      <c r="F175" s="14">
        <f t="shared" si="70"/>
        <v>2576.6700175520723</v>
      </c>
      <c r="G175" s="14">
        <f t="shared" si="71"/>
        <v>224919.22974887895</v>
      </c>
      <c r="H175" s="14">
        <f t="shared" si="72"/>
        <v>75080.77025112111</v>
      </c>
      <c r="K175" s="12" t="str">
        <f t="shared" si="42"/>
        <v/>
      </c>
      <c r="L175" s="13" t="str">
        <f t="shared" si="51"/>
        <v/>
      </c>
      <c r="M175" s="14" t="str">
        <f t="shared" si="52"/>
        <v/>
      </c>
      <c r="N175" s="14" t="str">
        <f t="shared" si="53"/>
        <v/>
      </c>
      <c r="O175" s="14" t="str">
        <f t="shared" si="54"/>
        <v/>
      </c>
      <c r="P175" s="14" t="str">
        <f t="shared" si="55"/>
        <v/>
      </c>
      <c r="Q175" s="14" t="str">
        <f t="shared" si="56"/>
        <v/>
      </c>
      <c r="R175" s="14" t="str">
        <f t="shared" si="57"/>
        <v/>
      </c>
      <c r="S175" s="14" t="str">
        <f t="shared" si="58"/>
        <v/>
      </c>
    </row>
    <row r="176" spans="1:19">
      <c r="A176" s="12">
        <f t="shared" si="34"/>
        <v>155</v>
      </c>
      <c r="B176" s="13">
        <f t="shared" si="66"/>
        <v>47882</v>
      </c>
      <c r="C176" s="14">
        <f t="shared" si="67"/>
        <v>3223.8153531243488</v>
      </c>
      <c r="D176" s="14">
        <f t="shared" si="68"/>
        <v>625.67308542600927</v>
      </c>
      <c r="E176" s="14">
        <f t="shared" si="69"/>
        <v>272174.00771769654</v>
      </c>
      <c r="F176" s="14">
        <f t="shared" si="70"/>
        <v>2598.1422676983393</v>
      </c>
      <c r="G176" s="14">
        <f t="shared" si="71"/>
        <v>227517.37201657728</v>
      </c>
      <c r="H176" s="14">
        <f t="shared" si="72"/>
        <v>72482.627983422775</v>
      </c>
      <c r="K176" s="12" t="str">
        <f t="shared" si="42"/>
        <v/>
      </c>
      <c r="L176" s="13" t="str">
        <f t="shared" si="51"/>
        <v/>
      </c>
      <c r="M176" s="14" t="str">
        <f t="shared" si="52"/>
        <v/>
      </c>
      <c r="N176" s="14" t="str">
        <f t="shared" si="53"/>
        <v/>
      </c>
      <c r="O176" s="14" t="str">
        <f t="shared" si="54"/>
        <v/>
      </c>
      <c r="P176" s="14" t="str">
        <f t="shared" si="55"/>
        <v/>
      </c>
      <c r="Q176" s="14" t="str">
        <f t="shared" si="56"/>
        <v/>
      </c>
      <c r="R176" s="14" t="str">
        <f t="shared" si="57"/>
        <v/>
      </c>
      <c r="S176" s="14" t="str">
        <f t="shared" si="58"/>
        <v/>
      </c>
    </row>
    <row r="177" spans="1:19">
      <c r="A177" s="12">
        <f t="shared" si="34"/>
        <v>156</v>
      </c>
      <c r="B177" s="13">
        <f t="shared" si="66"/>
        <v>47910</v>
      </c>
      <c r="C177" s="14">
        <f t="shared" si="67"/>
        <v>3223.8153531243488</v>
      </c>
      <c r="D177" s="14">
        <f t="shared" si="68"/>
        <v>604.02189986185647</v>
      </c>
      <c r="E177" s="14">
        <f t="shared" si="69"/>
        <v>272778.02961755841</v>
      </c>
      <c r="F177" s="14">
        <f t="shared" si="70"/>
        <v>2619.7934532624922</v>
      </c>
      <c r="G177" s="14">
        <f t="shared" si="71"/>
        <v>230137.16546983976</v>
      </c>
      <c r="H177" s="14">
        <f t="shared" si="72"/>
        <v>69862.834530160282</v>
      </c>
      <c r="K177" s="12" t="str">
        <f t="shared" si="42"/>
        <v/>
      </c>
      <c r="L177" s="13" t="str">
        <f t="shared" si="51"/>
        <v/>
      </c>
      <c r="M177" s="14" t="str">
        <f t="shared" si="52"/>
        <v/>
      </c>
      <c r="N177" s="14" t="str">
        <f t="shared" si="53"/>
        <v/>
      </c>
      <c r="O177" s="14" t="str">
        <f t="shared" si="54"/>
        <v/>
      </c>
      <c r="P177" s="14" t="str">
        <f t="shared" si="55"/>
        <v/>
      </c>
      <c r="Q177" s="14" t="str">
        <f t="shared" si="56"/>
        <v/>
      </c>
      <c r="R177" s="14" t="str">
        <f t="shared" si="57"/>
        <v/>
      </c>
      <c r="S177" s="14" t="str">
        <f t="shared" si="58"/>
        <v/>
      </c>
    </row>
    <row r="178" spans="1:19">
      <c r="A178" s="12">
        <f t="shared" si="34"/>
        <v>157</v>
      </c>
      <c r="B178" s="13">
        <f t="shared" si="66"/>
        <v>47941</v>
      </c>
      <c r="C178" s="14">
        <f t="shared" si="67"/>
        <v>3223.8153531243488</v>
      </c>
      <c r="D178" s="14">
        <f t="shared" si="68"/>
        <v>582.19028775133563</v>
      </c>
      <c r="E178" s="14">
        <f t="shared" si="69"/>
        <v>273360.21990530973</v>
      </c>
      <c r="F178" s="14">
        <f t="shared" si="70"/>
        <v>2641.6250653730131</v>
      </c>
      <c r="G178" s="14">
        <f t="shared" si="71"/>
        <v>232778.79053521279</v>
      </c>
      <c r="H178" s="14">
        <f t="shared" si="72"/>
        <v>67221.209464787273</v>
      </c>
      <c r="K178" s="12" t="str">
        <f t="shared" si="42"/>
        <v/>
      </c>
      <c r="L178" s="13" t="str">
        <f t="shared" si="51"/>
        <v/>
      </c>
      <c r="M178" s="14" t="str">
        <f t="shared" si="52"/>
        <v/>
      </c>
      <c r="N178" s="14" t="str">
        <f t="shared" si="53"/>
        <v/>
      </c>
      <c r="O178" s="14" t="str">
        <f t="shared" si="54"/>
        <v/>
      </c>
      <c r="P178" s="14" t="str">
        <f t="shared" si="55"/>
        <v/>
      </c>
      <c r="Q178" s="14" t="str">
        <f t="shared" si="56"/>
        <v/>
      </c>
      <c r="R178" s="14" t="str">
        <f t="shared" si="57"/>
        <v/>
      </c>
      <c r="S178" s="14" t="str">
        <f t="shared" si="58"/>
        <v/>
      </c>
    </row>
    <row r="179" spans="1:19">
      <c r="A179" s="12">
        <f t="shared" si="34"/>
        <v>158</v>
      </c>
      <c r="B179" s="13">
        <f t="shared" si="66"/>
        <v>47971</v>
      </c>
      <c r="C179" s="14">
        <f t="shared" si="67"/>
        <v>3223.8153531243488</v>
      </c>
      <c r="D179" s="14">
        <f t="shared" si="68"/>
        <v>560.17674553989389</v>
      </c>
      <c r="E179" s="14">
        <f t="shared" si="69"/>
        <v>273920.39665084961</v>
      </c>
      <c r="F179" s="14">
        <f t="shared" si="70"/>
        <v>2663.6386075844548</v>
      </c>
      <c r="G179" s="14">
        <f t="shared" si="71"/>
        <v>235442.42914279725</v>
      </c>
      <c r="H179" s="14">
        <f t="shared" si="72"/>
        <v>64557.570857202816</v>
      </c>
      <c r="K179" s="12" t="str">
        <f t="shared" si="42"/>
        <v/>
      </c>
      <c r="L179" s="13" t="str">
        <f t="shared" si="51"/>
        <v/>
      </c>
      <c r="M179" s="14" t="str">
        <f t="shared" si="52"/>
        <v/>
      </c>
      <c r="N179" s="14" t="str">
        <f t="shared" si="53"/>
        <v/>
      </c>
      <c r="O179" s="14" t="str">
        <f t="shared" si="54"/>
        <v/>
      </c>
      <c r="P179" s="14" t="str">
        <f t="shared" si="55"/>
        <v/>
      </c>
      <c r="Q179" s="14" t="str">
        <f t="shared" si="56"/>
        <v/>
      </c>
      <c r="R179" s="14" t="str">
        <f t="shared" si="57"/>
        <v/>
      </c>
      <c r="S179" s="14" t="str">
        <f t="shared" si="58"/>
        <v/>
      </c>
    </row>
    <row r="180" spans="1:19">
      <c r="A180" s="12">
        <f t="shared" si="34"/>
        <v>159</v>
      </c>
      <c r="B180" s="13">
        <f t="shared" si="66"/>
        <v>48002</v>
      </c>
      <c r="C180" s="14">
        <f t="shared" si="67"/>
        <v>3223.8153531243488</v>
      </c>
      <c r="D180" s="14">
        <f t="shared" si="68"/>
        <v>537.97975714335678</v>
      </c>
      <c r="E180" s="14">
        <f t="shared" si="69"/>
        <v>274458.37640799297</v>
      </c>
      <c r="F180" s="14">
        <f t="shared" si="70"/>
        <v>2685.8355959809919</v>
      </c>
      <c r="G180" s="14">
        <f t="shared" si="71"/>
        <v>238128.26473877823</v>
      </c>
      <c r="H180" s="14">
        <f t="shared" si="72"/>
        <v>61871.735261221824</v>
      </c>
      <c r="K180" s="12" t="str">
        <f t="shared" si="42"/>
        <v/>
      </c>
      <c r="L180" s="13" t="str">
        <f t="shared" si="51"/>
        <v/>
      </c>
      <c r="M180" s="14" t="str">
        <f t="shared" si="52"/>
        <v/>
      </c>
      <c r="N180" s="14" t="str">
        <f t="shared" si="53"/>
        <v/>
      </c>
      <c r="O180" s="14" t="str">
        <f t="shared" si="54"/>
        <v/>
      </c>
      <c r="P180" s="14" t="str">
        <f t="shared" si="55"/>
        <v/>
      </c>
      <c r="Q180" s="14" t="str">
        <f t="shared" si="56"/>
        <v/>
      </c>
      <c r="R180" s="14" t="str">
        <f t="shared" si="57"/>
        <v/>
      </c>
      <c r="S180" s="14" t="str">
        <f t="shared" si="58"/>
        <v/>
      </c>
    </row>
    <row r="181" spans="1:19">
      <c r="A181" s="12">
        <f t="shared" si="34"/>
        <v>160</v>
      </c>
      <c r="B181" s="13">
        <f t="shared" si="66"/>
        <v>48032</v>
      </c>
      <c r="C181" s="14">
        <f t="shared" si="67"/>
        <v>3223.8153531243488</v>
      </c>
      <c r="D181" s="14">
        <f t="shared" si="68"/>
        <v>515.59779384351521</v>
      </c>
      <c r="E181" s="14">
        <f t="shared" si="69"/>
        <v>274973.97420183651</v>
      </c>
      <c r="F181" s="14">
        <f t="shared" si="70"/>
        <v>2708.2175592808335</v>
      </c>
      <c r="G181" s="14">
        <f t="shared" si="71"/>
        <v>240836.48229805907</v>
      </c>
      <c r="H181" s="14">
        <f t="shared" si="72"/>
        <v>59163.517701940989</v>
      </c>
      <c r="K181" s="12" t="str">
        <f t="shared" si="42"/>
        <v/>
      </c>
      <c r="L181" s="13" t="str">
        <f t="shared" si="51"/>
        <v/>
      </c>
      <c r="M181" s="14" t="str">
        <f t="shared" si="52"/>
        <v/>
      </c>
      <c r="N181" s="14" t="str">
        <f t="shared" si="53"/>
        <v/>
      </c>
      <c r="O181" s="14" t="str">
        <f t="shared" si="54"/>
        <v/>
      </c>
      <c r="P181" s="14" t="str">
        <f t="shared" si="55"/>
        <v/>
      </c>
      <c r="Q181" s="14" t="str">
        <f t="shared" si="56"/>
        <v/>
      </c>
      <c r="R181" s="14" t="str">
        <f t="shared" si="57"/>
        <v/>
      </c>
      <c r="S181" s="14" t="str">
        <f t="shared" si="58"/>
        <v/>
      </c>
    </row>
    <row r="182" spans="1:19">
      <c r="A182" s="12">
        <f t="shared" si="34"/>
        <v>161</v>
      </c>
      <c r="B182" s="13">
        <f t="shared" si="66"/>
        <v>48063</v>
      </c>
      <c r="C182" s="14">
        <f t="shared" si="67"/>
        <v>3223.8153531243488</v>
      </c>
      <c r="D182" s="14">
        <f t="shared" si="68"/>
        <v>493.02931418284157</v>
      </c>
      <c r="E182" s="14">
        <f t="shared" si="69"/>
        <v>275467.00351601932</v>
      </c>
      <c r="F182" s="14">
        <f t="shared" si="70"/>
        <v>2730.7860389415073</v>
      </c>
      <c r="G182" s="14">
        <f t="shared" si="71"/>
        <v>243567.26833700057</v>
      </c>
      <c r="H182" s="14">
        <f t="shared" si="72"/>
        <v>56432.731662999482</v>
      </c>
      <c r="K182" s="12" t="str">
        <f t="shared" si="42"/>
        <v/>
      </c>
      <c r="L182" s="13" t="str">
        <f t="shared" si="51"/>
        <v/>
      </c>
      <c r="M182" s="14" t="str">
        <f t="shared" si="52"/>
        <v/>
      </c>
      <c r="N182" s="14" t="str">
        <f t="shared" si="53"/>
        <v/>
      </c>
      <c r="O182" s="14" t="str">
        <f t="shared" si="54"/>
        <v/>
      </c>
      <c r="P182" s="14" t="str">
        <f t="shared" si="55"/>
        <v/>
      </c>
      <c r="Q182" s="14" t="str">
        <f t="shared" si="56"/>
        <v/>
      </c>
      <c r="R182" s="14" t="str">
        <f t="shared" si="57"/>
        <v/>
      </c>
      <c r="S182" s="14" t="str">
        <f t="shared" si="58"/>
        <v/>
      </c>
    </row>
    <row r="183" spans="1:19">
      <c r="A183" s="12">
        <f t="shared" si="34"/>
        <v>162</v>
      </c>
      <c r="B183" s="13">
        <f t="shared" si="66"/>
        <v>48094</v>
      </c>
      <c r="C183" s="14">
        <f t="shared" si="67"/>
        <v>3223.8153531243488</v>
      </c>
      <c r="D183" s="14">
        <f t="shared" si="68"/>
        <v>470.27276385832903</v>
      </c>
      <c r="E183" s="14">
        <f t="shared" si="69"/>
        <v>275937.27627987764</v>
      </c>
      <c r="F183" s="14">
        <f t="shared" si="70"/>
        <v>2753.5425892660196</v>
      </c>
      <c r="G183" s="14">
        <f t="shared" si="71"/>
        <v>246320.8109262666</v>
      </c>
      <c r="H183" s="14">
        <f t="shared" si="72"/>
        <v>53679.189073733462</v>
      </c>
      <c r="K183" s="12" t="str">
        <f t="shared" si="42"/>
        <v/>
      </c>
      <c r="L183" s="13" t="str">
        <f t="shared" si="51"/>
        <v/>
      </c>
      <c r="M183" s="14" t="str">
        <f t="shared" si="52"/>
        <v/>
      </c>
      <c r="N183" s="14" t="str">
        <f t="shared" si="53"/>
        <v/>
      </c>
      <c r="O183" s="14" t="str">
        <f t="shared" si="54"/>
        <v/>
      </c>
      <c r="P183" s="14" t="str">
        <f t="shared" si="55"/>
        <v/>
      </c>
      <c r="Q183" s="14" t="str">
        <f t="shared" si="56"/>
        <v/>
      </c>
      <c r="R183" s="14" t="str">
        <f t="shared" si="57"/>
        <v/>
      </c>
      <c r="S183" s="14" t="str">
        <f t="shared" si="58"/>
        <v/>
      </c>
    </row>
    <row r="184" spans="1:19">
      <c r="A184" s="12">
        <f t="shared" si="34"/>
        <v>163</v>
      </c>
      <c r="B184" s="13">
        <f t="shared" si="66"/>
        <v>48124</v>
      </c>
      <c r="C184" s="14">
        <f t="shared" si="67"/>
        <v>3223.8153531243488</v>
      </c>
      <c r="D184" s="14">
        <f t="shared" si="68"/>
        <v>447.32657561444552</v>
      </c>
      <c r="E184" s="14">
        <f t="shared" si="69"/>
        <v>276384.60285549209</v>
      </c>
      <c r="F184" s="14">
        <f t="shared" si="70"/>
        <v>2776.4887775099032</v>
      </c>
      <c r="G184" s="14">
        <f t="shared" si="71"/>
        <v>249097.29970377649</v>
      </c>
      <c r="H184" s="14">
        <f t="shared" si="72"/>
        <v>50902.700296223557</v>
      </c>
      <c r="K184" s="12" t="str">
        <f t="shared" si="42"/>
        <v/>
      </c>
      <c r="L184" s="13" t="str">
        <f t="shared" si="51"/>
        <v/>
      </c>
      <c r="M184" s="14" t="str">
        <f t="shared" si="52"/>
        <v/>
      </c>
      <c r="N184" s="14" t="str">
        <f t="shared" si="53"/>
        <v/>
      </c>
      <c r="O184" s="14" t="str">
        <f t="shared" si="54"/>
        <v/>
      </c>
      <c r="P184" s="14" t="str">
        <f t="shared" si="55"/>
        <v/>
      </c>
      <c r="Q184" s="14" t="str">
        <f t="shared" si="56"/>
        <v/>
      </c>
      <c r="R184" s="14" t="str">
        <f t="shared" si="57"/>
        <v/>
      </c>
      <c r="S184" s="14" t="str">
        <f t="shared" si="58"/>
        <v/>
      </c>
    </row>
    <row r="185" spans="1:19">
      <c r="A185" s="12">
        <f t="shared" si="34"/>
        <v>164</v>
      </c>
      <c r="B185" s="13">
        <f t="shared" si="66"/>
        <v>48155</v>
      </c>
      <c r="C185" s="14">
        <f t="shared" si="67"/>
        <v>3223.8153531243488</v>
      </c>
      <c r="D185" s="14">
        <f t="shared" si="68"/>
        <v>424.18916913519632</v>
      </c>
      <c r="E185" s="14">
        <f t="shared" si="69"/>
        <v>276808.79202462727</v>
      </c>
      <c r="F185" s="14">
        <f t="shared" si="70"/>
        <v>2799.6261839891527</v>
      </c>
      <c r="G185" s="14">
        <f t="shared" si="71"/>
        <v>251896.92588776565</v>
      </c>
      <c r="H185" s="14">
        <f t="shared" si="72"/>
        <v>48103.074112234404</v>
      </c>
      <c r="K185" s="12" t="str">
        <f t="shared" si="42"/>
        <v/>
      </c>
      <c r="L185" s="13" t="str">
        <f t="shared" si="51"/>
        <v/>
      </c>
      <c r="M185" s="14" t="str">
        <f t="shared" si="52"/>
        <v/>
      </c>
      <c r="N185" s="14" t="str">
        <f t="shared" si="53"/>
        <v/>
      </c>
      <c r="O185" s="14" t="str">
        <f t="shared" si="54"/>
        <v/>
      </c>
      <c r="P185" s="14" t="str">
        <f t="shared" si="55"/>
        <v/>
      </c>
      <c r="Q185" s="14" t="str">
        <f t="shared" si="56"/>
        <v/>
      </c>
      <c r="R185" s="14" t="str">
        <f t="shared" si="57"/>
        <v/>
      </c>
      <c r="S185" s="14" t="str">
        <f t="shared" si="58"/>
        <v/>
      </c>
    </row>
    <row r="186" spans="1:19">
      <c r="A186" s="12">
        <f t="shared" si="34"/>
        <v>165</v>
      </c>
      <c r="B186" s="13">
        <f t="shared" si="66"/>
        <v>48185</v>
      </c>
      <c r="C186" s="14">
        <f t="shared" si="67"/>
        <v>3223.8153531243488</v>
      </c>
      <c r="D186" s="14">
        <f t="shared" si="68"/>
        <v>400.85895093528671</v>
      </c>
      <c r="E186" s="14">
        <f t="shared" si="69"/>
        <v>277209.65097556257</v>
      </c>
      <c r="F186" s="14">
        <f t="shared" si="70"/>
        <v>2822.9564021890619</v>
      </c>
      <c r="G186" s="14">
        <f t="shared" si="71"/>
        <v>254719.88228995472</v>
      </c>
      <c r="H186" s="14">
        <f t="shared" si="72"/>
        <v>45280.117710045342</v>
      </c>
      <c r="K186" s="12" t="str">
        <f t="shared" si="42"/>
        <v/>
      </c>
      <c r="L186" s="13" t="str">
        <f t="shared" si="51"/>
        <v/>
      </c>
      <c r="M186" s="14" t="str">
        <f t="shared" si="52"/>
        <v/>
      </c>
      <c r="N186" s="14" t="str">
        <f t="shared" si="53"/>
        <v/>
      </c>
      <c r="O186" s="14" t="str">
        <f t="shared" si="54"/>
        <v/>
      </c>
      <c r="P186" s="14" t="str">
        <f t="shared" si="55"/>
        <v/>
      </c>
      <c r="Q186" s="14" t="str">
        <f t="shared" si="56"/>
        <v/>
      </c>
      <c r="R186" s="14" t="str">
        <f t="shared" si="57"/>
        <v/>
      </c>
      <c r="S186" s="14" t="str">
        <f t="shared" si="58"/>
        <v/>
      </c>
    </row>
    <row r="187" spans="1:19">
      <c r="A187" s="12">
        <f t="shared" si="34"/>
        <v>166</v>
      </c>
      <c r="B187" s="13">
        <f t="shared" si="66"/>
        <v>48216</v>
      </c>
      <c r="C187" s="14">
        <f t="shared" si="67"/>
        <v>3223.8153531243488</v>
      </c>
      <c r="D187" s="14">
        <f t="shared" si="68"/>
        <v>377.33431425037787</v>
      </c>
      <c r="E187" s="14">
        <f t="shared" si="69"/>
        <v>277586.98528981296</v>
      </c>
      <c r="F187" s="14">
        <f t="shared" si="70"/>
        <v>2846.4810388739711</v>
      </c>
      <c r="G187" s="14">
        <f t="shared" si="71"/>
        <v>257566.36332882868</v>
      </c>
      <c r="H187" s="14">
        <f t="shared" si="72"/>
        <v>42433.636671171371</v>
      </c>
      <c r="K187" s="12" t="str">
        <f t="shared" si="42"/>
        <v/>
      </c>
      <c r="L187" s="13" t="str">
        <f t="shared" si="51"/>
        <v/>
      </c>
      <c r="M187" s="14" t="str">
        <f t="shared" si="52"/>
        <v/>
      </c>
      <c r="N187" s="14" t="str">
        <f t="shared" si="53"/>
        <v/>
      </c>
      <c r="O187" s="14" t="str">
        <f t="shared" si="54"/>
        <v/>
      </c>
      <c r="P187" s="14" t="str">
        <f t="shared" si="55"/>
        <v/>
      </c>
      <c r="Q187" s="14" t="str">
        <f t="shared" si="56"/>
        <v/>
      </c>
      <c r="R187" s="14" t="str">
        <f t="shared" si="57"/>
        <v/>
      </c>
      <c r="S187" s="14" t="str">
        <f t="shared" si="58"/>
        <v/>
      </c>
    </row>
    <row r="188" spans="1:19">
      <c r="A188" s="12">
        <f t="shared" si="34"/>
        <v>167</v>
      </c>
      <c r="B188" s="13">
        <f t="shared" si="66"/>
        <v>48247</v>
      </c>
      <c r="C188" s="14">
        <f t="shared" si="67"/>
        <v>3223.8153531243488</v>
      </c>
      <c r="D188" s="14">
        <f t="shared" si="68"/>
        <v>353.61363892642811</v>
      </c>
      <c r="E188" s="14">
        <f t="shared" si="69"/>
        <v>277940.59892873937</v>
      </c>
      <c r="F188" s="14">
        <f t="shared" si="70"/>
        <v>2870.2017141979209</v>
      </c>
      <c r="G188" s="14">
        <f t="shared" si="71"/>
        <v>260436.56504302661</v>
      </c>
      <c r="H188" s="14">
        <f t="shared" si="72"/>
        <v>39563.434956973448</v>
      </c>
      <c r="K188" s="12" t="str">
        <f t="shared" si="42"/>
        <v/>
      </c>
      <c r="L188" s="13" t="str">
        <f t="shared" si="51"/>
        <v/>
      </c>
      <c r="M188" s="14" t="str">
        <f t="shared" si="52"/>
        <v/>
      </c>
      <c r="N188" s="14" t="str">
        <f t="shared" si="53"/>
        <v/>
      </c>
      <c r="O188" s="14" t="str">
        <f t="shared" si="54"/>
        <v/>
      </c>
      <c r="P188" s="14" t="str">
        <f t="shared" si="55"/>
        <v/>
      </c>
      <c r="Q188" s="14" t="str">
        <f t="shared" si="56"/>
        <v/>
      </c>
      <c r="R188" s="14" t="str">
        <f t="shared" si="57"/>
        <v/>
      </c>
      <c r="S188" s="14" t="str">
        <f t="shared" si="58"/>
        <v/>
      </c>
    </row>
    <row r="189" spans="1:19">
      <c r="A189" s="12">
        <f t="shared" si="34"/>
        <v>168</v>
      </c>
      <c r="B189" s="13">
        <f t="shared" si="66"/>
        <v>48276</v>
      </c>
      <c r="C189" s="14">
        <f t="shared" si="67"/>
        <v>3223.8153531243488</v>
      </c>
      <c r="D189" s="14">
        <f t="shared" si="68"/>
        <v>329.69529130811208</v>
      </c>
      <c r="E189" s="14">
        <f t="shared" si="69"/>
        <v>278270.29422004748</v>
      </c>
      <c r="F189" s="14">
        <f t="shared" si="70"/>
        <v>2894.1200618162366</v>
      </c>
      <c r="G189" s="14">
        <f t="shared" si="71"/>
        <v>263330.68510484282</v>
      </c>
      <c r="H189" s="14">
        <f t="shared" si="72"/>
        <v>36669.314895157208</v>
      </c>
      <c r="K189" s="12" t="str">
        <f t="shared" si="42"/>
        <v/>
      </c>
      <c r="L189" s="13" t="str">
        <f t="shared" si="51"/>
        <v/>
      </c>
      <c r="M189" s="14" t="str">
        <f t="shared" si="52"/>
        <v/>
      </c>
      <c r="N189" s="14" t="str">
        <f t="shared" si="53"/>
        <v/>
      </c>
      <c r="O189" s="14" t="str">
        <f t="shared" si="54"/>
        <v/>
      </c>
      <c r="P189" s="14" t="str">
        <f t="shared" si="55"/>
        <v/>
      </c>
      <c r="Q189" s="14" t="str">
        <f t="shared" si="56"/>
        <v/>
      </c>
      <c r="R189" s="14" t="str">
        <f t="shared" si="57"/>
        <v/>
      </c>
      <c r="S189" s="14" t="str">
        <f t="shared" si="58"/>
        <v/>
      </c>
    </row>
    <row r="190" spans="1:19">
      <c r="A190" s="12">
        <f t="shared" si="34"/>
        <v>169</v>
      </c>
      <c r="B190" s="13">
        <f t="shared" si="66"/>
        <v>48307</v>
      </c>
      <c r="C190" s="14">
        <f t="shared" si="67"/>
        <v>3223.8153531243488</v>
      </c>
      <c r="D190" s="14">
        <f t="shared" si="68"/>
        <v>305.57762412631007</v>
      </c>
      <c r="E190" s="14">
        <f t="shared" si="69"/>
        <v>278575.87184417382</v>
      </c>
      <c r="F190" s="14">
        <f t="shared" si="70"/>
        <v>2918.2377289980386</v>
      </c>
      <c r="G190" s="14">
        <f t="shared" si="71"/>
        <v>266248.92283384089</v>
      </c>
      <c r="H190" s="14">
        <f t="shared" si="72"/>
        <v>33751.077166159172</v>
      </c>
      <c r="K190" s="12" t="str">
        <f t="shared" si="42"/>
        <v/>
      </c>
      <c r="L190" s="13" t="str">
        <f t="shared" si="51"/>
        <v/>
      </c>
      <c r="M190" s="14" t="str">
        <f t="shared" si="52"/>
        <v/>
      </c>
      <c r="N190" s="14" t="str">
        <f t="shared" si="53"/>
        <v/>
      </c>
      <c r="O190" s="14" t="str">
        <f t="shared" si="54"/>
        <v/>
      </c>
      <c r="P190" s="14" t="str">
        <f t="shared" si="55"/>
        <v/>
      </c>
      <c r="Q190" s="14" t="str">
        <f t="shared" si="56"/>
        <v/>
      </c>
      <c r="R190" s="14" t="str">
        <f t="shared" si="57"/>
        <v/>
      </c>
      <c r="S190" s="14" t="str">
        <f t="shared" si="58"/>
        <v/>
      </c>
    </row>
    <row r="191" spans="1:19">
      <c r="A191" s="12">
        <f t="shared" si="34"/>
        <v>170</v>
      </c>
      <c r="B191" s="13">
        <f t="shared" si="66"/>
        <v>48337</v>
      </c>
      <c r="C191" s="14">
        <f t="shared" si="67"/>
        <v>3223.8153531243488</v>
      </c>
      <c r="D191" s="14">
        <f t="shared" si="68"/>
        <v>281.25897638465977</v>
      </c>
      <c r="E191" s="14">
        <f t="shared" si="69"/>
        <v>278857.13082055846</v>
      </c>
      <c r="F191" s="14">
        <f t="shared" si="70"/>
        <v>2942.5563767396889</v>
      </c>
      <c r="G191" s="14">
        <f t="shared" si="71"/>
        <v>269191.47921058058</v>
      </c>
      <c r="H191" s="14">
        <f t="shared" si="72"/>
        <v>30808.520789419483</v>
      </c>
      <c r="K191" s="12" t="str">
        <f t="shared" si="42"/>
        <v/>
      </c>
      <c r="L191" s="13" t="str">
        <f t="shared" si="51"/>
        <v/>
      </c>
      <c r="M191" s="14" t="str">
        <f t="shared" si="52"/>
        <v/>
      </c>
      <c r="N191" s="14" t="str">
        <f t="shared" si="53"/>
        <v/>
      </c>
      <c r="O191" s="14" t="str">
        <f t="shared" si="54"/>
        <v/>
      </c>
      <c r="P191" s="14" t="str">
        <f t="shared" si="55"/>
        <v/>
      </c>
      <c r="Q191" s="14" t="str">
        <f t="shared" si="56"/>
        <v/>
      </c>
      <c r="R191" s="14" t="str">
        <f t="shared" si="57"/>
        <v/>
      </c>
      <c r="S191" s="14" t="str">
        <f t="shared" si="58"/>
        <v/>
      </c>
    </row>
    <row r="192" spans="1:19">
      <c r="A192" s="12">
        <f t="shared" si="34"/>
        <v>171</v>
      </c>
      <c r="B192" s="13">
        <f t="shared" si="66"/>
        <v>48368</v>
      </c>
      <c r="C192" s="14">
        <f t="shared" si="67"/>
        <v>3223.8153531243488</v>
      </c>
      <c r="D192" s="14">
        <f t="shared" si="68"/>
        <v>256.73767324516234</v>
      </c>
      <c r="E192" s="14">
        <f t="shared" si="69"/>
        <v>279113.8684938036</v>
      </c>
      <c r="F192" s="14">
        <f t="shared" si="70"/>
        <v>2967.0776798791867</v>
      </c>
      <c r="G192" s="14">
        <f t="shared" si="71"/>
        <v>272158.55689045979</v>
      </c>
      <c r="H192" s="14">
        <f t="shared" si="72"/>
        <v>27841.443109540298</v>
      </c>
      <c r="K192" s="12" t="str">
        <f t="shared" si="42"/>
        <v/>
      </c>
      <c r="L192" s="13" t="str">
        <f t="shared" si="51"/>
        <v/>
      </c>
      <c r="M192" s="14" t="str">
        <f t="shared" si="52"/>
        <v/>
      </c>
      <c r="N192" s="14" t="str">
        <f t="shared" si="53"/>
        <v/>
      </c>
      <c r="O192" s="14" t="str">
        <f t="shared" si="54"/>
        <v/>
      </c>
      <c r="P192" s="14" t="str">
        <f t="shared" si="55"/>
        <v/>
      </c>
      <c r="Q192" s="14" t="str">
        <f t="shared" si="56"/>
        <v/>
      </c>
      <c r="R192" s="14" t="str">
        <f t="shared" si="57"/>
        <v/>
      </c>
      <c r="S192" s="14" t="str">
        <f t="shared" si="58"/>
        <v/>
      </c>
    </row>
    <row r="193" spans="1:19">
      <c r="A193" s="12">
        <f t="shared" si="34"/>
        <v>172</v>
      </c>
      <c r="B193" s="13">
        <f t="shared" si="66"/>
        <v>48398</v>
      </c>
      <c r="C193" s="14">
        <f t="shared" si="67"/>
        <v>3223.8153531243488</v>
      </c>
      <c r="D193" s="14">
        <f t="shared" si="68"/>
        <v>232.01202591283581</v>
      </c>
      <c r="E193" s="14">
        <f t="shared" si="69"/>
        <v>279345.88051971642</v>
      </c>
      <c r="F193" s="14">
        <f t="shared" si="70"/>
        <v>2991.8033272115131</v>
      </c>
      <c r="G193" s="14">
        <f t="shared" si="71"/>
        <v>275150.36021767132</v>
      </c>
      <c r="H193" s="14">
        <f t="shared" si="72"/>
        <v>24849.639782328784</v>
      </c>
      <c r="K193" s="12" t="str">
        <f t="shared" si="42"/>
        <v/>
      </c>
      <c r="L193" s="13" t="str">
        <f t="shared" si="51"/>
        <v/>
      </c>
      <c r="M193" s="14" t="str">
        <f t="shared" si="52"/>
        <v/>
      </c>
      <c r="N193" s="14" t="str">
        <f t="shared" si="53"/>
        <v/>
      </c>
      <c r="O193" s="14" t="str">
        <f t="shared" si="54"/>
        <v/>
      </c>
      <c r="P193" s="14" t="str">
        <f t="shared" si="55"/>
        <v/>
      </c>
      <c r="Q193" s="14" t="str">
        <f t="shared" si="56"/>
        <v/>
      </c>
      <c r="R193" s="14" t="str">
        <f t="shared" si="57"/>
        <v/>
      </c>
      <c r="S193" s="14" t="str">
        <f t="shared" si="58"/>
        <v/>
      </c>
    </row>
    <row r="194" spans="1:19">
      <c r="A194" s="12">
        <f t="shared" si="34"/>
        <v>173</v>
      </c>
      <c r="B194" s="13">
        <f t="shared" si="66"/>
        <v>48429</v>
      </c>
      <c r="C194" s="14">
        <f t="shared" si="67"/>
        <v>3223.8153531243488</v>
      </c>
      <c r="D194" s="14">
        <f t="shared" si="68"/>
        <v>207.08033151940654</v>
      </c>
      <c r="E194" s="14">
        <f t="shared" si="69"/>
        <v>279552.96085123584</v>
      </c>
      <c r="F194" s="14">
        <f t="shared" si="70"/>
        <v>3016.7350216049422</v>
      </c>
      <c r="G194" s="14">
        <f t="shared" si="71"/>
        <v>278167.09523927624</v>
      </c>
      <c r="H194" s="14">
        <f t="shared" si="72"/>
        <v>21832.904760723843</v>
      </c>
      <c r="K194" s="12" t="str">
        <f t="shared" si="42"/>
        <v/>
      </c>
      <c r="L194" s="13" t="str">
        <f t="shared" si="51"/>
        <v/>
      </c>
      <c r="M194" s="14" t="str">
        <f t="shared" si="52"/>
        <v/>
      </c>
      <c r="N194" s="14" t="str">
        <f t="shared" si="53"/>
        <v/>
      </c>
      <c r="O194" s="14" t="str">
        <f t="shared" si="54"/>
        <v/>
      </c>
      <c r="P194" s="14" t="str">
        <f t="shared" si="55"/>
        <v/>
      </c>
      <c r="Q194" s="14" t="str">
        <f t="shared" si="56"/>
        <v/>
      </c>
      <c r="R194" s="14" t="str">
        <f t="shared" si="57"/>
        <v/>
      </c>
      <c r="S194" s="14" t="str">
        <f t="shared" si="58"/>
        <v/>
      </c>
    </row>
    <row r="195" spans="1:19">
      <c r="A195" s="12">
        <f t="shared" si="34"/>
        <v>174</v>
      </c>
      <c r="B195" s="13">
        <f t="shared" si="66"/>
        <v>48460</v>
      </c>
      <c r="C195" s="14">
        <f t="shared" si="67"/>
        <v>3223.8153531243488</v>
      </c>
      <c r="D195" s="14">
        <f t="shared" si="68"/>
        <v>181.94087300603201</v>
      </c>
      <c r="E195" s="14">
        <f t="shared" si="69"/>
        <v>279734.90172424185</v>
      </c>
      <c r="F195" s="14">
        <f t="shared" si="70"/>
        <v>3041.8744801183166</v>
      </c>
      <c r="G195" s="14">
        <f t="shared" si="71"/>
        <v>281208.96971939458</v>
      </c>
      <c r="H195" s="14">
        <f t="shared" si="72"/>
        <v>18791.030280605526</v>
      </c>
      <c r="K195" s="12" t="str">
        <f t="shared" si="42"/>
        <v/>
      </c>
      <c r="L195" s="13" t="str">
        <f t="shared" si="51"/>
        <v/>
      </c>
      <c r="M195" s="14" t="str">
        <f t="shared" si="52"/>
        <v/>
      </c>
      <c r="N195" s="14" t="str">
        <f t="shared" si="53"/>
        <v/>
      </c>
      <c r="O195" s="14" t="str">
        <f t="shared" si="54"/>
        <v/>
      </c>
      <c r="P195" s="14" t="str">
        <f t="shared" si="55"/>
        <v/>
      </c>
      <c r="Q195" s="14" t="str">
        <f t="shared" si="56"/>
        <v/>
      </c>
      <c r="R195" s="14" t="str">
        <f t="shared" si="57"/>
        <v/>
      </c>
      <c r="S195" s="14" t="str">
        <f t="shared" si="58"/>
        <v/>
      </c>
    </row>
    <row r="196" spans="1:19">
      <c r="A196" s="12">
        <f t="shared" si="34"/>
        <v>175</v>
      </c>
      <c r="B196" s="13">
        <f t="shared" si="66"/>
        <v>48490</v>
      </c>
      <c r="C196" s="14">
        <f t="shared" si="67"/>
        <v>3223.8153531243488</v>
      </c>
      <c r="D196" s="14">
        <f t="shared" si="68"/>
        <v>156.59191900504604</v>
      </c>
      <c r="E196" s="14">
        <f t="shared" si="69"/>
        <v>279891.49364324688</v>
      </c>
      <c r="F196" s="14">
        <f t="shared" si="70"/>
        <v>3067.223434119303</v>
      </c>
      <c r="G196" s="14">
        <f t="shared" si="71"/>
        <v>284276.19315351389</v>
      </c>
      <c r="H196" s="14">
        <f t="shared" si="72"/>
        <v>15723.806846486223</v>
      </c>
      <c r="K196" s="12" t="str">
        <f t="shared" si="42"/>
        <v/>
      </c>
      <c r="L196" s="13" t="str">
        <f t="shared" si="51"/>
        <v/>
      </c>
      <c r="M196" s="14" t="str">
        <f t="shared" si="52"/>
        <v/>
      </c>
      <c r="N196" s="14" t="str">
        <f t="shared" si="53"/>
        <v/>
      </c>
      <c r="O196" s="14" t="str">
        <f t="shared" si="54"/>
        <v/>
      </c>
      <c r="P196" s="14" t="str">
        <f t="shared" si="55"/>
        <v/>
      </c>
      <c r="Q196" s="14" t="str">
        <f t="shared" si="56"/>
        <v/>
      </c>
      <c r="R196" s="14" t="str">
        <f t="shared" si="57"/>
        <v/>
      </c>
      <c r="S196" s="14" t="str">
        <f t="shared" si="58"/>
        <v/>
      </c>
    </row>
    <row r="197" spans="1:19">
      <c r="A197" s="12">
        <f t="shared" si="34"/>
        <v>176</v>
      </c>
      <c r="B197" s="13">
        <f t="shared" si="66"/>
        <v>48521</v>
      </c>
      <c r="C197" s="14">
        <f t="shared" si="67"/>
        <v>3223.8153531243488</v>
      </c>
      <c r="D197" s="14">
        <f t="shared" si="68"/>
        <v>131.03172372071853</v>
      </c>
      <c r="E197" s="14">
        <f t="shared" si="69"/>
        <v>280022.5253669676</v>
      </c>
      <c r="F197" s="14">
        <f t="shared" si="70"/>
        <v>3092.7836294036301</v>
      </c>
      <c r="G197" s="14">
        <f t="shared" si="71"/>
        <v>287368.97678291751</v>
      </c>
      <c r="H197" s="14">
        <f t="shared" si="72"/>
        <v>12631.023217082593</v>
      </c>
      <c r="K197" s="12" t="str">
        <f t="shared" si="42"/>
        <v/>
      </c>
      <c r="L197" s="13" t="str">
        <f t="shared" si="51"/>
        <v/>
      </c>
      <c r="M197" s="14" t="str">
        <f t="shared" si="52"/>
        <v/>
      </c>
      <c r="N197" s="14" t="str">
        <f t="shared" si="53"/>
        <v/>
      </c>
      <c r="O197" s="14" t="str">
        <f t="shared" si="54"/>
        <v/>
      </c>
      <c r="P197" s="14" t="str">
        <f t="shared" si="55"/>
        <v/>
      </c>
      <c r="Q197" s="14" t="str">
        <f t="shared" si="56"/>
        <v/>
      </c>
      <c r="R197" s="14" t="str">
        <f t="shared" si="57"/>
        <v/>
      </c>
      <c r="S197" s="14" t="str">
        <f t="shared" si="58"/>
        <v/>
      </c>
    </row>
    <row r="198" spans="1:19">
      <c r="A198" s="12">
        <f t="shared" si="34"/>
        <v>177</v>
      </c>
      <c r="B198" s="13">
        <f t="shared" si="66"/>
        <v>48551</v>
      </c>
      <c r="C198" s="14">
        <f t="shared" si="67"/>
        <v>3223.8153531243488</v>
      </c>
      <c r="D198" s="14">
        <f t="shared" si="68"/>
        <v>105.2585268090216</v>
      </c>
      <c r="E198" s="14">
        <f t="shared" si="69"/>
        <v>280127.78389377665</v>
      </c>
      <c r="F198" s="14">
        <f t="shared" si="70"/>
        <v>3118.5568263153273</v>
      </c>
      <c r="G198" s="14">
        <f t="shared" si="71"/>
        <v>290487.53360923287</v>
      </c>
      <c r="H198" s="14">
        <f t="shared" si="72"/>
        <v>9512.4663907672657</v>
      </c>
      <c r="K198" s="12" t="str">
        <f t="shared" si="42"/>
        <v/>
      </c>
      <c r="L198" s="13" t="str">
        <f t="shared" si="51"/>
        <v/>
      </c>
      <c r="M198" s="14" t="str">
        <f t="shared" si="52"/>
        <v/>
      </c>
      <c r="N198" s="14" t="str">
        <f t="shared" si="53"/>
        <v/>
      </c>
      <c r="O198" s="14" t="str">
        <f t="shared" si="54"/>
        <v/>
      </c>
      <c r="P198" s="14" t="str">
        <f t="shared" si="55"/>
        <v/>
      </c>
      <c r="Q198" s="14" t="str">
        <f t="shared" si="56"/>
        <v/>
      </c>
      <c r="R198" s="14" t="str">
        <f t="shared" si="57"/>
        <v/>
      </c>
      <c r="S198" s="14" t="str">
        <f t="shared" si="58"/>
        <v/>
      </c>
    </row>
    <row r="199" spans="1:19">
      <c r="A199" s="12">
        <f t="shared" si="34"/>
        <v>178</v>
      </c>
      <c r="B199" s="13">
        <f t="shared" si="66"/>
        <v>48582</v>
      </c>
      <c r="C199" s="14">
        <f t="shared" si="67"/>
        <v>3223.8153531243488</v>
      </c>
      <c r="D199" s="14">
        <f t="shared" si="68"/>
        <v>79.270553256393882</v>
      </c>
      <c r="E199" s="14">
        <f t="shared" si="69"/>
        <v>280207.05444703304</v>
      </c>
      <c r="F199" s="14">
        <f t="shared" si="70"/>
        <v>3144.5447998679551</v>
      </c>
      <c r="G199" s="14">
        <f t="shared" si="71"/>
        <v>293632.07840910082</v>
      </c>
      <c r="H199" s="14">
        <f t="shared" si="72"/>
        <v>6367.9215908993101</v>
      </c>
      <c r="K199" s="12" t="str">
        <f t="shared" si="42"/>
        <v/>
      </c>
      <c r="L199" s="13" t="str">
        <f t="shared" si="51"/>
        <v/>
      </c>
      <c r="M199" s="14" t="str">
        <f t="shared" si="52"/>
        <v/>
      </c>
      <c r="N199" s="14" t="str">
        <f t="shared" si="53"/>
        <v/>
      </c>
      <c r="O199" s="14" t="str">
        <f t="shared" si="54"/>
        <v/>
      </c>
      <c r="P199" s="14" t="str">
        <f t="shared" si="55"/>
        <v/>
      </c>
      <c r="Q199" s="14" t="str">
        <f t="shared" si="56"/>
        <v/>
      </c>
      <c r="R199" s="14" t="str">
        <f t="shared" si="57"/>
        <v/>
      </c>
      <c r="S199" s="14" t="str">
        <f t="shared" si="58"/>
        <v/>
      </c>
    </row>
    <row r="200" spans="1:19">
      <c r="A200" s="12">
        <f t="shared" si="34"/>
        <v>179</v>
      </c>
      <c r="B200" s="13">
        <f t="shared" si="66"/>
        <v>48613</v>
      </c>
      <c r="C200" s="14">
        <f t="shared" si="67"/>
        <v>3223.8153531243488</v>
      </c>
      <c r="D200" s="14">
        <f t="shared" si="68"/>
        <v>53.066013257494248</v>
      </c>
      <c r="E200" s="14">
        <f t="shared" si="69"/>
        <v>280260.12046029052</v>
      </c>
      <c r="F200" s="14">
        <f t="shared" si="70"/>
        <v>3170.7493398668544</v>
      </c>
      <c r="G200" s="14">
        <f t="shared" si="71"/>
        <v>296802.82774896768</v>
      </c>
      <c r="H200" s="14">
        <f t="shared" si="72"/>
        <v>3197.1722510324557</v>
      </c>
      <c r="K200" s="12" t="str">
        <f t="shared" si="42"/>
        <v/>
      </c>
      <c r="L200" s="13" t="str">
        <f t="shared" si="51"/>
        <v/>
      </c>
      <c r="M200" s="14" t="str">
        <f t="shared" si="52"/>
        <v/>
      </c>
      <c r="N200" s="14" t="str">
        <f t="shared" si="53"/>
        <v/>
      </c>
      <c r="O200" s="14" t="str">
        <f t="shared" si="54"/>
        <v/>
      </c>
      <c r="P200" s="14" t="str">
        <f t="shared" si="55"/>
        <v/>
      </c>
      <c r="Q200" s="14" t="str">
        <f t="shared" si="56"/>
        <v/>
      </c>
      <c r="R200" s="14" t="str">
        <f t="shared" si="57"/>
        <v/>
      </c>
      <c r="S200" s="14" t="str">
        <f t="shared" si="58"/>
        <v/>
      </c>
    </row>
    <row r="201" spans="1:19">
      <c r="A201" s="12">
        <f t="shared" si="34"/>
        <v>180</v>
      </c>
      <c r="B201" s="13">
        <f t="shared" si="66"/>
        <v>48641</v>
      </c>
      <c r="C201" s="14">
        <f t="shared" si="67"/>
        <v>3223.8153531243488</v>
      </c>
      <c r="D201" s="14">
        <f t="shared" si="68"/>
        <v>26.643102091937131</v>
      </c>
      <c r="E201" s="14">
        <f t="shared" si="69"/>
        <v>280286.76356238243</v>
      </c>
      <c r="F201" s="14">
        <f t="shared" si="70"/>
        <v>3197.1722510324116</v>
      </c>
      <c r="G201" s="14">
        <f t="shared" si="71"/>
        <v>300000.00000000012</v>
      </c>
      <c r="H201" s="14">
        <f t="shared" si="72"/>
        <v>4.411049303598702E-11</v>
      </c>
      <c r="K201" s="12" t="str">
        <f t="shared" si="42"/>
        <v/>
      </c>
      <c r="L201" s="13" t="str">
        <f t="shared" si="51"/>
        <v/>
      </c>
      <c r="M201" s="14" t="str">
        <f t="shared" si="52"/>
        <v/>
      </c>
      <c r="N201" s="14" t="str">
        <f t="shared" si="53"/>
        <v/>
      </c>
      <c r="O201" s="14" t="str">
        <f t="shared" si="54"/>
        <v/>
      </c>
      <c r="P201" s="14" t="str">
        <f t="shared" si="55"/>
        <v/>
      </c>
      <c r="Q201" s="14" t="str">
        <f t="shared" si="56"/>
        <v/>
      </c>
      <c r="R201" s="14" t="str">
        <f t="shared" si="57"/>
        <v/>
      </c>
      <c r="S201" s="14" t="str">
        <f t="shared" si="58"/>
        <v/>
      </c>
    </row>
    <row r="202" spans="1:19">
      <c r="A202" s="12" t="str">
        <f t="shared" si="34"/>
        <v/>
      </c>
      <c r="B202" s="13" t="str">
        <f t="shared" si="66"/>
        <v/>
      </c>
      <c r="C202" s="14" t="str">
        <f t="shared" si="67"/>
        <v/>
      </c>
      <c r="D202" s="14" t="str">
        <f t="shared" si="68"/>
        <v/>
      </c>
      <c r="E202" s="14" t="str">
        <f t="shared" si="69"/>
        <v/>
      </c>
      <c r="F202" s="14" t="str">
        <f t="shared" si="70"/>
        <v/>
      </c>
      <c r="G202" s="14" t="str">
        <f t="shared" si="71"/>
        <v/>
      </c>
      <c r="H202" s="14" t="str">
        <f t="shared" si="72"/>
        <v/>
      </c>
      <c r="K202" s="12" t="str">
        <f t="shared" si="42"/>
        <v/>
      </c>
      <c r="L202" s="13" t="str">
        <f t="shared" si="51"/>
        <v/>
      </c>
      <c r="M202" s="14" t="str">
        <f t="shared" si="52"/>
        <v/>
      </c>
      <c r="N202" s="14" t="str">
        <f t="shared" si="53"/>
        <v/>
      </c>
      <c r="O202" s="14" t="str">
        <f t="shared" si="54"/>
        <v/>
      </c>
      <c r="P202" s="14" t="str">
        <f t="shared" si="55"/>
        <v/>
      </c>
      <c r="Q202" s="14" t="str">
        <f t="shared" si="56"/>
        <v/>
      </c>
      <c r="R202" s="14" t="str">
        <f t="shared" si="57"/>
        <v/>
      </c>
      <c r="S202" s="14" t="str">
        <f t="shared" si="58"/>
        <v/>
      </c>
    </row>
    <row r="203" spans="1:19">
      <c r="A203" s="12" t="str">
        <f t="shared" si="34"/>
        <v/>
      </c>
      <c r="B203" s="13" t="str">
        <f t="shared" si="66"/>
        <v/>
      </c>
      <c r="C203" s="14" t="str">
        <f t="shared" si="67"/>
        <v/>
      </c>
      <c r="D203" s="14" t="str">
        <f t="shared" si="68"/>
        <v/>
      </c>
      <c r="E203" s="14" t="str">
        <f t="shared" si="69"/>
        <v/>
      </c>
      <c r="F203" s="14" t="str">
        <f t="shared" si="70"/>
        <v/>
      </c>
      <c r="G203" s="14" t="str">
        <f t="shared" si="71"/>
        <v/>
      </c>
      <c r="H203" s="14" t="str">
        <f t="shared" si="72"/>
        <v/>
      </c>
      <c r="K203" s="12" t="str">
        <f t="shared" si="42"/>
        <v/>
      </c>
      <c r="L203" s="13" t="str">
        <f t="shared" si="51"/>
        <v/>
      </c>
      <c r="M203" s="14" t="str">
        <f t="shared" si="52"/>
        <v/>
      </c>
      <c r="N203" s="14" t="str">
        <f t="shared" si="53"/>
        <v/>
      </c>
      <c r="O203" s="14" t="str">
        <f t="shared" si="54"/>
        <v/>
      </c>
      <c r="P203" s="14" t="str">
        <f t="shared" si="55"/>
        <v/>
      </c>
      <c r="Q203" s="14" t="str">
        <f t="shared" si="56"/>
        <v/>
      </c>
      <c r="R203" s="14" t="str">
        <f t="shared" si="57"/>
        <v/>
      </c>
      <c r="S203" s="14" t="str">
        <f t="shared" si="58"/>
        <v/>
      </c>
    </row>
    <row r="204" spans="1:19">
      <c r="A204" s="12" t="str">
        <f t="shared" si="34"/>
        <v/>
      </c>
      <c r="B204" s="13" t="str">
        <f t="shared" si="66"/>
        <v/>
      </c>
      <c r="C204" s="14" t="str">
        <f t="shared" si="67"/>
        <v/>
      </c>
      <c r="D204" s="14" t="str">
        <f t="shared" si="68"/>
        <v/>
      </c>
      <c r="E204" s="14" t="str">
        <f t="shared" si="69"/>
        <v/>
      </c>
      <c r="F204" s="14" t="str">
        <f t="shared" si="70"/>
        <v/>
      </c>
      <c r="G204" s="14" t="str">
        <f t="shared" si="71"/>
        <v/>
      </c>
      <c r="H204" s="14" t="str">
        <f t="shared" si="72"/>
        <v/>
      </c>
      <c r="K204" s="12" t="str">
        <f t="shared" si="42"/>
        <v/>
      </c>
      <c r="L204" s="13" t="str">
        <f t="shared" si="51"/>
        <v/>
      </c>
      <c r="M204" s="14" t="str">
        <f t="shared" si="52"/>
        <v/>
      </c>
      <c r="N204" s="14" t="str">
        <f t="shared" si="53"/>
        <v/>
      </c>
      <c r="O204" s="14" t="str">
        <f t="shared" si="54"/>
        <v/>
      </c>
      <c r="P204" s="14" t="str">
        <f t="shared" si="55"/>
        <v/>
      </c>
      <c r="Q204" s="14" t="str">
        <f t="shared" si="56"/>
        <v/>
      </c>
      <c r="R204" s="14" t="str">
        <f t="shared" si="57"/>
        <v/>
      </c>
      <c r="S204" s="14" t="str">
        <f t="shared" si="58"/>
        <v/>
      </c>
    </row>
    <row r="205" spans="1:19">
      <c r="A205" s="12" t="str">
        <f t="shared" si="34"/>
        <v/>
      </c>
      <c r="B205" s="13" t="str">
        <f t="shared" si="66"/>
        <v/>
      </c>
      <c r="C205" s="14" t="str">
        <f t="shared" si="67"/>
        <v/>
      </c>
      <c r="D205" s="14" t="str">
        <f t="shared" si="68"/>
        <v/>
      </c>
      <c r="E205" s="14" t="str">
        <f t="shared" si="69"/>
        <v/>
      </c>
      <c r="F205" s="14" t="str">
        <f t="shared" si="70"/>
        <v/>
      </c>
      <c r="G205" s="14" t="str">
        <f t="shared" si="71"/>
        <v/>
      </c>
      <c r="H205" s="14" t="str">
        <f t="shared" si="72"/>
        <v/>
      </c>
      <c r="K205" s="12" t="str">
        <f t="shared" si="42"/>
        <v/>
      </c>
      <c r="L205" s="13" t="str">
        <f t="shared" si="51"/>
        <v/>
      </c>
      <c r="M205" s="14" t="str">
        <f t="shared" si="52"/>
        <v/>
      </c>
      <c r="N205" s="14" t="str">
        <f t="shared" si="53"/>
        <v/>
      </c>
      <c r="O205" s="14" t="str">
        <f t="shared" si="54"/>
        <v/>
      </c>
      <c r="P205" s="14" t="str">
        <f t="shared" si="55"/>
        <v/>
      </c>
      <c r="Q205" s="14" t="str">
        <f t="shared" si="56"/>
        <v/>
      </c>
      <c r="R205" s="14" t="str">
        <f t="shared" si="57"/>
        <v/>
      </c>
      <c r="S205" s="14" t="str">
        <f t="shared" si="58"/>
        <v/>
      </c>
    </row>
    <row r="206" spans="1:19">
      <c r="A206" s="12" t="str">
        <f t="shared" si="34"/>
        <v/>
      </c>
      <c r="B206" s="13" t="str">
        <f t="shared" si="66"/>
        <v/>
      </c>
      <c r="C206" s="14" t="str">
        <f t="shared" si="67"/>
        <v/>
      </c>
      <c r="D206" s="14" t="str">
        <f t="shared" si="68"/>
        <v/>
      </c>
      <c r="E206" s="14" t="str">
        <f t="shared" si="69"/>
        <v/>
      </c>
      <c r="F206" s="14" t="str">
        <f t="shared" si="70"/>
        <v/>
      </c>
      <c r="G206" s="14" t="str">
        <f t="shared" si="71"/>
        <v/>
      </c>
      <c r="H206" s="14" t="str">
        <f t="shared" si="72"/>
        <v/>
      </c>
      <c r="K206" s="12" t="str">
        <f t="shared" si="42"/>
        <v/>
      </c>
      <c r="L206" s="13" t="str">
        <f t="shared" si="51"/>
        <v/>
      </c>
      <c r="M206" s="14" t="str">
        <f t="shared" si="52"/>
        <v/>
      </c>
      <c r="N206" s="14" t="str">
        <f t="shared" si="53"/>
        <v/>
      </c>
      <c r="O206" s="14" t="str">
        <f t="shared" si="54"/>
        <v/>
      </c>
      <c r="P206" s="14" t="str">
        <f t="shared" si="55"/>
        <v/>
      </c>
      <c r="Q206" s="14" t="str">
        <f t="shared" si="56"/>
        <v/>
      </c>
      <c r="R206" s="14" t="str">
        <f t="shared" si="57"/>
        <v/>
      </c>
      <c r="S206" s="14" t="str">
        <f t="shared" si="58"/>
        <v/>
      </c>
    </row>
    <row r="207" spans="1:19">
      <c r="A207" s="12" t="str">
        <f t="shared" si="34"/>
        <v/>
      </c>
      <c r="B207" s="13" t="str">
        <f t="shared" si="66"/>
        <v/>
      </c>
      <c r="C207" s="14" t="str">
        <f t="shared" si="67"/>
        <v/>
      </c>
      <c r="D207" s="14" t="str">
        <f t="shared" si="68"/>
        <v/>
      </c>
      <c r="E207" s="14" t="str">
        <f t="shared" si="69"/>
        <v/>
      </c>
      <c r="F207" s="14" t="str">
        <f t="shared" si="70"/>
        <v/>
      </c>
      <c r="G207" s="14" t="str">
        <f t="shared" si="71"/>
        <v/>
      </c>
      <c r="H207" s="14" t="str">
        <f t="shared" si="72"/>
        <v/>
      </c>
      <c r="K207" s="12" t="str">
        <f t="shared" si="42"/>
        <v/>
      </c>
      <c r="L207" s="13" t="str">
        <f t="shared" si="51"/>
        <v/>
      </c>
      <c r="M207" s="14" t="str">
        <f t="shared" si="52"/>
        <v/>
      </c>
      <c r="N207" s="14" t="str">
        <f t="shared" si="53"/>
        <v/>
      </c>
      <c r="O207" s="14" t="str">
        <f t="shared" si="54"/>
        <v/>
      </c>
      <c r="P207" s="14" t="str">
        <f t="shared" si="55"/>
        <v/>
      </c>
      <c r="Q207" s="14" t="str">
        <f t="shared" si="56"/>
        <v/>
      </c>
      <c r="R207" s="14" t="str">
        <f t="shared" si="57"/>
        <v/>
      </c>
      <c r="S207" s="14" t="str">
        <f t="shared" si="58"/>
        <v/>
      </c>
    </row>
    <row r="208" spans="1:19">
      <c r="A208" s="12" t="str">
        <f t="shared" si="34"/>
        <v/>
      </c>
      <c r="B208" s="13" t="str">
        <f t="shared" si="66"/>
        <v/>
      </c>
      <c r="C208" s="14" t="str">
        <f t="shared" si="67"/>
        <v/>
      </c>
      <c r="D208" s="14" t="str">
        <f t="shared" si="68"/>
        <v/>
      </c>
      <c r="E208" s="14" t="str">
        <f t="shared" si="69"/>
        <v/>
      </c>
      <c r="F208" s="14" t="str">
        <f t="shared" si="70"/>
        <v/>
      </c>
      <c r="G208" s="14" t="str">
        <f t="shared" si="71"/>
        <v/>
      </c>
      <c r="H208" s="14" t="str">
        <f t="shared" si="72"/>
        <v/>
      </c>
      <c r="K208" s="12" t="str">
        <f t="shared" si="42"/>
        <v/>
      </c>
      <c r="L208" s="13" t="str">
        <f t="shared" si="51"/>
        <v/>
      </c>
      <c r="M208" s="14" t="str">
        <f t="shared" si="52"/>
        <v/>
      </c>
      <c r="N208" s="14" t="str">
        <f t="shared" si="53"/>
        <v/>
      </c>
      <c r="O208" s="14" t="str">
        <f t="shared" si="54"/>
        <v/>
      </c>
      <c r="P208" s="14" t="str">
        <f t="shared" si="55"/>
        <v/>
      </c>
      <c r="Q208" s="14" t="str">
        <f t="shared" si="56"/>
        <v/>
      </c>
      <c r="R208" s="14" t="str">
        <f t="shared" si="57"/>
        <v/>
      </c>
      <c r="S208" s="14" t="str">
        <f t="shared" si="58"/>
        <v/>
      </c>
    </row>
    <row r="209" spans="1:19">
      <c r="A209" s="12" t="str">
        <f t="shared" si="34"/>
        <v/>
      </c>
      <c r="B209" s="13" t="str">
        <f t="shared" si="66"/>
        <v/>
      </c>
      <c r="C209" s="14" t="str">
        <f t="shared" si="67"/>
        <v/>
      </c>
      <c r="D209" s="14" t="str">
        <f t="shared" si="68"/>
        <v/>
      </c>
      <c r="E209" s="14" t="str">
        <f t="shared" si="69"/>
        <v/>
      </c>
      <c r="F209" s="14" t="str">
        <f t="shared" si="70"/>
        <v/>
      </c>
      <c r="G209" s="14" t="str">
        <f t="shared" si="71"/>
        <v/>
      </c>
      <c r="H209" s="14" t="str">
        <f t="shared" si="72"/>
        <v/>
      </c>
      <c r="K209" s="12" t="str">
        <f t="shared" si="42"/>
        <v/>
      </c>
      <c r="L209" s="13" t="str">
        <f t="shared" si="51"/>
        <v/>
      </c>
      <c r="M209" s="14" t="str">
        <f t="shared" si="52"/>
        <v/>
      </c>
      <c r="N209" s="14" t="str">
        <f t="shared" si="53"/>
        <v/>
      </c>
      <c r="O209" s="14" t="str">
        <f t="shared" si="54"/>
        <v/>
      </c>
      <c r="P209" s="14" t="str">
        <f t="shared" si="55"/>
        <v/>
      </c>
      <c r="Q209" s="14" t="str">
        <f t="shared" si="56"/>
        <v/>
      </c>
      <c r="R209" s="14" t="str">
        <f t="shared" si="57"/>
        <v/>
      </c>
      <c r="S209" s="14" t="str">
        <f t="shared" si="58"/>
        <v/>
      </c>
    </row>
    <row r="210" spans="1:19">
      <c r="A210" s="12" t="str">
        <f t="shared" si="34"/>
        <v/>
      </c>
      <c r="B210" s="13" t="str">
        <f t="shared" si="66"/>
        <v/>
      </c>
      <c r="C210" s="14" t="str">
        <f t="shared" si="67"/>
        <v/>
      </c>
      <c r="D210" s="14" t="str">
        <f t="shared" si="68"/>
        <v/>
      </c>
      <c r="E210" s="14" t="str">
        <f t="shared" si="69"/>
        <v/>
      </c>
      <c r="F210" s="14" t="str">
        <f t="shared" si="70"/>
        <v/>
      </c>
      <c r="G210" s="14" t="str">
        <f t="shared" si="71"/>
        <v/>
      </c>
      <c r="H210" s="14" t="str">
        <f t="shared" si="72"/>
        <v/>
      </c>
      <c r="K210" s="12" t="str">
        <f t="shared" si="42"/>
        <v/>
      </c>
      <c r="L210" s="13" t="str">
        <f t="shared" si="51"/>
        <v/>
      </c>
      <c r="M210" s="14" t="str">
        <f t="shared" si="52"/>
        <v/>
      </c>
      <c r="N210" s="14" t="str">
        <f t="shared" si="53"/>
        <v/>
      </c>
      <c r="O210" s="14" t="str">
        <f t="shared" si="54"/>
        <v/>
      </c>
      <c r="P210" s="14" t="str">
        <f t="shared" si="55"/>
        <v/>
      </c>
      <c r="Q210" s="14" t="str">
        <f t="shared" si="56"/>
        <v/>
      </c>
      <c r="R210" s="14" t="str">
        <f t="shared" si="57"/>
        <v/>
      </c>
      <c r="S210" s="14" t="str">
        <f t="shared" si="58"/>
        <v/>
      </c>
    </row>
    <row r="211" spans="1:19">
      <c r="A211" s="12" t="str">
        <f t="shared" si="34"/>
        <v/>
      </c>
      <c r="B211" s="13" t="str">
        <f t="shared" si="66"/>
        <v/>
      </c>
      <c r="C211" s="14" t="str">
        <f t="shared" si="67"/>
        <v/>
      </c>
      <c r="D211" s="14" t="str">
        <f t="shared" si="68"/>
        <v/>
      </c>
      <c r="E211" s="14" t="str">
        <f t="shared" si="69"/>
        <v/>
      </c>
      <c r="F211" s="14" t="str">
        <f t="shared" si="70"/>
        <v/>
      </c>
      <c r="G211" s="14" t="str">
        <f t="shared" si="71"/>
        <v/>
      </c>
      <c r="H211" s="14" t="str">
        <f t="shared" si="72"/>
        <v/>
      </c>
      <c r="K211" s="12" t="str">
        <f t="shared" si="42"/>
        <v/>
      </c>
      <c r="L211" s="13" t="str">
        <f t="shared" si="51"/>
        <v/>
      </c>
      <c r="M211" s="14" t="str">
        <f t="shared" si="52"/>
        <v/>
      </c>
      <c r="N211" s="14" t="str">
        <f t="shared" si="53"/>
        <v/>
      </c>
      <c r="O211" s="14" t="str">
        <f t="shared" si="54"/>
        <v/>
      </c>
      <c r="P211" s="14" t="str">
        <f t="shared" si="55"/>
        <v/>
      </c>
      <c r="Q211" s="14" t="str">
        <f t="shared" si="56"/>
        <v/>
      </c>
      <c r="R211" s="14" t="str">
        <f t="shared" si="57"/>
        <v/>
      </c>
      <c r="S211" s="14" t="str">
        <f t="shared" si="58"/>
        <v/>
      </c>
    </row>
    <row r="212" spans="1:19">
      <c r="A212" s="12" t="str">
        <f t="shared" si="34"/>
        <v/>
      </c>
      <c r="B212" s="13" t="str">
        <f t="shared" si="66"/>
        <v/>
      </c>
      <c r="C212" s="14" t="str">
        <f t="shared" si="67"/>
        <v/>
      </c>
      <c r="D212" s="14" t="str">
        <f t="shared" si="68"/>
        <v/>
      </c>
      <c r="E212" s="14" t="str">
        <f t="shared" si="69"/>
        <v/>
      </c>
      <c r="F212" s="14" t="str">
        <f t="shared" si="70"/>
        <v/>
      </c>
      <c r="G212" s="14" t="str">
        <f t="shared" si="71"/>
        <v/>
      </c>
      <c r="H212" s="14" t="str">
        <f t="shared" si="72"/>
        <v/>
      </c>
      <c r="K212" s="12" t="str">
        <f t="shared" si="42"/>
        <v/>
      </c>
      <c r="L212" s="13" t="str">
        <f t="shared" si="51"/>
        <v/>
      </c>
      <c r="M212" s="14" t="str">
        <f t="shared" si="52"/>
        <v/>
      </c>
      <c r="N212" s="14" t="str">
        <f t="shared" si="53"/>
        <v/>
      </c>
      <c r="O212" s="14" t="str">
        <f t="shared" si="54"/>
        <v/>
      </c>
      <c r="P212" s="14" t="str">
        <f t="shared" si="55"/>
        <v/>
      </c>
      <c r="Q212" s="14" t="str">
        <f t="shared" si="56"/>
        <v/>
      </c>
      <c r="R212" s="14" t="str">
        <f t="shared" si="57"/>
        <v/>
      </c>
      <c r="S212" s="14" t="str">
        <f t="shared" si="58"/>
        <v/>
      </c>
    </row>
    <row r="213" spans="1:19">
      <c r="A213" s="12" t="str">
        <f t="shared" si="34"/>
        <v/>
      </c>
      <c r="B213" s="13" t="str">
        <f t="shared" si="66"/>
        <v/>
      </c>
      <c r="C213" s="14" t="str">
        <f t="shared" si="67"/>
        <v/>
      </c>
      <c r="D213" s="14" t="str">
        <f t="shared" si="68"/>
        <v/>
      </c>
      <c r="E213" s="14" t="str">
        <f t="shared" si="69"/>
        <v/>
      </c>
      <c r="F213" s="14" t="str">
        <f t="shared" si="70"/>
        <v/>
      </c>
      <c r="G213" s="14" t="str">
        <f t="shared" si="71"/>
        <v/>
      </c>
      <c r="H213" s="14" t="str">
        <f t="shared" si="72"/>
        <v/>
      </c>
      <c r="K213" s="12" t="str">
        <f t="shared" si="42"/>
        <v/>
      </c>
      <c r="L213" s="13" t="str">
        <f t="shared" si="51"/>
        <v/>
      </c>
      <c r="M213" s="14" t="str">
        <f t="shared" si="52"/>
        <v/>
      </c>
      <c r="N213" s="14" t="str">
        <f t="shared" si="53"/>
        <v/>
      </c>
      <c r="O213" s="14" t="str">
        <f t="shared" si="54"/>
        <v/>
      </c>
      <c r="P213" s="14" t="str">
        <f t="shared" si="55"/>
        <v/>
      </c>
      <c r="Q213" s="14" t="str">
        <f t="shared" si="56"/>
        <v/>
      </c>
      <c r="R213" s="14" t="str">
        <f t="shared" si="57"/>
        <v/>
      </c>
      <c r="S213" s="14" t="str">
        <f t="shared" si="58"/>
        <v/>
      </c>
    </row>
    <row r="214" spans="1:19">
      <c r="A214" s="12" t="str">
        <f t="shared" si="34"/>
        <v/>
      </c>
      <c r="B214" s="13" t="str">
        <f t="shared" si="66"/>
        <v/>
      </c>
      <c r="C214" s="14" t="str">
        <f t="shared" si="67"/>
        <v/>
      </c>
      <c r="D214" s="14" t="str">
        <f t="shared" si="68"/>
        <v/>
      </c>
      <c r="E214" s="14" t="str">
        <f t="shared" si="69"/>
        <v/>
      </c>
      <c r="F214" s="14" t="str">
        <f t="shared" si="70"/>
        <v/>
      </c>
      <c r="G214" s="14" t="str">
        <f t="shared" si="71"/>
        <v/>
      </c>
      <c r="H214" s="14" t="str">
        <f t="shared" si="72"/>
        <v/>
      </c>
      <c r="K214" s="12" t="str">
        <f t="shared" si="42"/>
        <v/>
      </c>
      <c r="L214" s="13" t="str">
        <f t="shared" si="51"/>
        <v/>
      </c>
      <c r="M214" s="14" t="str">
        <f t="shared" si="52"/>
        <v/>
      </c>
      <c r="N214" s="14" t="str">
        <f t="shared" si="53"/>
        <v/>
      </c>
      <c r="O214" s="14" t="str">
        <f t="shared" si="54"/>
        <v/>
      </c>
      <c r="P214" s="14" t="str">
        <f t="shared" si="55"/>
        <v/>
      </c>
      <c r="Q214" s="14" t="str">
        <f t="shared" si="56"/>
        <v/>
      </c>
      <c r="R214" s="14" t="str">
        <f t="shared" si="57"/>
        <v/>
      </c>
      <c r="S214" s="14" t="str">
        <f t="shared" si="58"/>
        <v/>
      </c>
    </row>
    <row r="215" spans="1:19">
      <c r="A215" s="12" t="str">
        <f t="shared" si="34"/>
        <v/>
      </c>
      <c r="B215" s="13" t="str">
        <f t="shared" si="66"/>
        <v/>
      </c>
      <c r="C215" s="14" t="str">
        <f t="shared" si="67"/>
        <v/>
      </c>
      <c r="D215" s="14" t="str">
        <f t="shared" si="68"/>
        <v/>
      </c>
      <c r="E215" s="14" t="str">
        <f t="shared" si="69"/>
        <v/>
      </c>
      <c r="F215" s="14" t="str">
        <f t="shared" si="70"/>
        <v/>
      </c>
      <c r="G215" s="14" t="str">
        <f t="shared" si="71"/>
        <v/>
      </c>
      <c r="H215" s="14" t="str">
        <f t="shared" si="72"/>
        <v/>
      </c>
      <c r="K215" s="12" t="str">
        <f t="shared" si="42"/>
        <v/>
      </c>
      <c r="L215" s="13" t="str">
        <f t="shared" si="51"/>
        <v/>
      </c>
      <c r="M215" s="14" t="str">
        <f t="shared" si="52"/>
        <v/>
      </c>
      <c r="N215" s="14" t="str">
        <f t="shared" si="53"/>
        <v/>
      </c>
      <c r="O215" s="14" t="str">
        <f t="shared" si="54"/>
        <v/>
      </c>
      <c r="P215" s="14" t="str">
        <f t="shared" si="55"/>
        <v/>
      </c>
      <c r="Q215" s="14" t="str">
        <f t="shared" si="56"/>
        <v/>
      </c>
      <c r="R215" s="14" t="str">
        <f t="shared" si="57"/>
        <v/>
      </c>
      <c r="S215" s="14" t="str">
        <f t="shared" si="58"/>
        <v/>
      </c>
    </row>
    <row r="216" spans="1:19">
      <c r="A216" s="12" t="str">
        <f t="shared" ref="A216:A279" si="73">IF(A215="", "",IF(A215+1&gt;$D$13,"",A215+1))</f>
        <v/>
      </c>
      <c r="B216" s="13" t="str">
        <f t="shared" si="66"/>
        <v/>
      </c>
      <c r="C216" s="14" t="str">
        <f t="shared" si="67"/>
        <v/>
      </c>
      <c r="D216" s="14" t="str">
        <f t="shared" si="68"/>
        <v/>
      </c>
      <c r="E216" s="14" t="str">
        <f t="shared" si="69"/>
        <v/>
      </c>
      <c r="F216" s="14" t="str">
        <f t="shared" si="70"/>
        <v/>
      </c>
      <c r="G216" s="14" t="str">
        <f t="shared" si="71"/>
        <v/>
      </c>
      <c r="H216" s="14" t="str">
        <f t="shared" si="72"/>
        <v/>
      </c>
      <c r="K216" s="12" t="str">
        <f t="shared" ref="K216:K279" si="74">IF(K215="", "",IF(K215+1&gt;$F$13,"",K215+1))</f>
        <v/>
      </c>
      <c r="L216" s="13" t="str">
        <f t="shared" si="51"/>
        <v/>
      </c>
      <c r="M216" s="14" t="str">
        <f t="shared" si="52"/>
        <v/>
      </c>
      <c r="N216" s="14" t="str">
        <f t="shared" si="53"/>
        <v/>
      </c>
      <c r="O216" s="14" t="str">
        <f t="shared" si="54"/>
        <v/>
      </c>
      <c r="P216" s="14" t="str">
        <f t="shared" si="55"/>
        <v/>
      </c>
      <c r="Q216" s="14" t="str">
        <f t="shared" si="56"/>
        <v/>
      </c>
      <c r="R216" s="14" t="str">
        <f t="shared" si="57"/>
        <v/>
      </c>
      <c r="S216" s="14" t="str">
        <f t="shared" si="58"/>
        <v/>
      </c>
    </row>
    <row r="217" spans="1:19">
      <c r="A217" s="12" t="str">
        <f t="shared" si="73"/>
        <v/>
      </c>
      <c r="B217" s="13" t="str">
        <f t="shared" si="66"/>
        <v/>
      </c>
      <c r="C217" s="14" t="str">
        <f t="shared" si="67"/>
        <v/>
      </c>
      <c r="D217" s="14" t="str">
        <f t="shared" si="68"/>
        <v/>
      </c>
      <c r="E217" s="14" t="str">
        <f t="shared" si="69"/>
        <v/>
      </c>
      <c r="F217" s="14" t="str">
        <f t="shared" si="70"/>
        <v/>
      </c>
      <c r="G217" s="14" t="str">
        <f t="shared" si="71"/>
        <v/>
      </c>
      <c r="H217" s="14" t="str">
        <f t="shared" si="72"/>
        <v/>
      </c>
      <c r="K217" s="12" t="str">
        <f t="shared" si="74"/>
        <v/>
      </c>
      <c r="L217" s="13" t="str">
        <f t="shared" si="51"/>
        <v/>
      </c>
      <c r="M217" s="14" t="str">
        <f t="shared" si="52"/>
        <v/>
      </c>
      <c r="N217" s="14" t="str">
        <f t="shared" si="53"/>
        <v/>
      </c>
      <c r="O217" s="14" t="str">
        <f t="shared" si="54"/>
        <v/>
      </c>
      <c r="P217" s="14" t="str">
        <f t="shared" si="55"/>
        <v/>
      </c>
      <c r="Q217" s="14" t="str">
        <f t="shared" si="56"/>
        <v/>
      </c>
      <c r="R217" s="14" t="str">
        <f t="shared" si="57"/>
        <v/>
      </c>
      <c r="S217" s="14" t="str">
        <f t="shared" si="58"/>
        <v/>
      </c>
    </row>
    <row r="218" spans="1:19">
      <c r="A218" s="12" t="str">
        <f t="shared" si="73"/>
        <v/>
      </c>
      <c r="B218" s="13" t="str">
        <f t="shared" si="66"/>
        <v/>
      </c>
      <c r="C218" s="14" t="str">
        <f t="shared" si="67"/>
        <v/>
      </c>
      <c r="D218" s="14" t="str">
        <f t="shared" si="68"/>
        <v/>
      </c>
      <c r="E218" s="14" t="str">
        <f t="shared" si="69"/>
        <v/>
      </c>
      <c r="F218" s="14" t="str">
        <f t="shared" si="70"/>
        <v/>
      </c>
      <c r="G218" s="14" t="str">
        <f t="shared" si="71"/>
        <v/>
      </c>
      <c r="H218" s="14" t="str">
        <f t="shared" si="72"/>
        <v/>
      </c>
      <c r="K218" s="12" t="str">
        <f t="shared" si="74"/>
        <v/>
      </c>
      <c r="L218" s="13" t="str">
        <f t="shared" si="51"/>
        <v/>
      </c>
      <c r="M218" s="14" t="str">
        <f t="shared" si="52"/>
        <v/>
      </c>
      <c r="N218" s="14" t="str">
        <f t="shared" si="53"/>
        <v/>
      </c>
      <c r="O218" s="14" t="str">
        <f t="shared" si="54"/>
        <v/>
      </c>
      <c r="P218" s="14" t="str">
        <f t="shared" si="55"/>
        <v/>
      </c>
      <c r="Q218" s="14" t="str">
        <f t="shared" si="56"/>
        <v/>
      </c>
      <c r="R218" s="14" t="str">
        <f t="shared" si="57"/>
        <v/>
      </c>
      <c r="S218" s="14" t="str">
        <f t="shared" si="58"/>
        <v/>
      </c>
    </row>
    <row r="219" spans="1:19">
      <c r="A219" s="12" t="str">
        <f t="shared" si="73"/>
        <v/>
      </c>
      <c r="B219" s="13" t="str">
        <f t="shared" si="66"/>
        <v/>
      </c>
      <c r="C219" s="14" t="str">
        <f t="shared" si="67"/>
        <v/>
      </c>
      <c r="D219" s="14" t="str">
        <f t="shared" si="68"/>
        <v/>
      </c>
      <c r="E219" s="14" t="str">
        <f t="shared" si="69"/>
        <v/>
      </c>
      <c r="F219" s="14" t="str">
        <f t="shared" si="70"/>
        <v/>
      </c>
      <c r="G219" s="14" t="str">
        <f t="shared" si="71"/>
        <v/>
      </c>
      <c r="H219" s="14" t="str">
        <f t="shared" si="72"/>
        <v/>
      </c>
      <c r="K219" s="12" t="str">
        <f t="shared" si="74"/>
        <v/>
      </c>
      <c r="L219" s="13" t="str">
        <f t="shared" si="51"/>
        <v/>
      </c>
      <c r="M219" s="14" t="str">
        <f t="shared" si="52"/>
        <v/>
      </c>
      <c r="N219" s="14" t="str">
        <f t="shared" si="53"/>
        <v/>
      </c>
      <c r="O219" s="14" t="str">
        <f t="shared" si="54"/>
        <v/>
      </c>
      <c r="P219" s="14" t="str">
        <f t="shared" si="55"/>
        <v/>
      </c>
      <c r="Q219" s="14" t="str">
        <f t="shared" si="56"/>
        <v/>
      </c>
      <c r="R219" s="14" t="str">
        <f t="shared" si="57"/>
        <v/>
      </c>
      <c r="S219" s="14" t="str">
        <f t="shared" si="58"/>
        <v/>
      </c>
    </row>
    <row r="220" spans="1:19">
      <c r="A220" s="12" t="str">
        <f t="shared" si="73"/>
        <v/>
      </c>
      <c r="B220" s="13" t="str">
        <f t="shared" si="66"/>
        <v/>
      </c>
      <c r="C220" s="14" t="str">
        <f t="shared" si="67"/>
        <v/>
      </c>
      <c r="D220" s="14" t="str">
        <f t="shared" si="68"/>
        <v/>
      </c>
      <c r="E220" s="14" t="str">
        <f t="shared" si="69"/>
        <v/>
      </c>
      <c r="F220" s="14" t="str">
        <f t="shared" si="70"/>
        <v/>
      </c>
      <c r="G220" s="14" t="str">
        <f t="shared" si="71"/>
        <v/>
      </c>
      <c r="H220" s="14" t="str">
        <f t="shared" si="72"/>
        <v/>
      </c>
      <c r="K220" s="12" t="str">
        <f t="shared" si="74"/>
        <v/>
      </c>
      <c r="L220" s="13" t="str">
        <f t="shared" si="51"/>
        <v/>
      </c>
      <c r="M220" s="14" t="str">
        <f t="shared" si="52"/>
        <v/>
      </c>
      <c r="N220" s="14" t="str">
        <f t="shared" si="53"/>
        <v/>
      </c>
      <c r="O220" s="14" t="str">
        <f t="shared" si="54"/>
        <v/>
      </c>
      <c r="P220" s="14" t="str">
        <f t="shared" si="55"/>
        <v/>
      </c>
      <c r="Q220" s="14" t="str">
        <f t="shared" si="56"/>
        <v/>
      </c>
      <c r="R220" s="14" t="str">
        <f t="shared" si="57"/>
        <v/>
      </c>
      <c r="S220" s="14" t="str">
        <f t="shared" si="58"/>
        <v/>
      </c>
    </row>
    <row r="221" spans="1:19">
      <c r="A221" s="12" t="str">
        <f t="shared" si="73"/>
        <v/>
      </c>
      <c r="B221" s="13" t="str">
        <f t="shared" si="66"/>
        <v/>
      </c>
      <c r="C221" s="14" t="str">
        <f t="shared" si="67"/>
        <v/>
      </c>
      <c r="D221" s="14" t="str">
        <f t="shared" si="68"/>
        <v/>
      </c>
      <c r="E221" s="14" t="str">
        <f t="shared" si="69"/>
        <v/>
      </c>
      <c r="F221" s="14" t="str">
        <f t="shared" si="70"/>
        <v/>
      </c>
      <c r="G221" s="14" t="str">
        <f t="shared" si="71"/>
        <v/>
      </c>
      <c r="H221" s="14" t="str">
        <f t="shared" si="72"/>
        <v/>
      </c>
      <c r="K221" s="12" t="str">
        <f t="shared" si="74"/>
        <v/>
      </c>
      <c r="L221" s="13" t="str">
        <f t="shared" ref="L221:L284" si="75">IF(K221="","",DATE(YEAR(L220),MONTH(L220)+1,DAY(L220)))</f>
        <v/>
      </c>
      <c r="M221" s="14" t="str">
        <f t="shared" ref="M221:M284" si="76">IF(K221="","",IF(K221=$F$13,(1+$G$5/12)*R220,$F$12))</f>
        <v/>
      </c>
      <c r="N221" s="14" t="str">
        <f t="shared" ref="N221:N284" si="77">IF(K221="","",$G$5/12*R220)</f>
        <v/>
      </c>
      <c r="O221" s="14" t="str">
        <f t="shared" ref="O221:O284" si="78">IF(K221="","",O220+N221)</f>
        <v/>
      </c>
      <c r="P221" s="14" t="str">
        <f t="shared" ref="P221:P284" si="79">IF(K221="","",M221-N221)</f>
        <v/>
      </c>
      <c r="Q221" s="14" t="str">
        <f t="shared" ref="Q221:Q284" si="80">IF(K221="","",Q220+P221)</f>
        <v/>
      </c>
      <c r="R221" s="14" t="str">
        <f t="shared" ref="R221:R284" si="81">IF(K221="","",R220-P221)</f>
        <v/>
      </c>
      <c r="S221" s="14" t="str">
        <f t="shared" ref="S221:S284" si="82">IF(K221="","",D221-N221)</f>
        <v/>
      </c>
    </row>
    <row r="222" spans="1:19">
      <c r="A222" s="12" t="str">
        <f t="shared" si="73"/>
        <v/>
      </c>
      <c r="B222" s="13" t="str">
        <f t="shared" si="66"/>
        <v/>
      </c>
      <c r="C222" s="14" t="str">
        <f t="shared" si="67"/>
        <v/>
      </c>
      <c r="D222" s="14" t="str">
        <f t="shared" si="68"/>
        <v/>
      </c>
      <c r="E222" s="14" t="str">
        <f t="shared" si="69"/>
        <v/>
      </c>
      <c r="F222" s="14" t="str">
        <f t="shared" si="70"/>
        <v/>
      </c>
      <c r="G222" s="14" t="str">
        <f t="shared" si="71"/>
        <v/>
      </c>
      <c r="H222" s="14" t="str">
        <f t="shared" si="72"/>
        <v/>
      </c>
      <c r="K222" s="12" t="str">
        <f t="shared" si="74"/>
        <v/>
      </c>
      <c r="L222" s="13" t="str">
        <f t="shared" si="75"/>
        <v/>
      </c>
      <c r="M222" s="14" t="str">
        <f t="shared" si="76"/>
        <v/>
      </c>
      <c r="N222" s="14" t="str">
        <f t="shared" si="77"/>
        <v/>
      </c>
      <c r="O222" s="14" t="str">
        <f t="shared" si="78"/>
        <v/>
      </c>
      <c r="P222" s="14" t="str">
        <f t="shared" si="79"/>
        <v/>
      </c>
      <c r="Q222" s="14" t="str">
        <f t="shared" si="80"/>
        <v/>
      </c>
      <c r="R222" s="14" t="str">
        <f t="shared" si="81"/>
        <v/>
      </c>
      <c r="S222" s="14" t="str">
        <f t="shared" si="82"/>
        <v/>
      </c>
    </row>
    <row r="223" spans="1:19">
      <c r="A223" s="12" t="str">
        <f t="shared" si="73"/>
        <v/>
      </c>
      <c r="B223" s="13" t="str">
        <f t="shared" si="66"/>
        <v/>
      </c>
      <c r="C223" s="14" t="str">
        <f t="shared" si="67"/>
        <v/>
      </c>
      <c r="D223" s="14" t="str">
        <f t="shared" si="68"/>
        <v/>
      </c>
      <c r="E223" s="14" t="str">
        <f t="shared" si="69"/>
        <v/>
      </c>
      <c r="F223" s="14" t="str">
        <f t="shared" si="70"/>
        <v/>
      </c>
      <c r="G223" s="14" t="str">
        <f t="shared" si="71"/>
        <v/>
      </c>
      <c r="H223" s="14" t="str">
        <f t="shared" si="72"/>
        <v/>
      </c>
      <c r="K223" s="12" t="str">
        <f t="shared" si="74"/>
        <v/>
      </c>
      <c r="L223" s="13" t="str">
        <f t="shared" si="75"/>
        <v/>
      </c>
      <c r="M223" s="14" t="str">
        <f t="shared" si="76"/>
        <v/>
      </c>
      <c r="N223" s="14" t="str">
        <f t="shared" si="77"/>
        <v/>
      </c>
      <c r="O223" s="14" t="str">
        <f t="shared" si="78"/>
        <v/>
      </c>
      <c r="P223" s="14" t="str">
        <f t="shared" si="79"/>
        <v/>
      </c>
      <c r="Q223" s="14" t="str">
        <f t="shared" si="80"/>
        <v/>
      </c>
      <c r="R223" s="14" t="str">
        <f t="shared" si="81"/>
        <v/>
      </c>
      <c r="S223" s="14" t="str">
        <f t="shared" si="82"/>
        <v/>
      </c>
    </row>
    <row r="224" spans="1:19">
      <c r="A224" s="12" t="str">
        <f t="shared" si="73"/>
        <v/>
      </c>
      <c r="B224" s="13" t="str">
        <f t="shared" si="66"/>
        <v/>
      </c>
      <c r="C224" s="14" t="str">
        <f t="shared" si="67"/>
        <v/>
      </c>
      <c r="D224" s="14" t="str">
        <f t="shared" si="68"/>
        <v/>
      </c>
      <c r="E224" s="14" t="str">
        <f t="shared" si="69"/>
        <v/>
      </c>
      <c r="F224" s="14" t="str">
        <f t="shared" si="70"/>
        <v/>
      </c>
      <c r="G224" s="14" t="str">
        <f t="shared" si="71"/>
        <v/>
      </c>
      <c r="H224" s="14" t="str">
        <f t="shared" si="72"/>
        <v/>
      </c>
      <c r="K224" s="12" t="str">
        <f t="shared" si="74"/>
        <v/>
      </c>
      <c r="L224" s="13" t="str">
        <f t="shared" si="75"/>
        <v/>
      </c>
      <c r="M224" s="14" t="str">
        <f t="shared" si="76"/>
        <v/>
      </c>
      <c r="N224" s="14" t="str">
        <f t="shared" si="77"/>
        <v/>
      </c>
      <c r="O224" s="14" t="str">
        <f t="shared" si="78"/>
        <v/>
      </c>
      <c r="P224" s="14" t="str">
        <f t="shared" si="79"/>
        <v/>
      </c>
      <c r="Q224" s="14" t="str">
        <f t="shared" si="80"/>
        <v/>
      </c>
      <c r="R224" s="14" t="str">
        <f t="shared" si="81"/>
        <v/>
      </c>
      <c r="S224" s="14" t="str">
        <f t="shared" si="82"/>
        <v/>
      </c>
    </row>
    <row r="225" spans="1:19">
      <c r="A225" s="12" t="str">
        <f t="shared" si="73"/>
        <v/>
      </c>
      <c r="B225" s="13" t="str">
        <f t="shared" si="66"/>
        <v/>
      </c>
      <c r="C225" s="14" t="str">
        <f t="shared" si="67"/>
        <v/>
      </c>
      <c r="D225" s="14" t="str">
        <f t="shared" si="68"/>
        <v/>
      </c>
      <c r="E225" s="14" t="str">
        <f t="shared" si="69"/>
        <v/>
      </c>
      <c r="F225" s="14" t="str">
        <f t="shared" si="70"/>
        <v/>
      </c>
      <c r="G225" s="14" t="str">
        <f t="shared" si="71"/>
        <v/>
      </c>
      <c r="H225" s="14" t="str">
        <f t="shared" si="72"/>
        <v/>
      </c>
      <c r="K225" s="12" t="str">
        <f t="shared" si="74"/>
        <v/>
      </c>
      <c r="L225" s="13" t="str">
        <f t="shared" si="75"/>
        <v/>
      </c>
      <c r="M225" s="14" t="str">
        <f t="shared" si="76"/>
        <v/>
      </c>
      <c r="N225" s="14" t="str">
        <f t="shared" si="77"/>
        <v/>
      </c>
      <c r="O225" s="14" t="str">
        <f t="shared" si="78"/>
        <v/>
      </c>
      <c r="P225" s="14" t="str">
        <f t="shared" si="79"/>
        <v/>
      </c>
      <c r="Q225" s="14" t="str">
        <f t="shared" si="80"/>
        <v/>
      </c>
      <c r="R225" s="14" t="str">
        <f t="shared" si="81"/>
        <v/>
      </c>
      <c r="S225" s="14" t="str">
        <f t="shared" si="82"/>
        <v/>
      </c>
    </row>
    <row r="226" spans="1:19">
      <c r="A226" s="12" t="str">
        <f t="shared" si="73"/>
        <v/>
      </c>
      <c r="B226" s="13" t="str">
        <f t="shared" si="66"/>
        <v/>
      </c>
      <c r="C226" s="14" t="str">
        <f t="shared" si="67"/>
        <v/>
      </c>
      <c r="D226" s="14" t="str">
        <f t="shared" si="68"/>
        <v/>
      </c>
      <c r="E226" s="14" t="str">
        <f t="shared" si="69"/>
        <v/>
      </c>
      <c r="F226" s="14" t="str">
        <f t="shared" si="70"/>
        <v/>
      </c>
      <c r="G226" s="14" t="str">
        <f t="shared" si="71"/>
        <v/>
      </c>
      <c r="H226" s="14" t="str">
        <f t="shared" si="72"/>
        <v/>
      </c>
      <c r="K226" s="12" t="str">
        <f t="shared" si="74"/>
        <v/>
      </c>
      <c r="L226" s="13" t="str">
        <f t="shared" si="75"/>
        <v/>
      </c>
      <c r="M226" s="14" t="str">
        <f t="shared" si="76"/>
        <v/>
      </c>
      <c r="N226" s="14" t="str">
        <f t="shared" si="77"/>
        <v/>
      </c>
      <c r="O226" s="14" t="str">
        <f t="shared" si="78"/>
        <v/>
      </c>
      <c r="P226" s="14" t="str">
        <f t="shared" si="79"/>
        <v/>
      </c>
      <c r="Q226" s="14" t="str">
        <f t="shared" si="80"/>
        <v/>
      </c>
      <c r="R226" s="14" t="str">
        <f t="shared" si="81"/>
        <v/>
      </c>
      <c r="S226" s="14" t="str">
        <f t="shared" si="82"/>
        <v/>
      </c>
    </row>
    <row r="227" spans="1:19">
      <c r="A227" s="12" t="str">
        <f t="shared" si="73"/>
        <v/>
      </c>
      <c r="B227" s="13" t="str">
        <f t="shared" si="66"/>
        <v/>
      </c>
      <c r="C227" s="14" t="str">
        <f t="shared" si="67"/>
        <v/>
      </c>
      <c r="D227" s="14" t="str">
        <f t="shared" si="68"/>
        <v/>
      </c>
      <c r="E227" s="14" t="str">
        <f t="shared" si="69"/>
        <v/>
      </c>
      <c r="F227" s="14" t="str">
        <f t="shared" si="70"/>
        <v/>
      </c>
      <c r="G227" s="14" t="str">
        <f t="shared" si="71"/>
        <v/>
      </c>
      <c r="H227" s="14" t="str">
        <f t="shared" si="72"/>
        <v/>
      </c>
      <c r="K227" s="12" t="str">
        <f t="shared" si="74"/>
        <v/>
      </c>
      <c r="L227" s="13" t="str">
        <f t="shared" si="75"/>
        <v/>
      </c>
      <c r="M227" s="14" t="str">
        <f t="shared" si="76"/>
        <v/>
      </c>
      <c r="N227" s="14" t="str">
        <f t="shared" si="77"/>
        <v/>
      </c>
      <c r="O227" s="14" t="str">
        <f t="shared" si="78"/>
        <v/>
      </c>
      <c r="P227" s="14" t="str">
        <f t="shared" si="79"/>
        <v/>
      </c>
      <c r="Q227" s="14" t="str">
        <f t="shared" si="80"/>
        <v/>
      </c>
      <c r="R227" s="14" t="str">
        <f t="shared" si="81"/>
        <v/>
      </c>
      <c r="S227" s="14" t="str">
        <f t="shared" si="82"/>
        <v/>
      </c>
    </row>
    <row r="228" spans="1:19">
      <c r="A228" s="12" t="str">
        <f t="shared" si="73"/>
        <v/>
      </c>
      <c r="B228" s="13" t="str">
        <f t="shared" si="66"/>
        <v/>
      </c>
      <c r="C228" s="14" t="str">
        <f t="shared" si="67"/>
        <v/>
      </c>
      <c r="D228" s="14" t="str">
        <f t="shared" si="68"/>
        <v/>
      </c>
      <c r="E228" s="14" t="str">
        <f t="shared" si="69"/>
        <v/>
      </c>
      <c r="F228" s="14" t="str">
        <f t="shared" si="70"/>
        <v/>
      </c>
      <c r="G228" s="14" t="str">
        <f t="shared" si="71"/>
        <v/>
      </c>
      <c r="H228" s="14" t="str">
        <f t="shared" si="72"/>
        <v/>
      </c>
      <c r="K228" s="12" t="str">
        <f t="shared" si="74"/>
        <v/>
      </c>
      <c r="L228" s="13" t="str">
        <f t="shared" si="75"/>
        <v/>
      </c>
      <c r="M228" s="14" t="str">
        <f t="shared" si="76"/>
        <v/>
      </c>
      <c r="N228" s="14" t="str">
        <f t="shared" si="77"/>
        <v/>
      </c>
      <c r="O228" s="14" t="str">
        <f t="shared" si="78"/>
        <v/>
      </c>
      <c r="P228" s="14" t="str">
        <f t="shared" si="79"/>
        <v/>
      </c>
      <c r="Q228" s="14" t="str">
        <f t="shared" si="80"/>
        <v/>
      </c>
      <c r="R228" s="14" t="str">
        <f t="shared" si="81"/>
        <v/>
      </c>
      <c r="S228" s="14" t="str">
        <f t="shared" si="82"/>
        <v/>
      </c>
    </row>
    <row r="229" spans="1:19">
      <c r="A229" s="12" t="str">
        <f t="shared" si="73"/>
        <v/>
      </c>
      <c r="B229" s="13" t="str">
        <f t="shared" si="66"/>
        <v/>
      </c>
      <c r="C229" s="14" t="str">
        <f t="shared" si="67"/>
        <v/>
      </c>
      <c r="D229" s="14" t="str">
        <f t="shared" si="68"/>
        <v/>
      </c>
      <c r="E229" s="14" t="str">
        <f t="shared" si="69"/>
        <v/>
      </c>
      <c r="F229" s="14" t="str">
        <f t="shared" si="70"/>
        <v/>
      </c>
      <c r="G229" s="14" t="str">
        <f t="shared" si="71"/>
        <v/>
      </c>
      <c r="H229" s="14" t="str">
        <f t="shared" si="72"/>
        <v/>
      </c>
      <c r="K229" s="12" t="str">
        <f t="shared" si="74"/>
        <v/>
      </c>
      <c r="L229" s="13" t="str">
        <f t="shared" si="75"/>
        <v/>
      </c>
      <c r="M229" s="14" t="str">
        <f t="shared" si="76"/>
        <v/>
      </c>
      <c r="N229" s="14" t="str">
        <f t="shared" si="77"/>
        <v/>
      </c>
      <c r="O229" s="14" t="str">
        <f t="shared" si="78"/>
        <v/>
      </c>
      <c r="P229" s="14" t="str">
        <f t="shared" si="79"/>
        <v/>
      </c>
      <c r="Q229" s="14" t="str">
        <f t="shared" si="80"/>
        <v/>
      </c>
      <c r="R229" s="14" t="str">
        <f t="shared" si="81"/>
        <v/>
      </c>
      <c r="S229" s="14" t="str">
        <f t="shared" si="82"/>
        <v/>
      </c>
    </row>
    <row r="230" spans="1:19">
      <c r="A230" s="12" t="str">
        <f t="shared" si="73"/>
        <v/>
      </c>
      <c r="B230" s="13" t="str">
        <f t="shared" si="66"/>
        <v/>
      </c>
      <c r="C230" s="14" t="str">
        <f t="shared" si="67"/>
        <v/>
      </c>
      <c r="D230" s="14" t="str">
        <f t="shared" si="68"/>
        <v/>
      </c>
      <c r="E230" s="14" t="str">
        <f t="shared" si="69"/>
        <v/>
      </c>
      <c r="F230" s="14" t="str">
        <f t="shared" si="70"/>
        <v/>
      </c>
      <c r="G230" s="14" t="str">
        <f t="shared" si="71"/>
        <v/>
      </c>
      <c r="H230" s="14" t="str">
        <f t="shared" si="72"/>
        <v/>
      </c>
      <c r="K230" s="12" t="str">
        <f t="shared" si="74"/>
        <v/>
      </c>
      <c r="L230" s="13" t="str">
        <f t="shared" si="75"/>
        <v/>
      </c>
      <c r="M230" s="14" t="str">
        <f t="shared" si="76"/>
        <v/>
      </c>
      <c r="N230" s="14" t="str">
        <f t="shared" si="77"/>
        <v/>
      </c>
      <c r="O230" s="14" t="str">
        <f t="shared" si="78"/>
        <v/>
      </c>
      <c r="P230" s="14" t="str">
        <f t="shared" si="79"/>
        <v/>
      </c>
      <c r="Q230" s="14" t="str">
        <f t="shared" si="80"/>
        <v/>
      </c>
      <c r="R230" s="14" t="str">
        <f t="shared" si="81"/>
        <v/>
      </c>
      <c r="S230" s="14" t="str">
        <f t="shared" si="82"/>
        <v/>
      </c>
    </row>
    <row r="231" spans="1:19">
      <c r="A231" s="12" t="str">
        <f t="shared" si="73"/>
        <v/>
      </c>
      <c r="B231" s="13" t="str">
        <f t="shared" si="66"/>
        <v/>
      </c>
      <c r="C231" s="14" t="str">
        <f t="shared" si="67"/>
        <v/>
      </c>
      <c r="D231" s="14" t="str">
        <f t="shared" si="68"/>
        <v/>
      </c>
      <c r="E231" s="14" t="str">
        <f t="shared" si="69"/>
        <v/>
      </c>
      <c r="F231" s="14" t="str">
        <f t="shared" si="70"/>
        <v/>
      </c>
      <c r="G231" s="14" t="str">
        <f t="shared" si="71"/>
        <v/>
      </c>
      <c r="H231" s="14" t="str">
        <f t="shared" si="72"/>
        <v/>
      </c>
      <c r="K231" s="12" t="str">
        <f t="shared" si="74"/>
        <v/>
      </c>
      <c r="L231" s="13" t="str">
        <f t="shared" si="75"/>
        <v/>
      </c>
      <c r="M231" s="14" t="str">
        <f t="shared" si="76"/>
        <v/>
      </c>
      <c r="N231" s="14" t="str">
        <f t="shared" si="77"/>
        <v/>
      </c>
      <c r="O231" s="14" t="str">
        <f t="shared" si="78"/>
        <v/>
      </c>
      <c r="P231" s="14" t="str">
        <f t="shared" si="79"/>
        <v/>
      </c>
      <c r="Q231" s="14" t="str">
        <f t="shared" si="80"/>
        <v/>
      </c>
      <c r="R231" s="14" t="str">
        <f t="shared" si="81"/>
        <v/>
      </c>
      <c r="S231" s="14" t="str">
        <f t="shared" si="82"/>
        <v/>
      </c>
    </row>
    <row r="232" spans="1:19">
      <c r="A232" s="12" t="str">
        <f t="shared" si="73"/>
        <v/>
      </c>
      <c r="B232" s="13" t="str">
        <f t="shared" si="66"/>
        <v/>
      </c>
      <c r="C232" s="14" t="str">
        <f t="shared" si="67"/>
        <v/>
      </c>
      <c r="D232" s="14" t="str">
        <f t="shared" si="68"/>
        <v/>
      </c>
      <c r="E232" s="14" t="str">
        <f t="shared" si="69"/>
        <v/>
      </c>
      <c r="F232" s="14" t="str">
        <f t="shared" si="70"/>
        <v/>
      </c>
      <c r="G232" s="14" t="str">
        <f t="shared" si="71"/>
        <v/>
      </c>
      <c r="H232" s="14" t="str">
        <f t="shared" si="72"/>
        <v/>
      </c>
      <c r="K232" s="12" t="str">
        <f t="shared" si="74"/>
        <v/>
      </c>
      <c r="L232" s="13" t="str">
        <f t="shared" si="75"/>
        <v/>
      </c>
      <c r="M232" s="14" t="str">
        <f t="shared" si="76"/>
        <v/>
      </c>
      <c r="N232" s="14" t="str">
        <f t="shared" si="77"/>
        <v/>
      </c>
      <c r="O232" s="14" t="str">
        <f t="shared" si="78"/>
        <v/>
      </c>
      <c r="P232" s="14" t="str">
        <f t="shared" si="79"/>
        <v/>
      </c>
      <c r="Q232" s="14" t="str">
        <f t="shared" si="80"/>
        <v/>
      </c>
      <c r="R232" s="14" t="str">
        <f t="shared" si="81"/>
        <v/>
      </c>
      <c r="S232" s="14" t="str">
        <f t="shared" si="82"/>
        <v/>
      </c>
    </row>
    <row r="233" spans="1:19">
      <c r="A233" s="12" t="str">
        <f t="shared" si="73"/>
        <v/>
      </c>
      <c r="B233" s="13" t="str">
        <f t="shared" si="66"/>
        <v/>
      </c>
      <c r="C233" s="14" t="str">
        <f t="shared" si="67"/>
        <v/>
      </c>
      <c r="D233" s="14" t="str">
        <f t="shared" si="68"/>
        <v/>
      </c>
      <c r="E233" s="14" t="str">
        <f t="shared" si="69"/>
        <v/>
      </c>
      <c r="F233" s="14" t="str">
        <f t="shared" si="70"/>
        <v/>
      </c>
      <c r="G233" s="14" t="str">
        <f t="shared" si="71"/>
        <v/>
      </c>
      <c r="H233" s="14" t="str">
        <f t="shared" si="72"/>
        <v/>
      </c>
      <c r="K233" s="12" t="str">
        <f t="shared" si="74"/>
        <v/>
      </c>
      <c r="L233" s="13" t="str">
        <f t="shared" si="75"/>
        <v/>
      </c>
      <c r="M233" s="14" t="str">
        <f t="shared" si="76"/>
        <v/>
      </c>
      <c r="N233" s="14" t="str">
        <f t="shared" si="77"/>
        <v/>
      </c>
      <c r="O233" s="14" t="str">
        <f t="shared" si="78"/>
        <v/>
      </c>
      <c r="P233" s="14" t="str">
        <f t="shared" si="79"/>
        <v/>
      </c>
      <c r="Q233" s="14" t="str">
        <f t="shared" si="80"/>
        <v/>
      </c>
      <c r="R233" s="14" t="str">
        <f t="shared" si="81"/>
        <v/>
      </c>
      <c r="S233" s="14" t="str">
        <f t="shared" si="82"/>
        <v/>
      </c>
    </row>
    <row r="234" spans="1:19">
      <c r="A234" s="12" t="str">
        <f t="shared" si="73"/>
        <v/>
      </c>
      <c r="B234" s="13" t="str">
        <f t="shared" si="66"/>
        <v/>
      </c>
      <c r="C234" s="14" t="str">
        <f t="shared" si="67"/>
        <v/>
      </c>
      <c r="D234" s="14" t="str">
        <f t="shared" si="68"/>
        <v/>
      </c>
      <c r="E234" s="14" t="str">
        <f t="shared" si="69"/>
        <v/>
      </c>
      <c r="F234" s="14" t="str">
        <f t="shared" si="70"/>
        <v/>
      </c>
      <c r="G234" s="14" t="str">
        <f t="shared" si="71"/>
        <v/>
      </c>
      <c r="H234" s="14" t="str">
        <f t="shared" si="72"/>
        <v/>
      </c>
      <c r="K234" s="12" t="str">
        <f t="shared" si="74"/>
        <v/>
      </c>
      <c r="L234" s="13" t="str">
        <f t="shared" si="75"/>
        <v/>
      </c>
      <c r="M234" s="14" t="str">
        <f t="shared" si="76"/>
        <v/>
      </c>
      <c r="N234" s="14" t="str">
        <f t="shared" si="77"/>
        <v/>
      </c>
      <c r="O234" s="14" t="str">
        <f t="shared" si="78"/>
        <v/>
      </c>
      <c r="P234" s="14" t="str">
        <f t="shared" si="79"/>
        <v/>
      </c>
      <c r="Q234" s="14" t="str">
        <f t="shared" si="80"/>
        <v/>
      </c>
      <c r="R234" s="14" t="str">
        <f t="shared" si="81"/>
        <v/>
      </c>
      <c r="S234" s="14" t="str">
        <f t="shared" si="82"/>
        <v/>
      </c>
    </row>
    <row r="235" spans="1:19">
      <c r="A235" s="12" t="str">
        <f t="shared" si="73"/>
        <v/>
      </c>
      <c r="B235" s="13" t="str">
        <f t="shared" si="66"/>
        <v/>
      </c>
      <c r="C235" s="14" t="str">
        <f t="shared" si="67"/>
        <v/>
      </c>
      <c r="D235" s="14" t="str">
        <f t="shared" si="68"/>
        <v/>
      </c>
      <c r="E235" s="14" t="str">
        <f t="shared" si="69"/>
        <v/>
      </c>
      <c r="F235" s="14" t="str">
        <f t="shared" si="70"/>
        <v/>
      </c>
      <c r="G235" s="14" t="str">
        <f t="shared" si="71"/>
        <v/>
      </c>
      <c r="H235" s="14" t="str">
        <f t="shared" si="72"/>
        <v/>
      </c>
      <c r="K235" s="12" t="str">
        <f t="shared" si="74"/>
        <v/>
      </c>
      <c r="L235" s="13" t="str">
        <f t="shared" si="75"/>
        <v/>
      </c>
      <c r="M235" s="14" t="str">
        <f t="shared" si="76"/>
        <v/>
      </c>
      <c r="N235" s="14" t="str">
        <f t="shared" si="77"/>
        <v/>
      </c>
      <c r="O235" s="14" t="str">
        <f t="shared" si="78"/>
        <v/>
      </c>
      <c r="P235" s="14" t="str">
        <f t="shared" si="79"/>
        <v/>
      </c>
      <c r="Q235" s="14" t="str">
        <f t="shared" si="80"/>
        <v/>
      </c>
      <c r="R235" s="14" t="str">
        <f t="shared" si="81"/>
        <v/>
      </c>
      <c r="S235" s="14" t="str">
        <f t="shared" si="82"/>
        <v/>
      </c>
    </row>
    <row r="236" spans="1:19">
      <c r="A236" s="12" t="str">
        <f t="shared" si="73"/>
        <v/>
      </c>
      <c r="B236" s="13" t="str">
        <f t="shared" si="66"/>
        <v/>
      </c>
      <c r="C236" s="14" t="str">
        <f t="shared" si="67"/>
        <v/>
      </c>
      <c r="D236" s="14" t="str">
        <f t="shared" si="68"/>
        <v/>
      </c>
      <c r="E236" s="14" t="str">
        <f t="shared" si="69"/>
        <v/>
      </c>
      <c r="F236" s="14" t="str">
        <f t="shared" si="70"/>
        <v/>
      </c>
      <c r="G236" s="14" t="str">
        <f t="shared" si="71"/>
        <v/>
      </c>
      <c r="H236" s="14" t="str">
        <f t="shared" si="72"/>
        <v/>
      </c>
      <c r="K236" s="12" t="str">
        <f t="shared" si="74"/>
        <v/>
      </c>
      <c r="L236" s="13" t="str">
        <f t="shared" si="75"/>
        <v/>
      </c>
      <c r="M236" s="14" t="str">
        <f t="shared" si="76"/>
        <v/>
      </c>
      <c r="N236" s="14" t="str">
        <f t="shared" si="77"/>
        <v/>
      </c>
      <c r="O236" s="14" t="str">
        <f t="shared" si="78"/>
        <v/>
      </c>
      <c r="P236" s="14" t="str">
        <f t="shared" si="79"/>
        <v/>
      </c>
      <c r="Q236" s="14" t="str">
        <f t="shared" si="80"/>
        <v/>
      </c>
      <c r="R236" s="14" t="str">
        <f t="shared" si="81"/>
        <v/>
      </c>
      <c r="S236" s="14" t="str">
        <f t="shared" si="82"/>
        <v/>
      </c>
    </row>
    <row r="237" spans="1:19">
      <c r="A237" s="12" t="str">
        <f t="shared" si="73"/>
        <v/>
      </c>
      <c r="B237" s="13" t="str">
        <f t="shared" ref="B237:B300" si="83">IF(A237="","",DATE(YEAR(B236),MONTH(B236)+1,DAY(B236)))</f>
        <v/>
      </c>
      <c r="C237" s="14" t="str">
        <f t="shared" ref="C237:C300" si="84">IF(A237&lt;&gt;"",$D$12,IF(A237="","",(1+$G$5/12)*H236))</f>
        <v/>
      </c>
      <c r="D237" s="14" t="str">
        <f t="shared" ref="D237:D300" si="85">IF(A237="", "", $G$5/12*H236)</f>
        <v/>
      </c>
      <c r="E237" s="14" t="str">
        <f t="shared" ref="E237:E300" si="86">IF(A237="", "", E236+D237)</f>
        <v/>
      </c>
      <c r="F237" s="14" t="str">
        <f t="shared" ref="F237:F300" si="87">IF(A237="","",C237-D237)</f>
        <v/>
      </c>
      <c r="G237" s="14" t="str">
        <f t="shared" ref="G237:G300" si="88">IF(A237="","", G236+F237)</f>
        <v/>
      </c>
      <c r="H237" s="14" t="str">
        <f t="shared" ref="H237:H300" si="89">IF(A237="","",H236-F237)</f>
        <v/>
      </c>
      <c r="K237" s="12" t="str">
        <f t="shared" si="74"/>
        <v/>
      </c>
      <c r="L237" s="13" t="str">
        <f t="shared" si="75"/>
        <v/>
      </c>
      <c r="M237" s="14" t="str">
        <f t="shared" si="76"/>
        <v/>
      </c>
      <c r="N237" s="14" t="str">
        <f t="shared" si="77"/>
        <v/>
      </c>
      <c r="O237" s="14" t="str">
        <f t="shared" si="78"/>
        <v/>
      </c>
      <c r="P237" s="14" t="str">
        <f t="shared" si="79"/>
        <v/>
      </c>
      <c r="Q237" s="14" t="str">
        <f t="shared" si="80"/>
        <v/>
      </c>
      <c r="R237" s="14" t="str">
        <f t="shared" si="81"/>
        <v/>
      </c>
      <c r="S237" s="14" t="str">
        <f t="shared" si="82"/>
        <v/>
      </c>
    </row>
    <row r="238" spans="1:19">
      <c r="A238" s="12" t="str">
        <f t="shared" si="73"/>
        <v/>
      </c>
      <c r="B238" s="13" t="str">
        <f t="shared" si="83"/>
        <v/>
      </c>
      <c r="C238" s="14" t="str">
        <f t="shared" si="84"/>
        <v/>
      </c>
      <c r="D238" s="14" t="str">
        <f t="shared" si="85"/>
        <v/>
      </c>
      <c r="E238" s="14" t="str">
        <f t="shared" si="86"/>
        <v/>
      </c>
      <c r="F238" s="14" t="str">
        <f t="shared" si="87"/>
        <v/>
      </c>
      <c r="G238" s="14" t="str">
        <f t="shared" si="88"/>
        <v/>
      </c>
      <c r="H238" s="14" t="str">
        <f t="shared" si="89"/>
        <v/>
      </c>
      <c r="K238" s="12" t="str">
        <f t="shared" si="74"/>
        <v/>
      </c>
      <c r="L238" s="13" t="str">
        <f t="shared" si="75"/>
        <v/>
      </c>
      <c r="M238" s="14" t="str">
        <f t="shared" si="76"/>
        <v/>
      </c>
      <c r="N238" s="14" t="str">
        <f t="shared" si="77"/>
        <v/>
      </c>
      <c r="O238" s="14" t="str">
        <f t="shared" si="78"/>
        <v/>
      </c>
      <c r="P238" s="14" t="str">
        <f t="shared" si="79"/>
        <v/>
      </c>
      <c r="Q238" s="14" t="str">
        <f t="shared" si="80"/>
        <v/>
      </c>
      <c r="R238" s="14" t="str">
        <f t="shared" si="81"/>
        <v/>
      </c>
      <c r="S238" s="14" t="str">
        <f t="shared" si="82"/>
        <v/>
      </c>
    </row>
    <row r="239" spans="1:19">
      <c r="A239" s="12" t="str">
        <f t="shared" si="73"/>
        <v/>
      </c>
      <c r="B239" s="13" t="str">
        <f t="shared" si="83"/>
        <v/>
      </c>
      <c r="C239" s="14" t="str">
        <f t="shared" si="84"/>
        <v/>
      </c>
      <c r="D239" s="14" t="str">
        <f t="shared" si="85"/>
        <v/>
      </c>
      <c r="E239" s="14" t="str">
        <f t="shared" si="86"/>
        <v/>
      </c>
      <c r="F239" s="14" t="str">
        <f t="shared" si="87"/>
        <v/>
      </c>
      <c r="G239" s="14" t="str">
        <f t="shared" si="88"/>
        <v/>
      </c>
      <c r="H239" s="14" t="str">
        <f t="shared" si="89"/>
        <v/>
      </c>
      <c r="K239" s="12" t="str">
        <f t="shared" si="74"/>
        <v/>
      </c>
      <c r="L239" s="13" t="str">
        <f t="shared" si="75"/>
        <v/>
      </c>
      <c r="M239" s="14" t="str">
        <f t="shared" si="76"/>
        <v/>
      </c>
      <c r="N239" s="14" t="str">
        <f t="shared" si="77"/>
        <v/>
      </c>
      <c r="O239" s="14" t="str">
        <f t="shared" si="78"/>
        <v/>
      </c>
      <c r="P239" s="14" t="str">
        <f t="shared" si="79"/>
        <v/>
      </c>
      <c r="Q239" s="14" t="str">
        <f t="shared" si="80"/>
        <v/>
      </c>
      <c r="R239" s="14" t="str">
        <f t="shared" si="81"/>
        <v/>
      </c>
      <c r="S239" s="14" t="str">
        <f t="shared" si="82"/>
        <v/>
      </c>
    </row>
    <row r="240" spans="1:19">
      <c r="A240" s="12" t="str">
        <f t="shared" si="73"/>
        <v/>
      </c>
      <c r="B240" s="13" t="str">
        <f t="shared" si="83"/>
        <v/>
      </c>
      <c r="C240" s="14" t="str">
        <f t="shared" si="84"/>
        <v/>
      </c>
      <c r="D240" s="14" t="str">
        <f t="shared" si="85"/>
        <v/>
      </c>
      <c r="E240" s="14" t="str">
        <f t="shared" si="86"/>
        <v/>
      </c>
      <c r="F240" s="14" t="str">
        <f t="shared" si="87"/>
        <v/>
      </c>
      <c r="G240" s="14" t="str">
        <f t="shared" si="88"/>
        <v/>
      </c>
      <c r="H240" s="14" t="str">
        <f t="shared" si="89"/>
        <v/>
      </c>
      <c r="K240" s="12" t="str">
        <f t="shared" si="74"/>
        <v/>
      </c>
      <c r="L240" s="13" t="str">
        <f t="shared" si="75"/>
        <v/>
      </c>
      <c r="M240" s="14" t="str">
        <f t="shared" si="76"/>
        <v/>
      </c>
      <c r="N240" s="14" t="str">
        <f t="shared" si="77"/>
        <v/>
      </c>
      <c r="O240" s="14" t="str">
        <f t="shared" si="78"/>
        <v/>
      </c>
      <c r="P240" s="14" t="str">
        <f t="shared" si="79"/>
        <v/>
      </c>
      <c r="Q240" s="14" t="str">
        <f t="shared" si="80"/>
        <v/>
      </c>
      <c r="R240" s="14" t="str">
        <f t="shared" si="81"/>
        <v/>
      </c>
      <c r="S240" s="14" t="str">
        <f t="shared" si="82"/>
        <v/>
      </c>
    </row>
    <row r="241" spans="1:19">
      <c r="A241" s="12" t="str">
        <f t="shared" si="73"/>
        <v/>
      </c>
      <c r="B241" s="13" t="str">
        <f t="shared" si="83"/>
        <v/>
      </c>
      <c r="C241" s="14" t="str">
        <f t="shared" si="84"/>
        <v/>
      </c>
      <c r="D241" s="14" t="str">
        <f t="shared" si="85"/>
        <v/>
      </c>
      <c r="E241" s="14" t="str">
        <f t="shared" si="86"/>
        <v/>
      </c>
      <c r="F241" s="14" t="str">
        <f t="shared" si="87"/>
        <v/>
      </c>
      <c r="G241" s="14" t="str">
        <f t="shared" si="88"/>
        <v/>
      </c>
      <c r="H241" s="14" t="str">
        <f t="shared" si="89"/>
        <v/>
      </c>
      <c r="K241" s="12" t="str">
        <f t="shared" si="74"/>
        <v/>
      </c>
      <c r="L241" s="13" t="str">
        <f t="shared" si="75"/>
        <v/>
      </c>
      <c r="M241" s="14" t="str">
        <f t="shared" si="76"/>
        <v/>
      </c>
      <c r="N241" s="14" t="str">
        <f t="shared" si="77"/>
        <v/>
      </c>
      <c r="O241" s="14" t="str">
        <f t="shared" si="78"/>
        <v/>
      </c>
      <c r="P241" s="14" t="str">
        <f t="shared" si="79"/>
        <v/>
      </c>
      <c r="Q241" s="14" t="str">
        <f t="shared" si="80"/>
        <v/>
      </c>
      <c r="R241" s="14" t="str">
        <f t="shared" si="81"/>
        <v/>
      </c>
      <c r="S241" s="14" t="str">
        <f t="shared" si="82"/>
        <v/>
      </c>
    </row>
    <row r="242" spans="1:19">
      <c r="A242" s="12" t="str">
        <f t="shared" si="73"/>
        <v/>
      </c>
      <c r="B242" s="13" t="str">
        <f t="shared" si="83"/>
        <v/>
      </c>
      <c r="C242" s="14" t="str">
        <f t="shared" si="84"/>
        <v/>
      </c>
      <c r="D242" s="14" t="str">
        <f t="shared" si="85"/>
        <v/>
      </c>
      <c r="E242" s="14" t="str">
        <f t="shared" si="86"/>
        <v/>
      </c>
      <c r="F242" s="14" t="str">
        <f t="shared" si="87"/>
        <v/>
      </c>
      <c r="G242" s="14" t="str">
        <f t="shared" si="88"/>
        <v/>
      </c>
      <c r="H242" s="14" t="str">
        <f t="shared" si="89"/>
        <v/>
      </c>
      <c r="K242" s="12" t="str">
        <f t="shared" si="74"/>
        <v/>
      </c>
      <c r="L242" s="13" t="str">
        <f t="shared" si="75"/>
        <v/>
      </c>
      <c r="M242" s="14" t="str">
        <f t="shared" si="76"/>
        <v/>
      </c>
      <c r="N242" s="14" t="str">
        <f t="shared" si="77"/>
        <v/>
      </c>
      <c r="O242" s="14" t="str">
        <f t="shared" si="78"/>
        <v/>
      </c>
      <c r="P242" s="14" t="str">
        <f t="shared" si="79"/>
        <v/>
      </c>
      <c r="Q242" s="14" t="str">
        <f t="shared" si="80"/>
        <v/>
      </c>
      <c r="R242" s="14" t="str">
        <f t="shared" si="81"/>
        <v/>
      </c>
      <c r="S242" s="14" t="str">
        <f t="shared" si="82"/>
        <v/>
      </c>
    </row>
    <row r="243" spans="1:19">
      <c r="A243" s="12" t="str">
        <f t="shared" si="73"/>
        <v/>
      </c>
      <c r="B243" s="13" t="str">
        <f t="shared" si="83"/>
        <v/>
      </c>
      <c r="C243" s="14" t="str">
        <f t="shared" si="84"/>
        <v/>
      </c>
      <c r="D243" s="14" t="str">
        <f t="shared" si="85"/>
        <v/>
      </c>
      <c r="E243" s="14" t="str">
        <f t="shared" si="86"/>
        <v/>
      </c>
      <c r="F243" s="14" t="str">
        <f t="shared" si="87"/>
        <v/>
      </c>
      <c r="G243" s="14" t="str">
        <f t="shared" si="88"/>
        <v/>
      </c>
      <c r="H243" s="14" t="str">
        <f t="shared" si="89"/>
        <v/>
      </c>
      <c r="K243" s="12" t="str">
        <f t="shared" si="74"/>
        <v/>
      </c>
      <c r="L243" s="13" t="str">
        <f t="shared" si="75"/>
        <v/>
      </c>
      <c r="M243" s="14" t="str">
        <f t="shared" si="76"/>
        <v/>
      </c>
      <c r="N243" s="14" t="str">
        <f t="shared" si="77"/>
        <v/>
      </c>
      <c r="O243" s="14" t="str">
        <f t="shared" si="78"/>
        <v/>
      </c>
      <c r="P243" s="14" t="str">
        <f t="shared" si="79"/>
        <v/>
      </c>
      <c r="Q243" s="14" t="str">
        <f t="shared" si="80"/>
        <v/>
      </c>
      <c r="R243" s="14" t="str">
        <f t="shared" si="81"/>
        <v/>
      </c>
      <c r="S243" s="14" t="str">
        <f t="shared" si="82"/>
        <v/>
      </c>
    </row>
    <row r="244" spans="1:19">
      <c r="A244" s="12" t="str">
        <f t="shared" si="73"/>
        <v/>
      </c>
      <c r="B244" s="13" t="str">
        <f t="shared" si="83"/>
        <v/>
      </c>
      <c r="C244" s="14" t="str">
        <f t="shared" si="84"/>
        <v/>
      </c>
      <c r="D244" s="14" t="str">
        <f t="shared" si="85"/>
        <v/>
      </c>
      <c r="E244" s="14" t="str">
        <f t="shared" si="86"/>
        <v/>
      </c>
      <c r="F244" s="14" t="str">
        <f t="shared" si="87"/>
        <v/>
      </c>
      <c r="G244" s="14" t="str">
        <f t="shared" si="88"/>
        <v/>
      </c>
      <c r="H244" s="14" t="str">
        <f t="shared" si="89"/>
        <v/>
      </c>
      <c r="K244" s="12" t="str">
        <f t="shared" si="74"/>
        <v/>
      </c>
      <c r="L244" s="13" t="str">
        <f t="shared" si="75"/>
        <v/>
      </c>
      <c r="M244" s="14" t="str">
        <f t="shared" si="76"/>
        <v/>
      </c>
      <c r="N244" s="14" t="str">
        <f t="shared" si="77"/>
        <v/>
      </c>
      <c r="O244" s="14" t="str">
        <f t="shared" si="78"/>
        <v/>
      </c>
      <c r="P244" s="14" t="str">
        <f t="shared" si="79"/>
        <v/>
      </c>
      <c r="Q244" s="14" t="str">
        <f t="shared" si="80"/>
        <v/>
      </c>
      <c r="R244" s="14" t="str">
        <f t="shared" si="81"/>
        <v/>
      </c>
      <c r="S244" s="14" t="str">
        <f t="shared" si="82"/>
        <v/>
      </c>
    </row>
    <row r="245" spans="1:19">
      <c r="A245" s="12" t="str">
        <f t="shared" si="73"/>
        <v/>
      </c>
      <c r="B245" s="13" t="str">
        <f t="shared" si="83"/>
        <v/>
      </c>
      <c r="C245" s="14" t="str">
        <f t="shared" si="84"/>
        <v/>
      </c>
      <c r="D245" s="14" t="str">
        <f t="shared" si="85"/>
        <v/>
      </c>
      <c r="E245" s="14" t="str">
        <f t="shared" si="86"/>
        <v/>
      </c>
      <c r="F245" s="14" t="str">
        <f t="shared" si="87"/>
        <v/>
      </c>
      <c r="G245" s="14" t="str">
        <f t="shared" si="88"/>
        <v/>
      </c>
      <c r="H245" s="14" t="str">
        <f t="shared" si="89"/>
        <v/>
      </c>
      <c r="K245" s="12" t="str">
        <f t="shared" si="74"/>
        <v/>
      </c>
      <c r="L245" s="13" t="str">
        <f t="shared" si="75"/>
        <v/>
      </c>
      <c r="M245" s="14" t="str">
        <f t="shared" si="76"/>
        <v/>
      </c>
      <c r="N245" s="14" t="str">
        <f t="shared" si="77"/>
        <v/>
      </c>
      <c r="O245" s="14" t="str">
        <f t="shared" si="78"/>
        <v/>
      </c>
      <c r="P245" s="14" t="str">
        <f t="shared" si="79"/>
        <v/>
      </c>
      <c r="Q245" s="14" t="str">
        <f t="shared" si="80"/>
        <v/>
      </c>
      <c r="R245" s="14" t="str">
        <f t="shared" si="81"/>
        <v/>
      </c>
      <c r="S245" s="14" t="str">
        <f t="shared" si="82"/>
        <v/>
      </c>
    </row>
    <row r="246" spans="1:19">
      <c r="A246" s="12" t="str">
        <f t="shared" si="73"/>
        <v/>
      </c>
      <c r="B246" s="13" t="str">
        <f t="shared" si="83"/>
        <v/>
      </c>
      <c r="C246" s="14" t="str">
        <f t="shared" si="84"/>
        <v/>
      </c>
      <c r="D246" s="14" t="str">
        <f t="shared" si="85"/>
        <v/>
      </c>
      <c r="E246" s="14" t="str">
        <f t="shared" si="86"/>
        <v/>
      </c>
      <c r="F246" s="14" t="str">
        <f t="shared" si="87"/>
        <v/>
      </c>
      <c r="G246" s="14" t="str">
        <f t="shared" si="88"/>
        <v/>
      </c>
      <c r="H246" s="14" t="str">
        <f t="shared" si="89"/>
        <v/>
      </c>
      <c r="K246" s="12" t="str">
        <f t="shared" si="74"/>
        <v/>
      </c>
      <c r="L246" s="13" t="str">
        <f t="shared" si="75"/>
        <v/>
      </c>
      <c r="M246" s="14" t="str">
        <f t="shared" si="76"/>
        <v/>
      </c>
      <c r="N246" s="14" t="str">
        <f t="shared" si="77"/>
        <v/>
      </c>
      <c r="O246" s="14" t="str">
        <f t="shared" si="78"/>
        <v/>
      </c>
      <c r="P246" s="14" t="str">
        <f t="shared" si="79"/>
        <v/>
      </c>
      <c r="Q246" s="14" t="str">
        <f t="shared" si="80"/>
        <v/>
      </c>
      <c r="R246" s="14" t="str">
        <f t="shared" si="81"/>
        <v/>
      </c>
      <c r="S246" s="14" t="str">
        <f t="shared" si="82"/>
        <v/>
      </c>
    </row>
    <row r="247" spans="1:19">
      <c r="A247" s="12" t="str">
        <f t="shared" si="73"/>
        <v/>
      </c>
      <c r="B247" s="13" t="str">
        <f t="shared" si="83"/>
        <v/>
      </c>
      <c r="C247" s="14" t="str">
        <f t="shared" si="84"/>
        <v/>
      </c>
      <c r="D247" s="14" t="str">
        <f t="shared" si="85"/>
        <v/>
      </c>
      <c r="E247" s="14" t="str">
        <f t="shared" si="86"/>
        <v/>
      </c>
      <c r="F247" s="14" t="str">
        <f t="shared" si="87"/>
        <v/>
      </c>
      <c r="G247" s="14" t="str">
        <f t="shared" si="88"/>
        <v/>
      </c>
      <c r="H247" s="14" t="str">
        <f t="shared" si="89"/>
        <v/>
      </c>
      <c r="K247" s="12" t="str">
        <f t="shared" si="74"/>
        <v/>
      </c>
      <c r="L247" s="13" t="str">
        <f t="shared" si="75"/>
        <v/>
      </c>
      <c r="M247" s="14" t="str">
        <f t="shared" si="76"/>
        <v/>
      </c>
      <c r="N247" s="14" t="str">
        <f t="shared" si="77"/>
        <v/>
      </c>
      <c r="O247" s="14" t="str">
        <f t="shared" si="78"/>
        <v/>
      </c>
      <c r="P247" s="14" t="str">
        <f t="shared" si="79"/>
        <v/>
      </c>
      <c r="Q247" s="14" t="str">
        <f t="shared" si="80"/>
        <v/>
      </c>
      <c r="R247" s="14" t="str">
        <f t="shared" si="81"/>
        <v/>
      </c>
      <c r="S247" s="14" t="str">
        <f t="shared" si="82"/>
        <v/>
      </c>
    </row>
    <row r="248" spans="1:19">
      <c r="A248" s="12" t="str">
        <f t="shared" si="73"/>
        <v/>
      </c>
      <c r="B248" s="13" t="str">
        <f t="shared" si="83"/>
        <v/>
      </c>
      <c r="C248" s="14" t="str">
        <f t="shared" si="84"/>
        <v/>
      </c>
      <c r="D248" s="14" t="str">
        <f t="shared" si="85"/>
        <v/>
      </c>
      <c r="E248" s="14" t="str">
        <f t="shared" si="86"/>
        <v/>
      </c>
      <c r="F248" s="14" t="str">
        <f t="shared" si="87"/>
        <v/>
      </c>
      <c r="G248" s="14" t="str">
        <f t="shared" si="88"/>
        <v/>
      </c>
      <c r="H248" s="14" t="str">
        <f t="shared" si="89"/>
        <v/>
      </c>
      <c r="K248" s="12" t="str">
        <f t="shared" si="74"/>
        <v/>
      </c>
      <c r="L248" s="13" t="str">
        <f t="shared" si="75"/>
        <v/>
      </c>
      <c r="M248" s="14" t="str">
        <f t="shared" si="76"/>
        <v/>
      </c>
      <c r="N248" s="14" t="str">
        <f t="shared" si="77"/>
        <v/>
      </c>
      <c r="O248" s="14" t="str">
        <f t="shared" si="78"/>
        <v/>
      </c>
      <c r="P248" s="14" t="str">
        <f t="shared" si="79"/>
        <v/>
      </c>
      <c r="Q248" s="14" t="str">
        <f t="shared" si="80"/>
        <v/>
      </c>
      <c r="R248" s="14" t="str">
        <f t="shared" si="81"/>
        <v/>
      </c>
      <c r="S248" s="14" t="str">
        <f t="shared" si="82"/>
        <v/>
      </c>
    </row>
    <row r="249" spans="1:19">
      <c r="A249" s="12" t="str">
        <f t="shared" si="73"/>
        <v/>
      </c>
      <c r="B249" s="13" t="str">
        <f t="shared" si="83"/>
        <v/>
      </c>
      <c r="C249" s="14" t="str">
        <f t="shared" si="84"/>
        <v/>
      </c>
      <c r="D249" s="14" t="str">
        <f t="shared" si="85"/>
        <v/>
      </c>
      <c r="E249" s="14" t="str">
        <f t="shared" si="86"/>
        <v/>
      </c>
      <c r="F249" s="14" t="str">
        <f t="shared" si="87"/>
        <v/>
      </c>
      <c r="G249" s="14" t="str">
        <f t="shared" si="88"/>
        <v/>
      </c>
      <c r="H249" s="14" t="str">
        <f t="shared" si="89"/>
        <v/>
      </c>
      <c r="K249" s="12" t="str">
        <f t="shared" si="74"/>
        <v/>
      </c>
      <c r="L249" s="13" t="str">
        <f t="shared" si="75"/>
        <v/>
      </c>
      <c r="M249" s="14" t="str">
        <f t="shared" si="76"/>
        <v/>
      </c>
      <c r="N249" s="14" t="str">
        <f t="shared" si="77"/>
        <v/>
      </c>
      <c r="O249" s="14" t="str">
        <f t="shared" si="78"/>
        <v/>
      </c>
      <c r="P249" s="14" t="str">
        <f t="shared" si="79"/>
        <v/>
      </c>
      <c r="Q249" s="14" t="str">
        <f t="shared" si="80"/>
        <v/>
      </c>
      <c r="R249" s="14" t="str">
        <f t="shared" si="81"/>
        <v/>
      </c>
      <c r="S249" s="14" t="str">
        <f t="shared" si="82"/>
        <v/>
      </c>
    </row>
    <row r="250" spans="1:19">
      <c r="A250" s="12" t="str">
        <f t="shared" si="73"/>
        <v/>
      </c>
      <c r="B250" s="13" t="str">
        <f t="shared" si="83"/>
        <v/>
      </c>
      <c r="C250" s="14" t="str">
        <f t="shared" si="84"/>
        <v/>
      </c>
      <c r="D250" s="14" t="str">
        <f t="shared" si="85"/>
        <v/>
      </c>
      <c r="E250" s="14" t="str">
        <f t="shared" si="86"/>
        <v/>
      </c>
      <c r="F250" s="14" t="str">
        <f t="shared" si="87"/>
        <v/>
      </c>
      <c r="G250" s="14" t="str">
        <f t="shared" si="88"/>
        <v/>
      </c>
      <c r="H250" s="14" t="str">
        <f t="shared" si="89"/>
        <v/>
      </c>
      <c r="K250" s="12" t="str">
        <f t="shared" si="74"/>
        <v/>
      </c>
      <c r="L250" s="13" t="str">
        <f t="shared" si="75"/>
        <v/>
      </c>
      <c r="M250" s="14" t="str">
        <f t="shared" si="76"/>
        <v/>
      </c>
      <c r="N250" s="14" t="str">
        <f t="shared" si="77"/>
        <v/>
      </c>
      <c r="O250" s="14" t="str">
        <f t="shared" si="78"/>
        <v/>
      </c>
      <c r="P250" s="14" t="str">
        <f t="shared" si="79"/>
        <v/>
      </c>
      <c r="Q250" s="14" t="str">
        <f t="shared" si="80"/>
        <v/>
      </c>
      <c r="R250" s="14" t="str">
        <f t="shared" si="81"/>
        <v/>
      </c>
      <c r="S250" s="14" t="str">
        <f t="shared" si="82"/>
        <v/>
      </c>
    </row>
    <row r="251" spans="1:19">
      <c r="A251" s="12" t="str">
        <f t="shared" si="73"/>
        <v/>
      </c>
      <c r="B251" s="13" t="str">
        <f t="shared" si="83"/>
        <v/>
      </c>
      <c r="C251" s="14" t="str">
        <f t="shared" si="84"/>
        <v/>
      </c>
      <c r="D251" s="14" t="str">
        <f t="shared" si="85"/>
        <v/>
      </c>
      <c r="E251" s="14" t="str">
        <f t="shared" si="86"/>
        <v/>
      </c>
      <c r="F251" s="14" t="str">
        <f t="shared" si="87"/>
        <v/>
      </c>
      <c r="G251" s="14" t="str">
        <f t="shared" si="88"/>
        <v/>
      </c>
      <c r="H251" s="14" t="str">
        <f t="shared" si="89"/>
        <v/>
      </c>
      <c r="K251" s="12" t="str">
        <f t="shared" si="74"/>
        <v/>
      </c>
      <c r="L251" s="13" t="str">
        <f t="shared" si="75"/>
        <v/>
      </c>
      <c r="M251" s="14" t="str">
        <f t="shared" si="76"/>
        <v/>
      </c>
      <c r="N251" s="14" t="str">
        <f t="shared" si="77"/>
        <v/>
      </c>
      <c r="O251" s="14" t="str">
        <f t="shared" si="78"/>
        <v/>
      </c>
      <c r="P251" s="14" t="str">
        <f t="shared" si="79"/>
        <v/>
      </c>
      <c r="Q251" s="14" t="str">
        <f t="shared" si="80"/>
        <v/>
      </c>
      <c r="R251" s="14" t="str">
        <f t="shared" si="81"/>
        <v/>
      </c>
      <c r="S251" s="14" t="str">
        <f t="shared" si="82"/>
        <v/>
      </c>
    </row>
    <row r="252" spans="1:19">
      <c r="A252" s="12" t="str">
        <f t="shared" si="73"/>
        <v/>
      </c>
      <c r="B252" s="13" t="str">
        <f t="shared" si="83"/>
        <v/>
      </c>
      <c r="C252" s="14" t="str">
        <f t="shared" si="84"/>
        <v/>
      </c>
      <c r="D252" s="14" t="str">
        <f t="shared" si="85"/>
        <v/>
      </c>
      <c r="E252" s="14" t="str">
        <f t="shared" si="86"/>
        <v/>
      </c>
      <c r="F252" s="14" t="str">
        <f t="shared" si="87"/>
        <v/>
      </c>
      <c r="G252" s="14" t="str">
        <f t="shared" si="88"/>
        <v/>
      </c>
      <c r="H252" s="14" t="str">
        <f t="shared" si="89"/>
        <v/>
      </c>
      <c r="K252" s="12" t="str">
        <f t="shared" si="74"/>
        <v/>
      </c>
      <c r="L252" s="13" t="str">
        <f t="shared" si="75"/>
        <v/>
      </c>
      <c r="M252" s="14" t="str">
        <f t="shared" si="76"/>
        <v/>
      </c>
      <c r="N252" s="14" t="str">
        <f t="shared" si="77"/>
        <v/>
      </c>
      <c r="O252" s="14" t="str">
        <f t="shared" si="78"/>
        <v/>
      </c>
      <c r="P252" s="14" t="str">
        <f t="shared" si="79"/>
        <v/>
      </c>
      <c r="Q252" s="14" t="str">
        <f t="shared" si="80"/>
        <v/>
      </c>
      <c r="R252" s="14" t="str">
        <f t="shared" si="81"/>
        <v/>
      </c>
      <c r="S252" s="14" t="str">
        <f t="shared" si="82"/>
        <v/>
      </c>
    </row>
    <row r="253" spans="1:19">
      <c r="A253" s="12" t="str">
        <f t="shared" si="73"/>
        <v/>
      </c>
      <c r="B253" s="13" t="str">
        <f t="shared" si="83"/>
        <v/>
      </c>
      <c r="C253" s="14" t="str">
        <f t="shared" si="84"/>
        <v/>
      </c>
      <c r="D253" s="14" t="str">
        <f t="shared" si="85"/>
        <v/>
      </c>
      <c r="E253" s="14" t="str">
        <f t="shared" si="86"/>
        <v/>
      </c>
      <c r="F253" s="14" t="str">
        <f t="shared" si="87"/>
        <v/>
      </c>
      <c r="G253" s="14" t="str">
        <f t="shared" si="88"/>
        <v/>
      </c>
      <c r="H253" s="14" t="str">
        <f t="shared" si="89"/>
        <v/>
      </c>
      <c r="K253" s="12" t="str">
        <f t="shared" si="74"/>
        <v/>
      </c>
      <c r="L253" s="13" t="str">
        <f t="shared" si="75"/>
        <v/>
      </c>
      <c r="M253" s="14" t="str">
        <f t="shared" si="76"/>
        <v/>
      </c>
      <c r="N253" s="14" t="str">
        <f t="shared" si="77"/>
        <v/>
      </c>
      <c r="O253" s="14" t="str">
        <f t="shared" si="78"/>
        <v/>
      </c>
      <c r="P253" s="14" t="str">
        <f t="shared" si="79"/>
        <v/>
      </c>
      <c r="Q253" s="14" t="str">
        <f t="shared" si="80"/>
        <v/>
      </c>
      <c r="R253" s="14" t="str">
        <f t="shared" si="81"/>
        <v/>
      </c>
      <c r="S253" s="14" t="str">
        <f t="shared" si="82"/>
        <v/>
      </c>
    </row>
    <row r="254" spans="1:19">
      <c r="A254" s="12" t="str">
        <f t="shared" si="73"/>
        <v/>
      </c>
      <c r="B254" s="13" t="str">
        <f t="shared" si="83"/>
        <v/>
      </c>
      <c r="C254" s="14" t="str">
        <f t="shared" si="84"/>
        <v/>
      </c>
      <c r="D254" s="14" t="str">
        <f t="shared" si="85"/>
        <v/>
      </c>
      <c r="E254" s="14" t="str">
        <f t="shared" si="86"/>
        <v/>
      </c>
      <c r="F254" s="14" t="str">
        <f t="shared" si="87"/>
        <v/>
      </c>
      <c r="G254" s="14" t="str">
        <f t="shared" si="88"/>
        <v/>
      </c>
      <c r="H254" s="14" t="str">
        <f t="shared" si="89"/>
        <v/>
      </c>
      <c r="K254" s="12" t="str">
        <f t="shared" si="74"/>
        <v/>
      </c>
      <c r="L254" s="13" t="str">
        <f t="shared" si="75"/>
        <v/>
      </c>
      <c r="M254" s="14" t="str">
        <f t="shared" si="76"/>
        <v/>
      </c>
      <c r="N254" s="14" t="str">
        <f t="shared" si="77"/>
        <v/>
      </c>
      <c r="O254" s="14" t="str">
        <f t="shared" si="78"/>
        <v/>
      </c>
      <c r="P254" s="14" t="str">
        <f t="shared" si="79"/>
        <v/>
      </c>
      <c r="Q254" s="14" t="str">
        <f t="shared" si="80"/>
        <v/>
      </c>
      <c r="R254" s="14" t="str">
        <f t="shared" si="81"/>
        <v/>
      </c>
      <c r="S254" s="14" t="str">
        <f t="shared" si="82"/>
        <v/>
      </c>
    </row>
    <row r="255" spans="1:19">
      <c r="A255" s="12" t="str">
        <f t="shared" si="73"/>
        <v/>
      </c>
      <c r="B255" s="13" t="str">
        <f t="shared" si="83"/>
        <v/>
      </c>
      <c r="C255" s="14" t="str">
        <f t="shared" si="84"/>
        <v/>
      </c>
      <c r="D255" s="14" t="str">
        <f t="shared" si="85"/>
        <v/>
      </c>
      <c r="E255" s="14" t="str">
        <f t="shared" si="86"/>
        <v/>
      </c>
      <c r="F255" s="14" t="str">
        <f t="shared" si="87"/>
        <v/>
      </c>
      <c r="G255" s="14" t="str">
        <f t="shared" si="88"/>
        <v/>
      </c>
      <c r="H255" s="14" t="str">
        <f t="shared" si="89"/>
        <v/>
      </c>
      <c r="K255" s="12" t="str">
        <f t="shared" si="74"/>
        <v/>
      </c>
      <c r="L255" s="13" t="str">
        <f t="shared" si="75"/>
        <v/>
      </c>
      <c r="M255" s="14" t="str">
        <f t="shared" si="76"/>
        <v/>
      </c>
      <c r="N255" s="14" t="str">
        <f t="shared" si="77"/>
        <v/>
      </c>
      <c r="O255" s="14" t="str">
        <f t="shared" si="78"/>
        <v/>
      </c>
      <c r="P255" s="14" t="str">
        <f t="shared" si="79"/>
        <v/>
      </c>
      <c r="Q255" s="14" t="str">
        <f t="shared" si="80"/>
        <v/>
      </c>
      <c r="R255" s="14" t="str">
        <f t="shared" si="81"/>
        <v/>
      </c>
      <c r="S255" s="14" t="str">
        <f t="shared" si="82"/>
        <v/>
      </c>
    </row>
    <row r="256" spans="1:19">
      <c r="A256" s="12" t="str">
        <f t="shared" si="73"/>
        <v/>
      </c>
      <c r="B256" s="13" t="str">
        <f t="shared" si="83"/>
        <v/>
      </c>
      <c r="C256" s="14" t="str">
        <f t="shared" si="84"/>
        <v/>
      </c>
      <c r="D256" s="14" t="str">
        <f t="shared" si="85"/>
        <v/>
      </c>
      <c r="E256" s="14" t="str">
        <f t="shared" si="86"/>
        <v/>
      </c>
      <c r="F256" s="14" t="str">
        <f t="shared" si="87"/>
        <v/>
      </c>
      <c r="G256" s="14" t="str">
        <f t="shared" si="88"/>
        <v/>
      </c>
      <c r="H256" s="14" t="str">
        <f t="shared" si="89"/>
        <v/>
      </c>
      <c r="K256" s="12" t="str">
        <f t="shared" si="74"/>
        <v/>
      </c>
      <c r="L256" s="13" t="str">
        <f t="shared" si="75"/>
        <v/>
      </c>
      <c r="M256" s="14" t="str">
        <f t="shared" si="76"/>
        <v/>
      </c>
      <c r="N256" s="14" t="str">
        <f t="shared" si="77"/>
        <v/>
      </c>
      <c r="O256" s="14" t="str">
        <f t="shared" si="78"/>
        <v/>
      </c>
      <c r="P256" s="14" t="str">
        <f t="shared" si="79"/>
        <v/>
      </c>
      <c r="Q256" s="14" t="str">
        <f t="shared" si="80"/>
        <v/>
      </c>
      <c r="R256" s="14" t="str">
        <f t="shared" si="81"/>
        <v/>
      </c>
      <c r="S256" s="14" t="str">
        <f t="shared" si="82"/>
        <v/>
      </c>
    </row>
    <row r="257" spans="1:19">
      <c r="A257" s="12" t="str">
        <f t="shared" si="73"/>
        <v/>
      </c>
      <c r="B257" s="13" t="str">
        <f t="shared" si="83"/>
        <v/>
      </c>
      <c r="C257" s="14" t="str">
        <f t="shared" si="84"/>
        <v/>
      </c>
      <c r="D257" s="14" t="str">
        <f t="shared" si="85"/>
        <v/>
      </c>
      <c r="E257" s="14" t="str">
        <f t="shared" si="86"/>
        <v/>
      </c>
      <c r="F257" s="14" t="str">
        <f t="shared" si="87"/>
        <v/>
      </c>
      <c r="G257" s="14" t="str">
        <f t="shared" si="88"/>
        <v/>
      </c>
      <c r="H257" s="14" t="str">
        <f t="shared" si="89"/>
        <v/>
      </c>
      <c r="K257" s="12" t="str">
        <f t="shared" si="74"/>
        <v/>
      </c>
      <c r="L257" s="13" t="str">
        <f t="shared" si="75"/>
        <v/>
      </c>
      <c r="M257" s="14" t="str">
        <f t="shared" si="76"/>
        <v/>
      </c>
      <c r="N257" s="14" t="str">
        <f t="shared" si="77"/>
        <v/>
      </c>
      <c r="O257" s="14" t="str">
        <f t="shared" si="78"/>
        <v/>
      </c>
      <c r="P257" s="14" t="str">
        <f t="shared" si="79"/>
        <v/>
      </c>
      <c r="Q257" s="14" t="str">
        <f t="shared" si="80"/>
        <v/>
      </c>
      <c r="R257" s="14" t="str">
        <f t="shared" si="81"/>
        <v/>
      </c>
      <c r="S257" s="14" t="str">
        <f t="shared" si="82"/>
        <v/>
      </c>
    </row>
    <row r="258" spans="1:19">
      <c r="A258" s="12" t="str">
        <f t="shared" si="73"/>
        <v/>
      </c>
      <c r="B258" s="13" t="str">
        <f t="shared" si="83"/>
        <v/>
      </c>
      <c r="C258" s="14" t="str">
        <f t="shared" si="84"/>
        <v/>
      </c>
      <c r="D258" s="14" t="str">
        <f t="shared" si="85"/>
        <v/>
      </c>
      <c r="E258" s="14" t="str">
        <f t="shared" si="86"/>
        <v/>
      </c>
      <c r="F258" s="14" t="str">
        <f t="shared" si="87"/>
        <v/>
      </c>
      <c r="G258" s="14" t="str">
        <f t="shared" si="88"/>
        <v/>
      </c>
      <c r="H258" s="14" t="str">
        <f t="shared" si="89"/>
        <v/>
      </c>
      <c r="K258" s="12" t="str">
        <f t="shared" si="74"/>
        <v/>
      </c>
      <c r="L258" s="13" t="str">
        <f t="shared" si="75"/>
        <v/>
      </c>
      <c r="M258" s="14" t="str">
        <f t="shared" si="76"/>
        <v/>
      </c>
      <c r="N258" s="14" t="str">
        <f t="shared" si="77"/>
        <v/>
      </c>
      <c r="O258" s="14" t="str">
        <f t="shared" si="78"/>
        <v/>
      </c>
      <c r="P258" s="14" t="str">
        <f t="shared" si="79"/>
        <v/>
      </c>
      <c r="Q258" s="14" t="str">
        <f t="shared" si="80"/>
        <v/>
      </c>
      <c r="R258" s="14" t="str">
        <f t="shared" si="81"/>
        <v/>
      </c>
      <c r="S258" s="14" t="str">
        <f t="shared" si="82"/>
        <v/>
      </c>
    </row>
    <row r="259" spans="1:19">
      <c r="A259" s="12" t="str">
        <f t="shared" si="73"/>
        <v/>
      </c>
      <c r="B259" s="13" t="str">
        <f t="shared" si="83"/>
        <v/>
      </c>
      <c r="C259" s="14" t="str">
        <f t="shared" si="84"/>
        <v/>
      </c>
      <c r="D259" s="14" t="str">
        <f t="shared" si="85"/>
        <v/>
      </c>
      <c r="E259" s="14" t="str">
        <f t="shared" si="86"/>
        <v/>
      </c>
      <c r="F259" s="14" t="str">
        <f t="shared" si="87"/>
        <v/>
      </c>
      <c r="G259" s="14" t="str">
        <f t="shared" si="88"/>
        <v/>
      </c>
      <c r="H259" s="14" t="str">
        <f t="shared" si="89"/>
        <v/>
      </c>
      <c r="K259" s="12" t="str">
        <f t="shared" si="74"/>
        <v/>
      </c>
      <c r="L259" s="13" t="str">
        <f t="shared" si="75"/>
        <v/>
      </c>
      <c r="M259" s="14" t="str">
        <f t="shared" si="76"/>
        <v/>
      </c>
      <c r="N259" s="14" t="str">
        <f t="shared" si="77"/>
        <v/>
      </c>
      <c r="O259" s="14" t="str">
        <f t="shared" si="78"/>
        <v/>
      </c>
      <c r="P259" s="14" t="str">
        <f t="shared" si="79"/>
        <v/>
      </c>
      <c r="Q259" s="14" t="str">
        <f t="shared" si="80"/>
        <v/>
      </c>
      <c r="R259" s="14" t="str">
        <f t="shared" si="81"/>
        <v/>
      </c>
      <c r="S259" s="14" t="str">
        <f t="shared" si="82"/>
        <v/>
      </c>
    </row>
    <row r="260" spans="1:19">
      <c r="A260" s="12" t="str">
        <f t="shared" si="73"/>
        <v/>
      </c>
      <c r="B260" s="13" t="str">
        <f t="shared" si="83"/>
        <v/>
      </c>
      <c r="C260" s="14" t="str">
        <f t="shared" si="84"/>
        <v/>
      </c>
      <c r="D260" s="14" t="str">
        <f t="shared" si="85"/>
        <v/>
      </c>
      <c r="E260" s="14" t="str">
        <f t="shared" si="86"/>
        <v/>
      </c>
      <c r="F260" s="14" t="str">
        <f t="shared" si="87"/>
        <v/>
      </c>
      <c r="G260" s="14" t="str">
        <f t="shared" si="88"/>
        <v/>
      </c>
      <c r="H260" s="14" t="str">
        <f t="shared" si="89"/>
        <v/>
      </c>
      <c r="K260" s="12" t="str">
        <f t="shared" si="74"/>
        <v/>
      </c>
      <c r="L260" s="13" t="str">
        <f t="shared" si="75"/>
        <v/>
      </c>
      <c r="M260" s="14" t="str">
        <f t="shared" si="76"/>
        <v/>
      </c>
      <c r="N260" s="14" t="str">
        <f t="shared" si="77"/>
        <v/>
      </c>
      <c r="O260" s="14" t="str">
        <f t="shared" si="78"/>
        <v/>
      </c>
      <c r="P260" s="14" t="str">
        <f t="shared" si="79"/>
        <v/>
      </c>
      <c r="Q260" s="14" t="str">
        <f t="shared" si="80"/>
        <v/>
      </c>
      <c r="R260" s="14" t="str">
        <f t="shared" si="81"/>
        <v/>
      </c>
      <c r="S260" s="14" t="str">
        <f t="shared" si="82"/>
        <v/>
      </c>
    </row>
    <row r="261" spans="1:19">
      <c r="A261" s="12" t="str">
        <f t="shared" si="73"/>
        <v/>
      </c>
      <c r="B261" s="13" t="str">
        <f t="shared" si="83"/>
        <v/>
      </c>
      <c r="C261" s="14" t="str">
        <f t="shared" si="84"/>
        <v/>
      </c>
      <c r="D261" s="14" t="str">
        <f t="shared" si="85"/>
        <v/>
      </c>
      <c r="E261" s="14" t="str">
        <f t="shared" si="86"/>
        <v/>
      </c>
      <c r="F261" s="14" t="str">
        <f t="shared" si="87"/>
        <v/>
      </c>
      <c r="G261" s="14" t="str">
        <f t="shared" si="88"/>
        <v/>
      </c>
      <c r="H261" s="14" t="str">
        <f t="shared" si="89"/>
        <v/>
      </c>
      <c r="K261" s="12" t="str">
        <f t="shared" si="74"/>
        <v/>
      </c>
      <c r="L261" s="13" t="str">
        <f t="shared" si="75"/>
        <v/>
      </c>
      <c r="M261" s="14" t="str">
        <f t="shared" si="76"/>
        <v/>
      </c>
      <c r="N261" s="14" t="str">
        <f t="shared" si="77"/>
        <v/>
      </c>
      <c r="O261" s="14" t="str">
        <f t="shared" si="78"/>
        <v/>
      </c>
      <c r="P261" s="14" t="str">
        <f t="shared" si="79"/>
        <v/>
      </c>
      <c r="Q261" s="14" t="str">
        <f t="shared" si="80"/>
        <v/>
      </c>
      <c r="R261" s="14" t="str">
        <f t="shared" si="81"/>
        <v/>
      </c>
      <c r="S261" s="14" t="str">
        <f t="shared" si="82"/>
        <v/>
      </c>
    </row>
    <row r="262" spans="1:19">
      <c r="A262" s="12" t="str">
        <f t="shared" si="73"/>
        <v/>
      </c>
      <c r="B262" s="13" t="str">
        <f t="shared" si="83"/>
        <v/>
      </c>
      <c r="C262" s="14" t="str">
        <f t="shared" si="84"/>
        <v/>
      </c>
      <c r="D262" s="14" t="str">
        <f t="shared" si="85"/>
        <v/>
      </c>
      <c r="E262" s="14" t="str">
        <f t="shared" si="86"/>
        <v/>
      </c>
      <c r="F262" s="14" t="str">
        <f t="shared" si="87"/>
        <v/>
      </c>
      <c r="G262" s="14" t="str">
        <f t="shared" si="88"/>
        <v/>
      </c>
      <c r="H262" s="14" t="str">
        <f t="shared" si="89"/>
        <v/>
      </c>
      <c r="K262" s="12" t="str">
        <f t="shared" si="74"/>
        <v/>
      </c>
      <c r="L262" s="13" t="str">
        <f t="shared" si="75"/>
        <v/>
      </c>
      <c r="M262" s="14" t="str">
        <f t="shared" si="76"/>
        <v/>
      </c>
      <c r="N262" s="14" t="str">
        <f t="shared" si="77"/>
        <v/>
      </c>
      <c r="O262" s="14" t="str">
        <f t="shared" si="78"/>
        <v/>
      </c>
      <c r="P262" s="14" t="str">
        <f t="shared" si="79"/>
        <v/>
      </c>
      <c r="Q262" s="14" t="str">
        <f t="shared" si="80"/>
        <v/>
      </c>
      <c r="R262" s="14" t="str">
        <f t="shared" si="81"/>
        <v/>
      </c>
      <c r="S262" s="14" t="str">
        <f t="shared" si="82"/>
        <v/>
      </c>
    </row>
    <row r="263" spans="1:19">
      <c r="A263" s="12" t="str">
        <f t="shared" si="73"/>
        <v/>
      </c>
      <c r="B263" s="13" t="str">
        <f t="shared" si="83"/>
        <v/>
      </c>
      <c r="C263" s="14" t="str">
        <f t="shared" si="84"/>
        <v/>
      </c>
      <c r="D263" s="14" t="str">
        <f t="shared" si="85"/>
        <v/>
      </c>
      <c r="E263" s="14" t="str">
        <f t="shared" si="86"/>
        <v/>
      </c>
      <c r="F263" s="14" t="str">
        <f t="shared" si="87"/>
        <v/>
      </c>
      <c r="G263" s="14" t="str">
        <f t="shared" si="88"/>
        <v/>
      </c>
      <c r="H263" s="14" t="str">
        <f t="shared" si="89"/>
        <v/>
      </c>
      <c r="K263" s="12" t="str">
        <f t="shared" si="74"/>
        <v/>
      </c>
      <c r="L263" s="13" t="str">
        <f t="shared" si="75"/>
        <v/>
      </c>
      <c r="M263" s="14" t="str">
        <f t="shared" si="76"/>
        <v/>
      </c>
      <c r="N263" s="14" t="str">
        <f t="shared" si="77"/>
        <v/>
      </c>
      <c r="O263" s="14" t="str">
        <f t="shared" si="78"/>
        <v/>
      </c>
      <c r="P263" s="14" t="str">
        <f t="shared" si="79"/>
        <v/>
      </c>
      <c r="Q263" s="14" t="str">
        <f t="shared" si="80"/>
        <v/>
      </c>
      <c r="R263" s="14" t="str">
        <f t="shared" si="81"/>
        <v/>
      </c>
      <c r="S263" s="14" t="str">
        <f t="shared" si="82"/>
        <v/>
      </c>
    </row>
    <row r="264" spans="1:19">
      <c r="A264" s="12" t="str">
        <f t="shared" si="73"/>
        <v/>
      </c>
      <c r="B264" s="13" t="str">
        <f t="shared" si="83"/>
        <v/>
      </c>
      <c r="C264" s="14" t="str">
        <f t="shared" si="84"/>
        <v/>
      </c>
      <c r="D264" s="14" t="str">
        <f t="shared" si="85"/>
        <v/>
      </c>
      <c r="E264" s="14" t="str">
        <f t="shared" si="86"/>
        <v/>
      </c>
      <c r="F264" s="14" t="str">
        <f t="shared" si="87"/>
        <v/>
      </c>
      <c r="G264" s="14" t="str">
        <f t="shared" si="88"/>
        <v/>
      </c>
      <c r="H264" s="14" t="str">
        <f t="shared" si="89"/>
        <v/>
      </c>
      <c r="K264" s="12" t="str">
        <f t="shared" si="74"/>
        <v/>
      </c>
      <c r="L264" s="13" t="str">
        <f t="shared" si="75"/>
        <v/>
      </c>
      <c r="M264" s="14" t="str">
        <f t="shared" si="76"/>
        <v/>
      </c>
      <c r="N264" s="14" t="str">
        <f t="shared" si="77"/>
        <v/>
      </c>
      <c r="O264" s="14" t="str">
        <f t="shared" si="78"/>
        <v/>
      </c>
      <c r="P264" s="14" t="str">
        <f t="shared" si="79"/>
        <v/>
      </c>
      <c r="Q264" s="14" t="str">
        <f t="shared" si="80"/>
        <v/>
      </c>
      <c r="R264" s="14" t="str">
        <f t="shared" si="81"/>
        <v/>
      </c>
      <c r="S264" s="14" t="str">
        <f t="shared" si="82"/>
        <v/>
      </c>
    </row>
    <row r="265" spans="1:19">
      <c r="A265" s="12" t="str">
        <f t="shared" si="73"/>
        <v/>
      </c>
      <c r="B265" s="13" t="str">
        <f t="shared" si="83"/>
        <v/>
      </c>
      <c r="C265" s="14" t="str">
        <f t="shared" si="84"/>
        <v/>
      </c>
      <c r="D265" s="14" t="str">
        <f t="shared" si="85"/>
        <v/>
      </c>
      <c r="E265" s="14" t="str">
        <f t="shared" si="86"/>
        <v/>
      </c>
      <c r="F265" s="14" t="str">
        <f t="shared" si="87"/>
        <v/>
      </c>
      <c r="G265" s="14" t="str">
        <f t="shared" si="88"/>
        <v/>
      </c>
      <c r="H265" s="14" t="str">
        <f t="shared" si="89"/>
        <v/>
      </c>
      <c r="K265" s="12" t="str">
        <f t="shared" si="74"/>
        <v/>
      </c>
      <c r="L265" s="13" t="str">
        <f t="shared" si="75"/>
        <v/>
      </c>
      <c r="M265" s="14" t="str">
        <f t="shared" si="76"/>
        <v/>
      </c>
      <c r="N265" s="14" t="str">
        <f t="shared" si="77"/>
        <v/>
      </c>
      <c r="O265" s="14" t="str">
        <f t="shared" si="78"/>
        <v/>
      </c>
      <c r="P265" s="14" t="str">
        <f t="shared" si="79"/>
        <v/>
      </c>
      <c r="Q265" s="14" t="str">
        <f t="shared" si="80"/>
        <v/>
      </c>
      <c r="R265" s="14" t="str">
        <f t="shared" si="81"/>
        <v/>
      </c>
      <c r="S265" s="14" t="str">
        <f t="shared" si="82"/>
        <v/>
      </c>
    </row>
    <row r="266" spans="1:19">
      <c r="A266" s="12" t="str">
        <f t="shared" si="73"/>
        <v/>
      </c>
      <c r="B266" s="13" t="str">
        <f t="shared" si="83"/>
        <v/>
      </c>
      <c r="C266" s="14" t="str">
        <f t="shared" si="84"/>
        <v/>
      </c>
      <c r="D266" s="14" t="str">
        <f t="shared" si="85"/>
        <v/>
      </c>
      <c r="E266" s="14" t="str">
        <f t="shared" si="86"/>
        <v/>
      </c>
      <c r="F266" s="14" t="str">
        <f t="shared" si="87"/>
        <v/>
      </c>
      <c r="G266" s="14" t="str">
        <f t="shared" si="88"/>
        <v/>
      </c>
      <c r="H266" s="14" t="str">
        <f t="shared" si="89"/>
        <v/>
      </c>
      <c r="K266" s="12" t="str">
        <f t="shared" si="74"/>
        <v/>
      </c>
      <c r="L266" s="13" t="str">
        <f t="shared" si="75"/>
        <v/>
      </c>
      <c r="M266" s="14" t="str">
        <f t="shared" si="76"/>
        <v/>
      </c>
      <c r="N266" s="14" t="str">
        <f t="shared" si="77"/>
        <v/>
      </c>
      <c r="O266" s="14" t="str">
        <f t="shared" si="78"/>
        <v/>
      </c>
      <c r="P266" s="14" t="str">
        <f t="shared" si="79"/>
        <v/>
      </c>
      <c r="Q266" s="14" t="str">
        <f t="shared" si="80"/>
        <v/>
      </c>
      <c r="R266" s="14" t="str">
        <f t="shared" si="81"/>
        <v/>
      </c>
      <c r="S266" s="14" t="str">
        <f t="shared" si="82"/>
        <v/>
      </c>
    </row>
    <row r="267" spans="1:19">
      <c r="A267" s="12" t="str">
        <f t="shared" si="73"/>
        <v/>
      </c>
      <c r="B267" s="13" t="str">
        <f t="shared" si="83"/>
        <v/>
      </c>
      <c r="C267" s="14" t="str">
        <f t="shared" si="84"/>
        <v/>
      </c>
      <c r="D267" s="14" t="str">
        <f t="shared" si="85"/>
        <v/>
      </c>
      <c r="E267" s="14" t="str">
        <f t="shared" si="86"/>
        <v/>
      </c>
      <c r="F267" s="14" t="str">
        <f t="shared" si="87"/>
        <v/>
      </c>
      <c r="G267" s="14" t="str">
        <f t="shared" si="88"/>
        <v/>
      </c>
      <c r="H267" s="14" t="str">
        <f t="shared" si="89"/>
        <v/>
      </c>
      <c r="K267" s="12" t="str">
        <f t="shared" si="74"/>
        <v/>
      </c>
      <c r="L267" s="13" t="str">
        <f t="shared" si="75"/>
        <v/>
      </c>
      <c r="M267" s="14" t="str">
        <f t="shared" si="76"/>
        <v/>
      </c>
      <c r="N267" s="14" t="str">
        <f t="shared" si="77"/>
        <v/>
      </c>
      <c r="O267" s="14" t="str">
        <f t="shared" si="78"/>
        <v/>
      </c>
      <c r="P267" s="14" t="str">
        <f t="shared" si="79"/>
        <v/>
      </c>
      <c r="Q267" s="14" t="str">
        <f t="shared" si="80"/>
        <v/>
      </c>
      <c r="R267" s="14" t="str">
        <f t="shared" si="81"/>
        <v/>
      </c>
      <c r="S267" s="14" t="str">
        <f t="shared" si="82"/>
        <v/>
      </c>
    </row>
    <row r="268" spans="1:19">
      <c r="A268" s="12" t="str">
        <f t="shared" si="73"/>
        <v/>
      </c>
      <c r="B268" s="13" t="str">
        <f t="shared" si="83"/>
        <v/>
      </c>
      <c r="C268" s="14" t="str">
        <f t="shared" si="84"/>
        <v/>
      </c>
      <c r="D268" s="14" t="str">
        <f t="shared" si="85"/>
        <v/>
      </c>
      <c r="E268" s="14" t="str">
        <f t="shared" si="86"/>
        <v/>
      </c>
      <c r="F268" s="14" t="str">
        <f t="shared" si="87"/>
        <v/>
      </c>
      <c r="G268" s="14" t="str">
        <f t="shared" si="88"/>
        <v/>
      </c>
      <c r="H268" s="14" t="str">
        <f t="shared" si="89"/>
        <v/>
      </c>
      <c r="K268" s="12" t="str">
        <f t="shared" si="74"/>
        <v/>
      </c>
      <c r="L268" s="13" t="str">
        <f t="shared" si="75"/>
        <v/>
      </c>
      <c r="M268" s="14" t="str">
        <f t="shared" si="76"/>
        <v/>
      </c>
      <c r="N268" s="14" t="str">
        <f t="shared" si="77"/>
        <v/>
      </c>
      <c r="O268" s="14" t="str">
        <f t="shared" si="78"/>
        <v/>
      </c>
      <c r="P268" s="14" t="str">
        <f t="shared" si="79"/>
        <v/>
      </c>
      <c r="Q268" s="14" t="str">
        <f t="shared" si="80"/>
        <v/>
      </c>
      <c r="R268" s="14" t="str">
        <f t="shared" si="81"/>
        <v/>
      </c>
      <c r="S268" s="14" t="str">
        <f t="shared" si="82"/>
        <v/>
      </c>
    </row>
    <row r="269" spans="1:19">
      <c r="A269" s="12" t="str">
        <f t="shared" si="73"/>
        <v/>
      </c>
      <c r="B269" s="13" t="str">
        <f t="shared" si="83"/>
        <v/>
      </c>
      <c r="C269" s="14" t="str">
        <f t="shared" si="84"/>
        <v/>
      </c>
      <c r="D269" s="14" t="str">
        <f t="shared" si="85"/>
        <v/>
      </c>
      <c r="E269" s="14" t="str">
        <f t="shared" si="86"/>
        <v/>
      </c>
      <c r="F269" s="14" t="str">
        <f t="shared" si="87"/>
        <v/>
      </c>
      <c r="G269" s="14" t="str">
        <f t="shared" si="88"/>
        <v/>
      </c>
      <c r="H269" s="14" t="str">
        <f t="shared" si="89"/>
        <v/>
      </c>
      <c r="K269" s="12" t="str">
        <f t="shared" si="74"/>
        <v/>
      </c>
      <c r="L269" s="13" t="str">
        <f t="shared" si="75"/>
        <v/>
      </c>
      <c r="M269" s="14" t="str">
        <f t="shared" si="76"/>
        <v/>
      </c>
      <c r="N269" s="14" t="str">
        <f t="shared" si="77"/>
        <v/>
      </c>
      <c r="O269" s="14" t="str">
        <f t="shared" si="78"/>
        <v/>
      </c>
      <c r="P269" s="14" t="str">
        <f t="shared" si="79"/>
        <v/>
      </c>
      <c r="Q269" s="14" t="str">
        <f t="shared" si="80"/>
        <v/>
      </c>
      <c r="R269" s="14" t="str">
        <f t="shared" si="81"/>
        <v/>
      </c>
      <c r="S269" s="14" t="str">
        <f t="shared" si="82"/>
        <v/>
      </c>
    </row>
    <row r="270" spans="1:19">
      <c r="A270" s="12" t="str">
        <f t="shared" si="73"/>
        <v/>
      </c>
      <c r="B270" s="13" t="str">
        <f t="shared" si="83"/>
        <v/>
      </c>
      <c r="C270" s="14" t="str">
        <f t="shared" si="84"/>
        <v/>
      </c>
      <c r="D270" s="14" t="str">
        <f t="shared" si="85"/>
        <v/>
      </c>
      <c r="E270" s="14" t="str">
        <f t="shared" si="86"/>
        <v/>
      </c>
      <c r="F270" s="14" t="str">
        <f t="shared" si="87"/>
        <v/>
      </c>
      <c r="G270" s="14" t="str">
        <f t="shared" si="88"/>
        <v/>
      </c>
      <c r="H270" s="14" t="str">
        <f t="shared" si="89"/>
        <v/>
      </c>
      <c r="K270" s="12" t="str">
        <f t="shared" si="74"/>
        <v/>
      </c>
      <c r="L270" s="13" t="str">
        <f t="shared" si="75"/>
        <v/>
      </c>
      <c r="M270" s="14" t="str">
        <f t="shared" si="76"/>
        <v/>
      </c>
      <c r="N270" s="14" t="str">
        <f t="shared" si="77"/>
        <v/>
      </c>
      <c r="O270" s="14" t="str">
        <f t="shared" si="78"/>
        <v/>
      </c>
      <c r="P270" s="14" t="str">
        <f t="shared" si="79"/>
        <v/>
      </c>
      <c r="Q270" s="14" t="str">
        <f t="shared" si="80"/>
        <v/>
      </c>
      <c r="R270" s="14" t="str">
        <f t="shared" si="81"/>
        <v/>
      </c>
      <c r="S270" s="14" t="str">
        <f t="shared" si="82"/>
        <v/>
      </c>
    </row>
    <row r="271" spans="1:19">
      <c r="A271" s="12" t="str">
        <f t="shared" si="73"/>
        <v/>
      </c>
      <c r="B271" s="13" t="str">
        <f t="shared" si="83"/>
        <v/>
      </c>
      <c r="C271" s="14" t="str">
        <f t="shared" si="84"/>
        <v/>
      </c>
      <c r="D271" s="14" t="str">
        <f t="shared" si="85"/>
        <v/>
      </c>
      <c r="E271" s="14" t="str">
        <f t="shared" si="86"/>
        <v/>
      </c>
      <c r="F271" s="14" t="str">
        <f t="shared" si="87"/>
        <v/>
      </c>
      <c r="G271" s="14" t="str">
        <f t="shared" si="88"/>
        <v/>
      </c>
      <c r="H271" s="14" t="str">
        <f t="shared" si="89"/>
        <v/>
      </c>
      <c r="K271" s="12" t="str">
        <f t="shared" si="74"/>
        <v/>
      </c>
      <c r="L271" s="13" t="str">
        <f t="shared" si="75"/>
        <v/>
      </c>
      <c r="M271" s="14" t="str">
        <f t="shared" si="76"/>
        <v/>
      </c>
      <c r="N271" s="14" t="str">
        <f t="shared" si="77"/>
        <v/>
      </c>
      <c r="O271" s="14" t="str">
        <f t="shared" si="78"/>
        <v/>
      </c>
      <c r="P271" s="14" t="str">
        <f t="shared" si="79"/>
        <v/>
      </c>
      <c r="Q271" s="14" t="str">
        <f t="shared" si="80"/>
        <v/>
      </c>
      <c r="R271" s="14" t="str">
        <f t="shared" si="81"/>
        <v/>
      </c>
      <c r="S271" s="14" t="str">
        <f t="shared" si="82"/>
        <v/>
      </c>
    </row>
    <row r="272" spans="1:19">
      <c r="A272" s="12" t="str">
        <f t="shared" si="73"/>
        <v/>
      </c>
      <c r="B272" s="13" t="str">
        <f t="shared" si="83"/>
        <v/>
      </c>
      <c r="C272" s="14" t="str">
        <f t="shared" si="84"/>
        <v/>
      </c>
      <c r="D272" s="14" t="str">
        <f t="shared" si="85"/>
        <v/>
      </c>
      <c r="E272" s="14" t="str">
        <f t="shared" si="86"/>
        <v/>
      </c>
      <c r="F272" s="14" t="str">
        <f t="shared" si="87"/>
        <v/>
      </c>
      <c r="G272" s="14" t="str">
        <f t="shared" si="88"/>
        <v/>
      </c>
      <c r="H272" s="14" t="str">
        <f t="shared" si="89"/>
        <v/>
      </c>
      <c r="K272" s="12" t="str">
        <f t="shared" si="74"/>
        <v/>
      </c>
      <c r="L272" s="13" t="str">
        <f t="shared" si="75"/>
        <v/>
      </c>
      <c r="M272" s="14" t="str">
        <f t="shared" si="76"/>
        <v/>
      </c>
      <c r="N272" s="14" t="str">
        <f t="shared" si="77"/>
        <v/>
      </c>
      <c r="O272" s="14" t="str">
        <f t="shared" si="78"/>
        <v/>
      </c>
      <c r="P272" s="14" t="str">
        <f t="shared" si="79"/>
        <v/>
      </c>
      <c r="Q272" s="14" t="str">
        <f t="shared" si="80"/>
        <v/>
      </c>
      <c r="R272" s="14" t="str">
        <f t="shared" si="81"/>
        <v/>
      </c>
      <c r="S272" s="14" t="str">
        <f t="shared" si="82"/>
        <v/>
      </c>
    </row>
    <row r="273" spans="1:19">
      <c r="A273" s="12" t="str">
        <f t="shared" si="73"/>
        <v/>
      </c>
      <c r="B273" s="13" t="str">
        <f t="shared" si="83"/>
        <v/>
      </c>
      <c r="C273" s="14" t="str">
        <f t="shared" si="84"/>
        <v/>
      </c>
      <c r="D273" s="14" t="str">
        <f t="shared" si="85"/>
        <v/>
      </c>
      <c r="E273" s="14" t="str">
        <f t="shared" si="86"/>
        <v/>
      </c>
      <c r="F273" s="14" t="str">
        <f t="shared" si="87"/>
        <v/>
      </c>
      <c r="G273" s="14" t="str">
        <f t="shared" si="88"/>
        <v/>
      </c>
      <c r="H273" s="14" t="str">
        <f t="shared" si="89"/>
        <v/>
      </c>
      <c r="K273" s="12" t="str">
        <f t="shared" si="74"/>
        <v/>
      </c>
      <c r="L273" s="13" t="str">
        <f t="shared" si="75"/>
        <v/>
      </c>
      <c r="M273" s="14" t="str">
        <f t="shared" si="76"/>
        <v/>
      </c>
      <c r="N273" s="14" t="str">
        <f t="shared" si="77"/>
        <v/>
      </c>
      <c r="O273" s="14" t="str">
        <f t="shared" si="78"/>
        <v/>
      </c>
      <c r="P273" s="14" t="str">
        <f t="shared" si="79"/>
        <v/>
      </c>
      <c r="Q273" s="14" t="str">
        <f t="shared" si="80"/>
        <v/>
      </c>
      <c r="R273" s="14" t="str">
        <f t="shared" si="81"/>
        <v/>
      </c>
      <c r="S273" s="14" t="str">
        <f t="shared" si="82"/>
        <v/>
      </c>
    </row>
    <row r="274" spans="1:19">
      <c r="A274" s="12" t="str">
        <f t="shared" si="73"/>
        <v/>
      </c>
      <c r="B274" s="13" t="str">
        <f t="shared" si="83"/>
        <v/>
      </c>
      <c r="C274" s="14" t="str">
        <f t="shared" si="84"/>
        <v/>
      </c>
      <c r="D274" s="14" t="str">
        <f t="shared" si="85"/>
        <v/>
      </c>
      <c r="E274" s="14" t="str">
        <f t="shared" si="86"/>
        <v/>
      </c>
      <c r="F274" s="14" t="str">
        <f t="shared" si="87"/>
        <v/>
      </c>
      <c r="G274" s="14" t="str">
        <f t="shared" si="88"/>
        <v/>
      </c>
      <c r="H274" s="14" t="str">
        <f t="shared" si="89"/>
        <v/>
      </c>
      <c r="K274" s="12" t="str">
        <f t="shared" si="74"/>
        <v/>
      </c>
      <c r="L274" s="13" t="str">
        <f t="shared" si="75"/>
        <v/>
      </c>
      <c r="M274" s="14" t="str">
        <f t="shared" si="76"/>
        <v/>
      </c>
      <c r="N274" s="14" t="str">
        <f t="shared" si="77"/>
        <v/>
      </c>
      <c r="O274" s="14" t="str">
        <f t="shared" si="78"/>
        <v/>
      </c>
      <c r="P274" s="14" t="str">
        <f t="shared" si="79"/>
        <v/>
      </c>
      <c r="Q274" s="14" t="str">
        <f t="shared" si="80"/>
        <v/>
      </c>
      <c r="R274" s="14" t="str">
        <f t="shared" si="81"/>
        <v/>
      </c>
      <c r="S274" s="14" t="str">
        <f t="shared" si="82"/>
        <v/>
      </c>
    </row>
    <row r="275" spans="1:19">
      <c r="A275" s="12" t="str">
        <f t="shared" si="73"/>
        <v/>
      </c>
      <c r="B275" s="13" t="str">
        <f t="shared" si="83"/>
        <v/>
      </c>
      <c r="C275" s="14" t="str">
        <f t="shared" si="84"/>
        <v/>
      </c>
      <c r="D275" s="14" t="str">
        <f t="shared" si="85"/>
        <v/>
      </c>
      <c r="E275" s="14" t="str">
        <f t="shared" si="86"/>
        <v/>
      </c>
      <c r="F275" s="14" t="str">
        <f t="shared" si="87"/>
        <v/>
      </c>
      <c r="G275" s="14" t="str">
        <f t="shared" si="88"/>
        <v/>
      </c>
      <c r="H275" s="14" t="str">
        <f t="shared" si="89"/>
        <v/>
      </c>
      <c r="K275" s="12" t="str">
        <f t="shared" si="74"/>
        <v/>
      </c>
      <c r="L275" s="13" t="str">
        <f t="shared" si="75"/>
        <v/>
      </c>
      <c r="M275" s="14" t="str">
        <f t="shared" si="76"/>
        <v/>
      </c>
      <c r="N275" s="14" t="str">
        <f t="shared" si="77"/>
        <v/>
      </c>
      <c r="O275" s="14" t="str">
        <f t="shared" si="78"/>
        <v/>
      </c>
      <c r="P275" s="14" t="str">
        <f t="shared" si="79"/>
        <v/>
      </c>
      <c r="Q275" s="14" t="str">
        <f t="shared" si="80"/>
        <v/>
      </c>
      <c r="R275" s="14" t="str">
        <f t="shared" si="81"/>
        <v/>
      </c>
      <c r="S275" s="14" t="str">
        <f t="shared" si="82"/>
        <v/>
      </c>
    </row>
    <row r="276" spans="1:19">
      <c r="A276" s="12" t="str">
        <f t="shared" si="73"/>
        <v/>
      </c>
      <c r="B276" s="13" t="str">
        <f t="shared" si="83"/>
        <v/>
      </c>
      <c r="C276" s="14" t="str">
        <f t="shared" si="84"/>
        <v/>
      </c>
      <c r="D276" s="14" t="str">
        <f t="shared" si="85"/>
        <v/>
      </c>
      <c r="E276" s="14" t="str">
        <f t="shared" si="86"/>
        <v/>
      </c>
      <c r="F276" s="14" t="str">
        <f t="shared" si="87"/>
        <v/>
      </c>
      <c r="G276" s="14" t="str">
        <f t="shared" si="88"/>
        <v/>
      </c>
      <c r="H276" s="14" t="str">
        <f t="shared" si="89"/>
        <v/>
      </c>
      <c r="K276" s="12" t="str">
        <f t="shared" si="74"/>
        <v/>
      </c>
      <c r="L276" s="13" t="str">
        <f t="shared" si="75"/>
        <v/>
      </c>
      <c r="M276" s="14" t="str">
        <f t="shared" si="76"/>
        <v/>
      </c>
      <c r="N276" s="14" t="str">
        <f t="shared" si="77"/>
        <v/>
      </c>
      <c r="O276" s="14" t="str">
        <f t="shared" si="78"/>
        <v/>
      </c>
      <c r="P276" s="14" t="str">
        <f t="shared" si="79"/>
        <v/>
      </c>
      <c r="Q276" s="14" t="str">
        <f t="shared" si="80"/>
        <v/>
      </c>
      <c r="R276" s="14" t="str">
        <f t="shared" si="81"/>
        <v/>
      </c>
      <c r="S276" s="14" t="str">
        <f t="shared" si="82"/>
        <v/>
      </c>
    </row>
    <row r="277" spans="1:19">
      <c r="A277" s="12" t="str">
        <f t="shared" si="73"/>
        <v/>
      </c>
      <c r="B277" s="13" t="str">
        <f t="shared" si="83"/>
        <v/>
      </c>
      <c r="C277" s="14" t="str">
        <f t="shared" si="84"/>
        <v/>
      </c>
      <c r="D277" s="14" t="str">
        <f t="shared" si="85"/>
        <v/>
      </c>
      <c r="E277" s="14" t="str">
        <f t="shared" si="86"/>
        <v/>
      </c>
      <c r="F277" s="14" t="str">
        <f t="shared" si="87"/>
        <v/>
      </c>
      <c r="G277" s="14" t="str">
        <f t="shared" si="88"/>
        <v/>
      </c>
      <c r="H277" s="14" t="str">
        <f t="shared" si="89"/>
        <v/>
      </c>
      <c r="K277" s="12" t="str">
        <f t="shared" si="74"/>
        <v/>
      </c>
      <c r="L277" s="13" t="str">
        <f t="shared" si="75"/>
        <v/>
      </c>
      <c r="M277" s="14" t="str">
        <f t="shared" si="76"/>
        <v/>
      </c>
      <c r="N277" s="14" t="str">
        <f t="shared" si="77"/>
        <v/>
      </c>
      <c r="O277" s="14" t="str">
        <f t="shared" si="78"/>
        <v/>
      </c>
      <c r="P277" s="14" t="str">
        <f t="shared" si="79"/>
        <v/>
      </c>
      <c r="Q277" s="14" t="str">
        <f t="shared" si="80"/>
        <v/>
      </c>
      <c r="R277" s="14" t="str">
        <f t="shared" si="81"/>
        <v/>
      </c>
      <c r="S277" s="14" t="str">
        <f t="shared" si="82"/>
        <v/>
      </c>
    </row>
    <row r="278" spans="1:19">
      <c r="A278" s="12" t="str">
        <f t="shared" si="73"/>
        <v/>
      </c>
      <c r="B278" s="13" t="str">
        <f t="shared" si="83"/>
        <v/>
      </c>
      <c r="C278" s="14" t="str">
        <f t="shared" si="84"/>
        <v/>
      </c>
      <c r="D278" s="14" t="str">
        <f t="shared" si="85"/>
        <v/>
      </c>
      <c r="E278" s="14" t="str">
        <f t="shared" si="86"/>
        <v/>
      </c>
      <c r="F278" s="14" t="str">
        <f t="shared" si="87"/>
        <v/>
      </c>
      <c r="G278" s="14" t="str">
        <f t="shared" si="88"/>
        <v/>
      </c>
      <c r="H278" s="14" t="str">
        <f t="shared" si="89"/>
        <v/>
      </c>
      <c r="K278" s="12" t="str">
        <f t="shared" si="74"/>
        <v/>
      </c>
      <c r="L278" s="13" t="str">
        <f t="shared" si="75"/>
        <v/>
      </c>
      <c r="M278" s="14" t="str">
        <f t="shared" si="76"/>
        <v/>
      </c>
      <c r="N278" s="14" t="str">
        <f t="shared" si="77"/>
        <v/>
      </c>
      <c r="O278" s="14" t="str">
        <f t="shared" si="78"/>
        <v/>
      </c>
      <c r="P278" s="14" t="str">
        <f t="shared" si="79"/>
        <v/>
      </c>
      <c r="Q278" s="14" t="str">
        <f t="shared" si="80"/>
        <v/>
      </c>
      <c r="R278" s="14" t="str">
        <f t="shared" si="81"/>
        <v/>
      </c>
      <c r="S278" s="14" t="str">
        <f t="shared" si="82"/>
        <v/>
      </c>
    </row>
    <row r="279" spans="1:19">
      <c r="A279" s="12" t="str">
        <f t="shared" si="73"/>
        <v/>
      </c>
      <c r="B279" s="13" t="str">
        <f t="shared" si="83"/>
        <v/>
      </c>
      <c r="C279" s="14" t="str">
        <f t="shared" si="84"/>
        <v/>
      </c>
      <c r="D279" s="14" t="str">
        <f t="shared" si="85"/>
        <v/>
      </c>
      <c r="E279" s="14" t="str">
        <f t="shared" si="86"/>
        <v/>
      </c>
      <c r="F279" s="14" t="str">
        <f t="shared" si="87"/>
        <v/>
      </c>
      <c r="G279" s="14" t="str">
        <f t="shared" si="88"/>
        <v/>
      </c>
      <c r="H279" s="14" t="str">
        <f t="shared" si="89"/>
        <v/>
      </c>
      <c r="K279" s="12" t="str">
        <f t="shared" si="74"/>
        <v/>
      </c>
      <c r="L279" s="13" t="str">
        <f t="shared" si="75"/>
        <v/>
      </c>
      <c r="M279" s="14" t="str">
        <f t="shared" si="76"/>
        <v/>
      </c>
      <c r="N279" s="14" t="str">
        <f t="shared" si="77"/>
        <v/>
      </c>
      <c r="O279" s="14" t="str">
        <f t="shared" si="78"/>
        <v/>
      </c>
      <c r="P279" s="14" t="str">
        <f t="shared" si="79"/>
        <v/>
      </c>
      <c r="Q279" s="14" t="str">
        <f t="shared" si="80"/>
        <v/>
      </c>
      <c r="R279" s="14" t="str">
        <f t="shared" si="81"/>
        <v/>
      </c>
      <c r="S279" s="14" t="str">
        <f t="shared" si="82"/>
        <v/>
      </c>
    </row>
    <row r="280" spans="1:19">
      <c r="A280" s="12" t="str">
        <f t="shared" ref="A280:A343" si="90">IF(A279="", "",IF(A279+1&gt;$D$13,"",A279+1))</f>
        <v/>
      </c>
      <c r="B280" s="13" t="str">
        <f t="shared" si="83"/>
        <v/>
      </c>
      <c r="C280" s="14" t="str">
        <f t="shared" si="84"/>
        <v/>
      </c>
      <c r="D280" s="14" t="str">
        <f t="shared" si="85"/>
        <v/>
      </c>
      <c r="E280" s="14" t="str">
        <f t="shared" si="86"/>
        <v/>
      </c>
      <c r="F280" s="14" t="str">
        <f t="shared" si="87"/>
        <v/>
      </c>
      <c r="G280" s="14" t="str">
        <f t="shared" si="88"/>
        <v/>
      </c>
      <c r="H280" s="14" t="str">
        <f t="shared" si="89"/>
        <v/>
      </c>
      <c r="K280" s="12" t="str">
        <f t="shared" ref="K280:K343" si="91">IF(K279="", "",IF(K279+1&gt;$F$13,"",K279+1))</f>
        <v/>
      </c>
      <c r="L280" s="13" t="str">
        <f t="shared" si="75"/>
        <v/>
      </c>
      <c r="M280" s="14" t="str">
        <f t="shared" si="76"/>
        <v/>
      </c>
      <c r="N280" s="14" t="str">
        <f t="shared" si="77"/>
        <v/>
      </c>
      <c r="O280" s="14" t="str">
        <f t="shared" si="78"/>
        <v/>
      </c>
      <c r="P280" s="14" t="str">
        <f t="shared" si="79"/>
        <v/>
      </c>
      <c r="Q280" s="14" t="str">
        <f t="shared" si="80"/>
        <v/>
      </c>
      <c r="R280" s="14" t="str">
        <f t="shared" si="81"/>
        <v/>
      </c>
      <c r="S280" s="14" t="str">
        <f t="shared" si="82"/>
        <v/>
      </c>
    </row>
    <row r="281" spans="1:19">
      <c r="A281" s="12" t="str">
        <f t="shared" si="90"/>
        <v/>
      </c>
      <c r="B281" s="13" t="str">
        <f t="shared" si="83"/>
        <v/>
      </c>
      <c r="C281" s="14" t="str">
        <f t="shared" si="84"/>
        <v/>
      </c>
      <c r="D281" s="14" t="str">
        <f t="shared" si="85"/>
        <v/>
      </c>
      <c r="E281" s="14" t="str">
        <f t="shared" si="86"/>
        <v/>
      </c>
      <c r="F281" s="14" t="str">
        <f t="shared" si="87"/>
        <v/>
      </c>
      <c r="G281" s="14" t="str">
        <f t="shared" si="88"/>
        <v/>
      </c>
      <c r="H281" s="14" t="str">
        <f t="shared" si="89"/>
        <v/>
      </c>
      <c r="K281" s="12" t="str">
        <f t="shared" si="91"/>
        <v/>
      </c>
      <c r="L281" s="13" t="str">
        <f t="shared" si="75"/>
        <v/>
      </c>
      <c r="M281" s="14" t="str">
        <f t="shared" si="76"/>
        <v/>
      </c>
      <c r="N281" s="14" t="str">
        <f t="shared" si="77"/>
        <v/>
      </c>
      <c r="O281" s="14" t="str">
        <f t="shared" si="78"/>
        <v/>
      </c>
      <c r="P281" s="14" t="str">
        <f t="shared" si="79"/>
        <v/>
      </c>
      <c r="Q281" s="14" t="str">
        <f t="shared" si="80"/>
        <v/>
      </c>
      <c r="R281" s="14" t="str">
        <f t="shared" si="81"/>
        <v/>
      </c>
      <c r="S281" s="14" t="str">
        <f t="shared" si="82"/>
        <v/>
      </c>
    </row>
    <row r="282" spans="1:19">
      <c r="A282" s="12" t="str">
        <f t="shared" si="90"/>
        <v/>
      </c>
      <c r="B282" s="13" t="str">
        <f t="shared" si="83"/>
        <v/>
      </c>
      <c r="C282" s="14" t="str">
        <f t="shared" si="84"/>
        <v/>
      </c>
      <c r="D282" s="14" t="str">
        <f t="shared" si="85"/>
        <v/>
      </c>
      <c r="E282" s="14" t="str">
        <f t="shared" si="86"/>
        <v/>
      </c>
      <c r="F282" s="14" t="str">
        <f t="shared" si="87"/>
        <v/>
      </c>
      <c r="G282" s="14" t="str">
        <f t="shared" si="88"/>
        <v/>
      </c>
      <c r="H282" s="14" t="str">
        <f t="shared" si="89"/>
        <v/>
      </c>
      <c r="K282" s="12" t="str">
        <f t="shared" si="91"/>
        <v/>
      </c>
      <c r="L282" s="13" t="str">
        <f t="shared" si="75"/>
        <v/>
      </c>
      <c r="M282" s="14" t="str">
        <f t="shared" si="76"/>
        <v/>
      </c>
      <c r="N282" s="14" t="str">
        <f t="shared" si="77"/>
        <v/>
      </c>
      <c r="O282" s="14" t="str">
        <f t="shared" si="78"/>
        <v/>
      </c>
      <c r="P282" s="14" t="str">
        <f t="shared" si="79"/>
        <v/>
      </c>
      <c r="Q282" s="14" t="str">
        <f t="shared" si="80"/>
        <v/>
      </c>
      <c r="R282" s="14" t="str">
        <f t="shared" si="81"/>
        <v/>
      </c>
      <c r="S282" s="14" t="str">
        <f t="shared" si="82"/>
        <v/>
      </c>
    </row>
    <row r="283" spans="1:19">
      <c r="A283" s="12" t="str">
        <f t="shared" si="90"/>
        <v/>
      </c>
      <c r="B283" s="13" t="str">
        <f t="shared" si="83"/>
        <v/>
      </c>
      <c r="C283" s="14" t="str">
        <f t="shared" si="84"/>
        <v/>
      </c>
      <c r="D283" s="14" t="str">
        <f t="shared" si="85"/>
        <v/>
      </c>
      <c r="E283" s="14" t="str">
        <f t="shared" si="86"/>
        <v/>
      </c>
      <c r="F283" s="14" t="str">
        <f t="shared" si="87"/>
        <v/>
      </c>
      <c r="G283" s="14" t="str">
        <f t="shared" si="88"/>
        <v/>
      </c>
      <c r="H283" s="14" t="str">
        <f t="shared" si="89"/>
        <v/>
      </c>
      <c r="K283" s="12" t="str">
        <f t="shared" si="91"/>
        <v/>
      </c>
      <c r="L283" s="13" t="str">
        <f t="shared" si="75"/>
        <v/>
      </c>
      <c r="M283" s="14" t="str">
        <f t="shared" si="76"/>
        <v/>
      </c>
      <c r="N283" s="14" t="str">
        <f t="shared" si="77"/>
        <v/>
      </c>
      <c r="O283" s="14" t="str">
        <f t="shared" si="78"/>
        <v/>
      </c>
      <c r="P283" s="14" t="str">
        <f t="shared" si="79"/>
        <v/>
      </c>
      <c r="Q283" s="14" t="str">
        <f t="shared" si="80"/>
        <v/>
      </c>
      <c r="R283" s="14" t="str">
        <f t="shared" si="81"/>
        <v/>
      </c>
      <c r="S283" s="14" t="str">
        <f t="shared" si="82"/>
        <v/>
      </c>
    </row>
    <row r="284" spans="1:19">
      <c r="A284" s="12" t="str">
        <f t="shared" si="90"/>
        <v/>
      </c>
      <c r="B284" s="13" t="str">
        <f t="shared" si="83"/>
        <v/>
      </c>
      <c r="C284" s="14" t="str">
        <f t="shared" si="84"/>
        <v/>
      </c>
      <c r="D284" s="14" t="str">
        <f t="shared" si="85"/>
        <v/>
      </c>
      <c r="E284" s="14" t="str">
        <f t="shared" si="86"/>
        <v/>
      </c>
      <c r="F284" s="14" t="str">
        <f t="shared" si="87"/>
        <v/>
      </c>
      <c r="G284" s="14" t="str">
        <f t="shared" si="88"/>
        <v/>
      </c>
      <c r="H284" s="14" t="str">
        <f t="shared" si="89"/>
        <v/>
      </c>
      <c r="K284" s="12" t="str">
        <f t="shared" si="91"/>
        <v/>
      </c>
      <c r="L284" s="13" t="str">
        <f t="shared" si="75"/>
        <v/>
      </c>
      <c r="M284" s="14" t="str">
        <f t="shared" si="76"/>
        <v/>
      </c>
      <c r="N284" s="14" t="str">
        <f t="shared" si="77"/>
        <v/>
      </c>
      <c r="O284" s="14" t="str">
        <f t="shared" si="78"/>
        <v/>
      </c>
      <c r="P284" s="14" t="str">
        <f t="shared" si="79"/>
        <v/>
      </c>
      <c r="Q284" s="14" t="str">
        <f t="shared" si="80"/>
        <v/>
      </c>
      <c r="R284" s="14" t="str">
        <f t="shared" si="81"/>
        <v/>
      </c>
      <c r="S284" s="14" t="str">
        <f t="shared" si="82"/>
        <v/>
      </c>
    </row>
    <row r="285" spans="1:19">
      <c r="A285" s="12" t="str">
        <f t="shared" si="90"/>
        <v/>
      </c>
      <c r="B285" s="13" t="str">
        <f t="shared" si="83"/>
        <v/>
      </c>
      <c r="C285" s="14" t="str">
        <f t="shared" si="84"/>
        <v/>
      </c>
      <c r="D285" s="14" t="str">
        <f t="shared" si="85"/>
        <v/>
      </c>
      <c r="E285" s="14" t="str">
        <f t="shared" si="86"/>
        <v/>
      </c>
      <c r="F285" s="14" t="str">
        <f t="shared" si="87"/>
        <v/>
      </c>
      <c r="G285" s="14" t="str">
        <f t="shared" si="88"/>
        <v/>
      </c>
      <c r="H285" s="14" t="str">
        <f t="shared" si="89"/>
        <v/>
      </c>
      <c r="K285" s="12" t="str">
        <f t="shared" si="91"/>
        <v/>
      </c>
      <c r="L285" s="13" t="str">
        <f t="shared" ref="L285:L348" si="92">IF(K285="","",DATE(YEAR(L284),MONTH(L284)+1,DAY(L284)))</f>
        <v/>
      </c>
      <c r="M285" s="14" t="str">
        <f t="shared" ref="M285:M348" si="93">IF(K285="","",IF(K285=$F$13,(1+$G$5/12)*R284,$F$12))</f>
        <v/>
      </c>
      <c r="N285" s="14" t="str">
        <f t="shared" ref="N285:N348" si="94">IF(K285="","",$G$5/12*R284)</f>
        <v/>
      </c>
      <c r="O285" s="14" t="str">
        <f t="shared" ref="O285:O348" si="95">IF(K285="","",O284+N285)</f>
        <v/>
      </c>
      <c r="P285" s="14" t="str">
        <f t="shared" ref="P285:P348" si="96">IF(K285="","",M285-N285)</f>
        <v/>
      </c>
      <c r="Q285" s="14" t="str">
        <f t="shared" ref="Q285:Q348" si="97">IF(K285="","",Q284+P285)</f>
        <v/>
      </c>
      <c r="R285" s="14" t="str">
        <f t="shared" ref="R285:R348" si="98">IF(K285="","",R284-P285)</f>
        <v/>
      </c>
      <c r="S285" s="14" t="str">
        <f t="shared" ref="S285:S348" si="99">IF(K285="","",D285-N285)</f>
        <v/>
      </c>
    </row>
    <row r="286" spans="1:19">
      <c r="A286" s="12" t="str">
        <f t="shared" si="90"/>
        <v/>
      </c>
      <c r="B286" s="13" t="str">
        <f t="shared" si="83"/>
        <v/>
      </c>
      <c r="C286" s="14" t="str">
        <f t="shared" si="84"/>
        <v/>
      </c>
      <c r="D286" s="14" t="str">
        <f t="shared" si="85"/>
        <v/>
      </c>
      <c r="E286" s="14" t="str">
        <f t="shared" si="86"/>
        <v/>
      </c>
      <c r="F286" s="14" t="str">
        <f t="shared" si="87"/>
        <v/>
      </c>
      <c r="G286" s="14" t="str">
        <f t="shared" si="88"/>
        <v/>
      </c>
      <c r="H286" s="14" t="str">
        <f t="shared" si="89"/>
        <v/>
      </c>
      <c r="K286" s="12" t="str">
        <f t="shared" si="91"/>
        <v/>
      </c>
      <c r="L286" s="13" t="str">
        <f t="shared" si="92"/>
        <v/>
      </c>
      <c r="M286" s="14" t="str">
        <f t="shared" si="93"/>
        <v/>
      </c>
      <c r="N286" s="14" t="str">
        <f t="shared" si="94"/>
        <v/>
      </c>
      <c r="O286" s="14" t="str">
        <f t="shared" si="95"/>
        <v/>
      </c>
      <c r="P286" s="14" t="str">
        <f t="shared" si="96"/>
        <v/>
      </c>
      <c r="Q286" s="14" t="str">
        <f t="shared" si="97"/>
        <v/>
      </c>
      <c r="R286" s="14" t="str">
        <f t="shared" si="98"/>
        <v/>
      </c>
      <c r="S286" s="14" t="str">
        <f t="shared" si="99"/>
        <v/>
      </c>
    </row>
    <row r="287" spans="1:19">
      <c r="A287" s="12" t="str">
        <f t="shared" si="90"/>
        <v/>
      </c>
      <c r="B287" s="13" t="str">
        <f t="shared" si="83"/>
        <v/>
      </c>
      <c r="C287" s="14" t="str">
        <f t="shared" si="84"/>
        <v/>
      </c>
      <c r="D287" s="14" t="str">
        <f t="shared" si="85"/>
        <v/>
      </c>
      <c r="E287" s="14" t="str">
        <f t="shared" si="86"/>
        <v/>
      </c>
      <c r="F287" s="14" t="str">
        <f t="shared" si="87"/>
        <v/>
      </c>
      <c r="G287" s="14" t="str">
        <f t="shared" si="88"/>
        <v/>
      </c>
      <c r="H287" s="14" t="str">
        <f t="shared" si="89"/>
        <v/>
      </c>
      <c r="K287" s="12" t="str">
        <f t="shared" si="91"/>
        <v/>
      </c>
      <c r="L287" s="13" t="str">
        <f t="shared" si="92"/>
        <v/>
      </c>
      <c r="M287" s="14" t="str">
        <f t="shared" si="93"/>
        <v/>
      </c>
      <c r="N287" s="14" t="str">
        <f t="shared" si="94"/>
        <v/>
      </c>
      <c r="O287" s="14" t="str">
        <f t="shared" si="95"/>
        <v/>
      </c>
      <c r="P287" s="14" t="str">
        <f t="shared" si="96"/>
        <v/>
      </c>
      <c r="Q287" s="14" t="str">
        <f t="shared" si="97"/>
        <v/>
      </c>
      <c r="R287" s="14" t="str">
        <f t="shared" si="98"/>
        <v/>
      </c>
      <c r="S287" s="14" t="str">
        <f t="shared" si="99"/>
        <v/>
      </c>
    </row>
    <row r="288" spans="1:19">
      <c r="A288" s="12" t="str">
        <f t="shared" si="90"/>
        <v/>
      </c>
      <c r="B288" s="13" t="str">
        <f t="shared" si="83"/>
        <v/>
      </c>
      <c r="C288" s="14" t="str">
        <f t="shared" si="84"/>
        <v/>
      </c>
      <c r="D288" s="14" t="str">
        <f t="shared" si="85"/>
        <v/>
      </c>
      <c r="E288" s="14" t="str">
        <f t="shared" si="86"/>
        <v/>
      </c>
      <c r="F288" s="14" t="str">
        <f t="shared" si="87"/>
        <v/>
      </c>
      <c r="G288" s="14" t="str">
        <f t="shared" si="88"/>
        <v/>
      </c>
      <c r="H288" s="14" t="str">
        <f t="shared" si="89"/>
        <v/>
      </c>
      <c r="K288" s="12" t="str">
        <f t="shared" si="91"/>
        <v/>
      </c>
      <c r="L288" s="13" t="str">
        <f t="shared" si="92"/>
        <v/>
      </c>
      <c r="M288" s="14" t="str">
        <f t="shared" si="93"/>
        <v/>
      </c>
      <c r="N288" s="14" t="str">
        <f t="shared" si="94"/>
        <v/>
      </c>
      <c r="O288" s="14" t="str">
        <f t="shared" si="95"/>
        <v/>
      </c>
      <c r="P288" s="14" t="str">
        <f t="shared" si="96"/>
        <v/>
      </c>
      <c r="Q288" s="14" t="str">
        <f t="shared" si="97"/>
        <v/>
      </c>
      <c r="R288" s="14" t="str">
        <f t="shared" si="98"/>
        <v/>
      </c>
      <c r="S288" s="14" t="str">
        <f t="shared" si="99"/>
        <v/>
      </c>
    </row>
    <row r="289" spans="1:19">
      <c r="A289" s="12" t="str">
        <f t="shared" si="90"/>
        <v/>
      </c>
      <c r="B289" s="13" t="str">
        <f t="shared" si="83"/>
        <v/>
      </c>
      <c r="C289" s="14" t="str">
        <f t="shared" si="84"/>
        <v/>
      </c>
      <c r="D289" s="14" t="str">
        <f t="shared" si="85"/>
        <v/>
      </c>
      <c r="E289" s="14" t="str">
        <f t="shared" si="86"/>
        <v/>
      </c>
      <c r="F289" s="14" t="str">
        <f t="shared" si="87"/>
        <v/>
      </c>
      <c r="G289" s="14" t="str">
        <f t="shared" si="88"/>
        <v/>
      </c>
      <c r="H289" s="14" t="str">
        <f t="shared" si="89"/>
        <v/>
      </c>
      <c r="K289" s="12" t="str">
        <f t="shared" si="91"/>
        <v/>
      </c>
      <c r="L289" s="13" t="str">
        <f t="shared" si="92"/>
        <v/>
      </c>
      <c r="M289" s="14" t="str">
        <f t="shared" si="93"/>
        <v/>
      </c>
      <c r="N289" s="14" t="str">
        <f t="shared" si="94"/>
        <v/>
      </c>
      <c r="O289" s="14" t="str">
        <f t="shared" si="95"/>
        <v/>
      </c>
      <c r="P289" s="14" t="str">
        <f t="shared" si="96"/>
        <v/>
      </c>
      <c r="Q289" s="14" t="str">
        <f t="shared" si="97"/>
        <v/>
      </c>
      <c r="R289" s="14" t="str">
        <f t="shared" si="98"/>
        <v/>
      </c>
      <c r="S289" s="14" t="str">
        <f t="shared" si="99"/>
        <v/>
      </c>
    </row>
    <row r="290" spans="1:19">
      <c r="A290" s="12" t="str">
        <f t="shared" si="90"/>
        <v/>
      </c>
      <c r="B290" s="13" t="str">
        <f t="shared" si="83"/>
        <v/>
      </c>
      <c r="C290" s="14" t="str">
        <f t="shared" si="84"/>
        <v/>
      </c>
      <c r="D290" s="14" t="str">
        <f t="shared" si="85"/>
        <v/>
      </c>
      <c r="E290" s="14" t="str">
        <f t="shared" si="86"/>
        <v/>
      </c>
      <c r="F290" s="14" t="str">
        <f t="shared" si="87"/>
        <v/>
      </c>
      <c r="G290" s="14" t="str">
        <f t="shared" si="88"/>
        <v/>
      </c>
      <c r="H290" s="14" t="str">
        <f t="shared" si="89"/>
        <v/>
      </c>
      <c r="K290" s="12" t="str">
        <f t="shared" si="91"/>
        <v/>
      </c>
      <c r="L290" s="13" t="str">
        <f t="shared" si="92"/>
        <v/>
      </c>
      <c r="M290" s="14" t="str">
        <f t="shared" si="93"/>
        <v/>
      </c>
      <c r="N290" s="14" t="str">
        <f t="shared" si="94"/>
        <v/>
      </c>
      <c r="O290" s="14" t="str">
        <f t="shared" si="95"/>
        <v/>
      </c>
      <c r="P290" s="14" t="str">
        <f t="shared" si="96"/>
        <v/>
      </c>
      <c r="Q290" s="14" t="str">
        <f t="shared" si="97"/>
        <v/>
      </c>
      <c r="R290" s="14" t="str">
        <f t="shared" si="98"/>
        <v/>
      </c>
      <c r="S290" s="14" t="str">
        <f t="shared" si="99"/>
        <v/>
      </c>
    </row>
    <row r="291" spans="1:19">
      <c r="A291" s="12" t="str">
        <f t="shared" si="90"/>
        <v/>
      </c>
      <c r="B291" s="13" t="str">
        <f t="shared" si="83"/>
        <v/>
      </c>
      <c r="C291" s="14" t="str">
        <f t="shared" si="84"/>
        <v/>
      </c>
      <c r="D291" s="14" t="str">
        <f t="shared" si="85"/>
        <v/>
      </c>
      <c r="E291" s="14" t="str">
        <f t="shared" si="86"/>
        <v/>
      </c>
      <c r="F291" s="14" t="str">
        <f t="shared" si="87"/>
        <v/>
      </c>
      <c r="G291" s="14" t="str">
        <f t="shared" si="88"/>
        <v/>
      </c>
      <c r="H291" s="14" t="str">
        <f t="shared" si="89"/>
        <v/>
      </c>
      <c r="K291" s="12" t="str">
        <f t="shared" si="91"/>
        <v/>
      </c>
      <c r="L291" s="13" t="str">
        <f t="shared" si="92"/>
        <v/>
      </c>
      <c r="M291" s="14" t="str">
        <f t="shared" si="93"/>
        <v/>
      </c>
      <c r="N291" s="14" t="str">
        <f t="shared" si="94"/>
        <v/>
      </c>
      <c r="O291" s="14" t="str">
        <f t="shared" si="95"/>
        <v/>
      </c>
      <c r="P291" s="14" t="str">
        <f t="shared" si="96"/>
        <v/>
      </c>
      <c r="Q291" s="14" t="str">
        <f t="shared" si="97"/>
        <v/>
      </c>
      <c r="R291" s="14" t="str">
        <f t="shared" si="98"/>
        <v/>
      </c>
      <c r="S291" s="14" t="str">
        <f t="shared" si="99"/>
        <v/>
      </c>
    </row>
    <row r="292" spans="1:19">
      <c r="A292" s="12" t="str">
        <f t="shared" si="90"/>
        <v/>
      </c>
      <c r="B292" s="13" t="str">
        <f t="shared" si="83"/>
        <v/>
      </c>
      <c r="C292" s="14" t="str">
        <f t="shared" si="84"/>
        <v/>
      </c>
      <c r="D292" s="14" t="str">
        <f t="shared" si="85"/>
        <v/>
      </c>
      <c r="E292" s="14" t="str">
        <f t="shared" si="86"/>
        <v/>
      </c>
      <c r="F292" s="14" t="str">
        <f t="shared" si="87"/>
        <v/>
      </c>
      <c r="G292" s="14" t="str">
        <f t="shared" si="88"/>
        <v/>
      </c>
      <c r="H292" s="14" t="str">
        <f t="shared" si="89"/>
        <v/>
      </c>
      <c r="K292" s="12" t="str">
        <f t="shared" si="91"/>
        <v/>
      </c>
      <c r="L292" s="13" t="str">
        <f t="shared" si="92"/>
        <v/>
      </c>
      <c r="M292" s="14" t="str">
        <f t="shared" si="93"/>
        <v/>
      </c>
      <c r="N292" s="14" t="str">
        <f t="shared" si="94"/>
        <v/>
      </c>
      <c r="O292" s="14" t="str">
        <f t="shared" si="95"/>
        <v/>
      </c>
      <c r="P292" s="14" t="str">
        <f t="shared" si="96"/>
        <v/>
      </c>
      <c r="Q292" s="14" t="str">
        <f t="shared" si="97"/>
        <v/>
      </c>
      <c r="R292" s="14" t="str">
        <f t="shared" si="98"/>
        <v/>
      </c>
      <c r="S292" s="14" t="str">
        <f t="shared" si="99"/>
        <v/>
      </c>
    </row>
    <row r="293" spans="1:19">
      <c r="A293" s="12" t="str">
        <f t="shared" si="90"/>
        <v/>
      </c>
      <c r="B293" s="13" t="str">
        <f t="shared" si="83"/>
        <v/>
      </c>
      <c r="C293" s="14" t="str">
        <f t="shared" si="84"/>
        <v/>
      </c>
      <c r="D293" s="14" t="str">
        <f t="shared" si="85"/>
        <v/>
      </c>
      <c r="E293" s="14" t="str">
        <f t="shared" si="86"/>
        <v/>
      </c>
      <c r="F293" s="14" t="str">
        <f t="shared" si="87"/>
        <v/>
      </c>
      <c r="G293" s="14" t="str">
        <f t="shared" si="88"/>
        <v/>
      </c>
      <c r="H293" s="14" t="str">
        <f t="shared" si="89"/>
        <v/>
      </c>
      <c r="K293" s="12" t="str">
        <f t="shared" si="91"/>
        <v/>
      </c>
      <c r="L293" s="13" t="str">
        <f t="shared" si="92"/>
        <v/>
      </c>
      <c r="M293" s="14" t="str">
        <f t="shared" si="93"/>
        <v/>
      </c>
      <c r="N293" s="14" t="str">
        <f t="shared" si="94"/>
        <v/>
      </c>
      <c r="O293" s="14" t="str">
        <f t="shared" si="95"/>
        <v/>
      </c>
      <c r="P293" s="14" t="str">
        <f t="shared" si="96"/>
        <v/>
      </c>
      <c r="Q293" s="14" t="str">
        <f t="shared" si="97"/>
        <v/>
      </c>
      <c r="R293" s="14" t="str">
        <f t="shared" si="98"/>
        <v/>
      </c>
      <c r="S293" s="14" t="str">
        <f t="shared" si="99"/>
        <v/>
      </c>
    </row>
    <row r="294" spans="1:19">
      <c r="A294" s="12" t="str">
        <f t="shared" si="90"/>
        <v/>
      </c>
      <c r="B294" s="13" t="str">
        <f t="shared" si="83"/>
        <v/>
      </c>
      <c r="C294" s="14" t="str">
        <f t="shared" si="84"/>
        <v/>
      </c>
      <c r="D294" s="14" t="str">
        <f t="shared" si="85"/>
        <v/>
      </c>
      <c r="E294" s="14" t="str">
        <f t="shared" si="86"/>
        <v/>
      </c>
      <c r="F294" s="14" t="str">
        <f t="shared" si="87"/>
        <v/>
      </c>
      <c r="G294" s="14" t="str">
        <f t="shared" si="88"/>
        <v/>
      </c>
      <c r="H294" s="14" t="str">
        <f t="shared" si="89"/>
        <v/>
      </c>
      <c r="K294" s="12" t="str">
        <f t="shared" si="91"/>
        <v/>
      </c>
      <c r="L294" s="13" t="str">
        <f t="shared" si="92"/>
        <v/>
      </c>
      <c r="M294" s="14" t="str">
        <f t="shared" si="93"/>
        <v/>
      </c>
      <c r="N294" s="14" t="str">
        <f t="shared" si="94"/>
        <v/>
      </c>
      <c r="O294" s="14" t="str">
        <f t="shared" si="95"/>
        <v/>
      </c>
      <c r="P294" s="14" t="str">
        <f t="shared" si="96"/>
        <v/>
      </c>
      <c r="Q294" s="14" t="str">
        <f t="shared" si="97"/>
        <v/>
      </c>
      <c r="R294" s="14" t="str">
        <f t="shared" si="98"/>
        <v/>
      </c>
      <c r="S294" s="14" t="str">
        <f t="shared" si="99"/>
        <v/>
      </c>
    </row>
    <row r="295" spans="1:19">
      <c r="A295" s="12" t="str">
        <f t="shared" si="90"/>
        <v/>
      </c>
      <c r="B295" s="13" t="str">
        <f t="shared" si="83"/>
        <v/>
      </c>
      <c r="C295" s="14" t="str">
        <f t="shared" si="84"/>
        <v/>
      </c>
      <c r="D295" s="14" t="str">
        <f t="shared" si="85"/>
        <v/>
      </c>
      <c r="E295" s="14" t="str">
        <f t="shared" si="86"/>
        <v/>
      </c>
      <c r="F295" s="14" t="str">
        <f t="shared" si="87"/>
        <v/>
      </c>
      <c r="G295" s="14" t="str">
        <f t="shared" si="88"/>
        <v/>
      </c>
      <c r="H295" s="14" t="str">
        <f t="shared" si="89"/>
        <v/>
      </c>
      <c r="K295" s="12" t="str">
        <f t="shared" si="91"/>
        <v/>
      </c>
      <c r="L295" s="13" t="str">
        <f t="shared" si="92"/>
        <v/>
      </c>
      <c r="M295" s="14" t="str">
        <f t="shared" si="93"/>
        <v/>
      </c>
      <c r="N295" s="14" t="str">
        <f t="shared" si="94"/>
        <v/>
      </c>
      <c r="O295" s="14" t="str">
        <f t="shared" si="95"/>
        <v/>
      </c>
      <c r="P295" s="14" t="str">
        <f t="shared" si="96"/>
        <v/>
      </c>
      <c r="Q295" s="14" t="str">
        <f t="shared" si="97"/>
        <v/>
      </c>
      <c r="R295" s="14" t="str">
        <f t="shared" si="98"/>
        <v/>
      </c>
      <c r="S295" s="14" t="str">
        <f t="shared" si="99"/>
        <v/>
      </c>
    </row>
    <row r="296" spans="1:19">
      <c r="A296" s="12" t="str">
        <f t="shared" si="90"/>
        <v/>
      </c>
      <c r="B296" s="13" t="str">
        <f t="shared" si="83"/>
        <v/>
      </c>
      <c r="C296" s="14" t="str">
        <f t="shared" si="84"/>
        <v/>
      </c>
      <c r="D296" s="14" t="str">
        <f t="shared" si="85"/>
        <v/>
      </c>
      <c r="E296" s="14" t="str">
        <f t="shared" si="86"/>
        <v/>
      </c>
      <c r="F296" s="14" t="str">
        <f t="shared" si="87"/>
        <v/>
      </c>
      <c r="G296" s="14" t="str">
        <f t="shared" si="88"/>
        <v/>
      </c>
      <c r="H296" s="14" t="str">
        <f t="shared" si="89"/>
        <v/>
      </c>
      <c r="K296" s="12" t="str">
        <f t="shared" si="91"/>
        <v/>
      </c>
      <c r="L296" s="13" t="str">
        <f t="shared" si="92"/>
        <v/>
      </c>
      <c r="M296" s="14" t="str">
        <f t="shared" si="93"/>
        <v/>
      </c>
      <c r="N296" s="14" t="str">
        <f t="shared" si="94"/>
        <v/>
      </c>
      <c r="O296" s="14" t="str">
        <f t="shared" si="95"/>
        <v/>
      </c>
      <c r="P296" s="14" t="str">
        <f t="shared" si="96"/>
        <v/>
      </c>
      <c r="Q296" s="14" t="str">
        <f t="shared" si="97"/>
        <v/>
      </c>
      <c r="R296" s="14" t="str">
        <f t="shared" si="98"/>
        <v/>
      </c>
      <c r="S296" s="14" t="str">
        <f t="shared" si="99"/>
        <v/>
      </c>
    </row>
    <row r="297" spans="1:19">
      <c r="A297" s="12" t="str">
        <f t="shared" si="90"/>
        <v/>
      </c>
      <c r="B297" s="13" t="str">
        <f t="shared" si="83"/>
        <v/>
      </c>
      <c r="C297" s="14" t="str">
        <f t="shared" si="84"/>
        <v/>
      </c>
      <c r="D297" s="14" t="str">
        <f t="shared" si="85"/>
        <v/>
      </c>
      <c r="E297" s="14" t="str">
        <f t="shared" si="86"/>
        <v/>
      </c>
      <c r="F297" s="14" t="str">
        <f t="shared" si="87"/>
        <v/>
      </c>
      <c r="G297" s="14" t="str">
        <f t="shared" si="88"/>
        <v/>
      </c>
      <c r="H297" s="14" t="str">
        <f t="shared" si="89"/>
        <v/>
      </c>
      <c r="K297" s="12" t="str">
        <f t="shared" si="91"/>
        <v/>
      </c>
      <c r="L297" s="13" t="str">
        <f t="shared" si="92"/>
        <v/>
      </c>
      <c r="M297" s="14" t="str">
        <f t="shared" si="93"/>
        <v/>
      </c>
      <c r="N297" s="14" t="str">
        <f t="shared" si="94"/>
        <v/>
      </c>
      <c r="O297" s="14" t="str">
        <f t="shared" si="95"/>
        <v/>
      </c>
      <c r="P297" s="14" t="str">
        <f t="shared" si="96"/>
        <v/>
      </c>
      <c r="Q297" s="14" t="str">
        <f t="shared" si="97"/>
        <v/>
      </c>
      <c r="R297" s="14" t="str">
        <f t="shared" si="98"/>
        <v/>
      </c>
      <c r="S297" s="14" t="str">
        <f t="shared" si="99"/>
        <v/>
      </c>
    </row>
    <row r="298" spans="1:19">
      <c r="A298" s="12" t="str">
        <f t="shared" si="90"/>
        <v/>
      </c>
      <c r="B298" s="13" t="str">
        <f t="shared" si="83"/>
        <v/>
      </c>
      <c r="C298" s="14" t="str">
        <f t="shared" si="84"/>
        <v/>
      </c>
      <c r="D298" s="14" t="str">
        <f t="shared" si="85"/>
        <v/>
      </c>
      <c r="E298" s="14" t="str">
        <f t="shared" si="86"/>
        <v/>
      </c>
      <c r="F298" s="14" t="str">
        <f t="shared" si="87"/>
        <v/>
      </c>
      <c r="G298" s="14" t="str">
        <f t="shared" si="88"/>
        <v/>
      </c>
      <c r="H298" s="14" t="str">
        <f t="shared" si="89"/>
        <v/>
      </c>
      <c r="K298" s="12" t="str">
        <f t="shared" si="91"/>
        <v/>
      </c>
      <c r="L298" s="13" t="str">
        <f t="shared" si="92"/>
        <v/>
      </c>
      <c r="M298" s="14" t="str">
        <f t="shared" si="93"/>
        <v/>
      </c>
      <c r="N298" s="14" t="str">
        <f t="shared" si="94"/>
        <v/>
      </c>
      <c r="O298" s="14" t="str">
        <f t="shared" si="95"/>
        <v/>
      </c>
      <c r="P298" s="14" t="str">
        <f t="shared" si="96"/>
        <v/>
      </c>
      <c r="Q298" s="14" t="str">
        <f t="shared" si="97"/>
        <v/>
      </c>
      <c r="R298" s="14" t="str">
        <f t="shared" si="98"/>
        <v/>
      </c>
      <c r="S298" s="14" t="str">
        <f t="shared" si="99"/>
        <v/>
      </c>
    </row>
    <row r="299" spans="1:19">
      <c r="A299" s="12" t="str">
        <f t="shared" si="90"/>
        <v/>
      </c>
      <c r="B299" s="13" t="str">
        <f t="shared" si="83"/>
        <v/>
      </c>
      <c r="C299" s="14" t="str">
        <f t="shared" si="84"/>
        <v/>
      </c>
      <c r="D299" s="14" t="str">
        <f t="shared" si="85"/>
        <v/>
      </c>
      <c r="E299" s="14" t="str">
        <f t="shared" si="86"/>
        <v/>
      </c>
      <c r="F299" s="14" t="str">
        <f t="shared" si="87"/>
        <v/>
      </c>
      <c r="G299" s="14" t="str">
        <f t="shared" si="88"/>
        <v/>
      </c>
      <c r="H299" s="14" t="str">
        <f t="shared" si="89"/>
        <v/>
      </c>
      <c r="K299" s="12" t="str">
        <f t="shared" si="91"/>
        <v/>
      </c>
      <c r="L299" s="13" t="str">
        <f t="shared" si="92"/>
        <v/>
      </c>
      <c r="M299" s="14" t="str">
        <f t="shared" si="93"/>
        <v/>
      </c>
      <c r="N299" s="14" t="str">
        <f t="shared" si="94"/>
        <v/>
      </c>
      <c r="O299" s="14" t="str">
        <f t="shared" si="95"/>
        <v/>
      </c>
      <c r="P299" s="14" t="str">
        <f t="shared" si="96"/>
        <v/>
      </c>
      <c r="Q299" s="14" t="str">
        <f t="shared" si="97"/>
        <v/>
      </c>
      <c r="R299" s="14" t="str">
        <f t="shared" si="98"/>
        <v/>
      </c>
      <c r="S299" s="14" t="str">
        <f t="shared" si="99"/>
        <v/>
      </c>
    </row>
    <row r="300" spans="1:19">
      <c r="A300" s="12" t="str">
        <f t="shared" si="90"/>
        <v/>
      </c>
      <c r="B300" s="13" t="str">
        <f t="shared" si="83"/>
        <v/>
      </c>
      <c r="C300" s="14" t="str">
        <f t="shared" si="84"/>
        <v/>
      </c>
      <c r="D300" s="14" t="str">
        <f t="shared" si="85"/>
        <v/>
      </c>
      <c r="E300" s="14" t="str">
        <f t="shared" si="86"/>
        <v/>
      </c>
      <c r="F300" s="14" t="str">
        <f t="shared" si="87"/>
        <v/>
      </c>
      <c r="G300" s="14" t="str">
        <f t="shared" si="88"/>
        <v/>
      </c>
      <c r="H300" s="14" t="str">
        <f t="shared" si="89"/>
        <v/>
      </c>
      <c r="K300" s="12" t="str">
        <f t="shared" si="91"/>
        <v/>
      </c>
      <c r="L300" s="13" t="str">
        <f t="shared" si="92"/>
        <v/>
      </c>
      <c r="M300" s="14" t="str">
        <f t="shared" si="93"/>
        <v/>
      </c>
      <c r="N300" s="14" t="str">
        <f t="shared" si="94"/>
        <v/>
      </c>
      <c r="O300" s="14" t="str">
        <f t="shared" si="95"/>
        <v/>
      </c>
      <c r="P300" s="14" t="str">
        <f t="shared" si="96"/>
        <v/>
      </c>
      <c r="Q300" s="14" t="str">
        <f t="shared" si="97"/>
        <v/>
      </c>
      <c r="R300" s="14" t="str">
        <f t="shared" si="98"/>
        <v/>
      </c>
      <c r="S300" s="14" t="str">
        <f t="shared" si="99"/>
        <v/>
      </c>
    </row>
    <row r="301" spans="1:19">
      <c r="A301" s="12" t="str">
        <f t="shared" si="90"/>
        <v/>
      </c>
      <c r="B301" s="13" t="str">
        <f t="shared" ref="B301:B364" si="100">IF(A301="","",DATE(YEAR(B300),MONTH(B300)+1,DAY(B300)))</f>
        <v/>
      </c>
      <c r="C301" s="14" t="str">
        <f t="shared" ref="C301:C364" si="101">IF(A301&lt;&gt;"",$D$12,IF(A301="","",(1+$G$5/12)*H300))</f>
        <v/>
      </c>
      <c r="D301" s="14" t="str">
        <f t="shared" ref="D301:D364" si="102">IF(A301="", "", $G$5/12*H300)</f>
        <v/>
      </c>
      <c r="E301" s="14" t="str">
        <f t="shared" ref="E301:E364" si="103">IF(A301="", "", E300+D301)</f>
        <v/>
      </c>
      <c r="F301" s="14" t="str">
        <f t="shared" ref="F301:F364" si="104">IF(A301="","",C301-D301)</f>
        <v/>
      </c>
      <c r="G301" s="14" t="str">
        <f t="shared" ref="G301:G364" si="105">IF(A301="","", G300+F301)</f>
        <v/>
      </c>
      <c r="H301" s="14" t="str">
        <f t="shared" ref="H301:H364" si="106">IF(A301="","",H300-F301)</f>
        <v/>
      </c>
      <c r="K301" s="12" t="str">
        <f t="shared" si="91"/>
        <v/>
      </c>
      <c r="L301" s="13" t="str">
        <f t="shared" si="92"/>
        <v/>
      </c>
      <c r="M301" s="14" t="str">
        <f t="shared" si="93"/>
        <v/>
      </c>
      <c r="N301" s="14" t="str">
        <f t="shared" si="94"/>
        <v/>
      </c>
      <c r="O301" s="14" t="str">
        <f t="shared" si="95"/>
        <v/>
      </c>
      <c r="P301" s="14" t="str">
        <f t="shared" si="96"/>
        <v/>
      </c>
      <c r="Q301" s="14" t="str">
        <f t="shared" si="97"/>
        <v/>
      </c>
      <c r="R301" s="14" t="str">
        <f t="shared" si="98"/>
        <v/>
      </c>
      <c r="S301" s="14" t="str">
        <f t="shared" si="99"/>
        <v/>
      </c>
    </row>
    <row r="302" spans="1:19">
      <c r="A302" s="12" t="str">
        <f t="shared" si="90"/>
        <v/>
      </c>
      <c r="B302" s="13" t="str">
        <f t="shared" si="100"/>
        <v/>
      </c>
      <c r="C302" s="14" t="str">
        <f t="shared" si="101"/>
        <v/>
      </c>
      <c r="D302" s="14" t="str">
        <f t="shared" si="102"/>
        <v/>
      </c>
      <c r="E302" s="14" t="str">
        <f t="shared" si="103"/>
        <v/>
      </c>
      <c r="F302" s="14" t="str">
        <f t="shared" si="104"/>
        <v/>
      </c>
      <c r="G302" s="14" t="str">
        <f t="shared" si="105"/>
        <v/>
      </c>
      <c r="H302" s="14" t="str">
        <f t="shared" si="106"/>
        <v/>
      </c>
      <c r="K302" s="12" t="str">
        <f t="shared" si="91"/>
        <v/>
      </c>
      <c r="L302" s="13" t="str">
        <f t="shared" si="92"/>
        <v/>
      </c>
      <c r="M302" s="14" t="str">
        <f t="shared" si="93"/>
        <v/>
      </c>
      <c r="N302" s="14" t="str">
        <f t="shared" si="94"/>
        <v/>
      </c>
      <c r="O302" s="14" t="str">
        <f t="shared" si="95"/>
        <v/>
      </c>
      <c r="P302" s="14" t="str">
        <f t="shared" si="96"/>
        <v/>
      </c>
      <c r="Q302" s="14" t="str">
        <f t="shared" si="97"/>
        <v/>
      </c>
      <c r="R302" s="14" t="str">
        <f t="shared" si="98"/>
        <v/>
      </c>
      <c r="S302" s="14" t="str">
        <f t="shared" si="99"/>
        <v/>
      </c>
    </row>
    <row r="303" spans="1:19">
      <c r="A303" s="12" t="str">
        <f t="shared" si="90"/>
        <v/>
      </c>
      <c r="B303" s="13" t="str">
        <f t="shared" si="100"/>
        <v/>
      </c>
      <c r="C303" s="14" t="str">
        <f t="shared" si="101"/>
        <v/>
      </c>
      <c r="D303" s="14" t="str">
        <f t="shared" si="102"/>
        <v/>
      </c>
      <c r="E303" s="14" t="str">
        <f t="shared" si="103"/>
        <v/>
      </c>
      <c r="F303" s="14" t="str">
        <f t="shared" si="104"/>
        <v/>
      </c>
      <c r="G303" s="14" t="str">
        <f t="shared" si="105"/>
        <v/>
      </c>
      <c r="H303" s="14" t="str">
        <f t="shared" si="106"/>
        <v/>
      </c>
      <c r="K303" s="12" t="str">
        <f t="shared" si="91"/>
        <v/>
      </c>
      <c r="L303" s="13" t="str">
        <f t="shared" si="92"/>
        <v/>
      </c>
      <c r="M303" s="14" t="str">
        <f t="shared" si="93"/>
        <v/>
      </c>
      <c r="N303" s="14" t="str">
        <f t="shared" si="94"/>
        <v/>
      </c>
      <c r="O303" s="14" t="str">
        <f t="shared" si="95"/>
        <v/>
      </c>
      <c r="P303" s="14" t="str">
        <f t="shared" si="96"/>
        <v/>
      </c>
      <c r="Q303" s="14" t="str">
        <f t="shared" si="97"/>
        <v/>
      </c>
      <c r="R303" s="14" t="str">
        <f t="shared" si="98"/>
        <v/>
      </c>
      <c r="S303" s="14" t="str">
        <f t="shared" si="99"/>
        <v/>
      </c>
    </row>
    <row r="304" spans="1:19">
      <c r="A304" s="12" t="str">
        <f t="shared" si="90"/>
        <v/>
      </c>
      <c r="B304" s="13" t="str">
        <f t="shared" si="100"/>
        <v/>
      </c>
      <c r="C304" s="14" t="str">
        <f t="shared" si="101"/>
        <v/>
      </c>
      <c r="D304" s="14" t="str">
        <f t="shared" si="102"/>
        <v/>
      </c>
      <c r="E304" s="14" t="str">
        <f t="shared" si="103"/>
        <v/>
      </c>
      <c r="F304" s="14" t="str">
        <f t="shared" si="104"/>
        <v/>
      </c>
      <c r="G304" s="14" t="str">
        <f t="shared" si="105"/>
        <v/>
      </c>
      <c r="H304" s="14" t="str">
        <f t="shared" si="106"/>
        <v/>
      </c>
      <c r="K304" s="12" t="str">
        <f t="shared" si="91"/>
        <v/>
      </c>
      <c r="L304" s="13" t="str">
        <f t="shared" si="92"/>
        <v/>
      </c>
      <c r="M304" s="14" t="str">
        <f t="shared" si="93"/>
        <v/>
      </c>
      <c r="N304" s="14" t="str">
        <f t="shared" si="94"/>
        <v/>
      </c>
      <c r="O304" s="14" t="str">
        <f t="shared" si="95"/>
        <v/>
      </c>
      <c r="P304" s="14" t="str">
        <f t="shared" si="96"/>
        <v/>
      </c>
      <c r="Q304" s="14" t="str">
        <f t="shared" si="97"/>
        <v/>
      </c>
      <c r="R304" s="14" t="str">
        <f t="shared" si="98"/>
        <v/>
      </c>
      <c r="S304" s="14" t="str">
        <f t="shared" si="99"/>
        <v/>
      </c>
    </row>
    <row r="305" spans="1:19">
      <c r="A305" s="12" t="str">
        <f t="shared" si="90"/>
        <v/>
      </c>
      <c r="B305" s="13" t="str">
        <f t="shared" si="100"/>
        <v/>
      </c>
      <c r="C305" s="14" t="str">
        <f t="shared" si="101"/>
        <v/>
      </c>
      <c r="D305" s="14" t="str">
        <f t="shared" si="102"/>
        <v/>
      </c>
      <c r="E305" s="14" t="str">
        <f t="shared" si="103"/>
        <v/>
      </c>
      <c r="F305" s="14" t="str">
        <f t="shared" si="104"/>
        <v/>
      </c>
      <c r="G305" s="14" t="str">
        <f t="shared" si="105"/>
        <v/>
      </c>
      <c r="H305" s="14" t="str">
        <f t="shared" si="106"/>
        <v/>
      </c>
      <c r="K305" s="12" t="str">
        <f t="shared" si="91"/>
        <v/>
      </c>
      <c r="L305" s="13" t="str">
        <f t="shared" si="92"/>
        <v/>
      </c>
      <c r="M305" s="14" t="str">
        <f t="shared" si="93"/>
        <v/>
      </c>
      <c r="N305" s="14" t="str">
        <f t="shared" si="94"/>
        <v/>
      </c>
      <c r="O305" s="14" t="str">
        <f t="shared" si="95"/>
        <v/>
      </c>
      <c r="P305" s="14" t="str">
        <f t="shared" si="96"/>
        <v/>
      </c>
      <c r="Q305" s="14" t="str">
        <f t="shared" si="97"/>
        <v/>
      </c>
      <c r="R305" s="14" t="str">
        <f t="shared" si="98"/>
        <v/>
      </c>
      <c r="S305" s="14" t="str">
        <f t="shared" si="99"/>
        <v/>
      </c>
    </row>
    <row r="306" spans="1:19">
      <c r="A306" s="12" t="str">
        <f t="shared" si="90"/>
        <v/>
      </c>
      <c r="B306" s="13" t="str">
        <f t="shared" si="100"/>
        <v/>
      </c>
      <c r="C306" s="14" t="str">
        <f t="shared" si="101"/>
        <v/>
      </c>
      <c r="D306" s="14" t="str">
        <f t="shared" si="102"/>
        <v/>
      </c>
      <c r="E306" s="14" t="str">
        <f t="shared" si="103"/>
        <v/>
      </c>
      <c r="F306" s="14" t="str">
        <f t="shared" si="104"/>
        <v/>
      </c>
      <c r="G306" s="14" t="str">
        <f t="shared" si="105"/>
        <v/>
      </c>
      <c r="H306" s="14" t="str">
        <f t="shared" si="106"/>
        <v/>
      </c>
      <c r="K306" s="12" t="str">
        <f t="shared" si="91"/>
        <v/>
      </c>
      <c r="L306" s="13" t="str">
        <f t="shared" si="92"/>
        <v/>
      </c>
      <c r="M306" s="14" t="str">
        <f t="shared" si="93"/>
        <v/>
      </c>
      <c r="N306" s="14" t="str">
        <f t="shared" si="94"/>
        <v/>
      </c>
      <c r="O306" s="14" t="str">
        <f t="shared" si="95"/>
        <v/>
      </c>
      <c r="P306" s="14" t="str">
        <f t="shared" si="96"/>
        <v/>
      </c>
      <c r="Q306" s="14" t="str">
        <f t="shared" si="97"/>
        <v/>
      </c>
      <c r="R306" s="14" t="str">
        <f t="shared" si="98"/>
        <v/>
      </c>
      <c r="S306" s="14" t="str">
        <f t="shared" si="99"/>
        <v/>
      </c>
    </row>
    <row r="307" spans="1:19">
      <c r="A307" s="12" t="str">
        <f t="shared" si="90"/>
        <v/>
      </c>
      <c r="B307" s="13" t="str">
        <f t="shared" si="100"/>
        <v/>
      </c>
      <c r="C307" s="14" t="str">
        <f t="shared" si="101"/>
        <v/>
      </c>
      <c r="D307" s="14" t="str">
        <f t="shared" si="102"/>
        <v/>
      </c>
      <c r="E307" s="14" t="str">
        <f t="shared" si="103"/>
        <v/>
      </c>
      <c r="F307" s="14" t="str">
        <f t="shared" si="104"/>
        <v/>
      </c>
      <c r="G307" s="14" t="str">
        <f t="shared" si="105"/>
        <v/>
      </c>
      <c r="H307" s="14" t="str">
        <f t="shared" si="106"/>
        <v/>
      </c>
      <c r="K307" s="12" t="str">
        <f t="shared" si="91"/>
        <v/>
      </c>
      <c r="L307" s="13" t="str">
        <f t="shared" si="92"/>
        <v/>
      </c>
      <c r="M307" s="14" t="str">
        <f t="shared" si="93"/>
        <v/>
      </c>
      <c r="N307" s="14" t="str">
        <f t="shared" si="94"/>
        <v/>
      </c>
      <c r="O307" s="14" t="str">
        <f t="shared" si="95"/>
        <v/>
      </c>
      <c r="P307" s="14" t="str">
        <f t="shared" si="96"/>
        <v/>
      </c>
      <c r="Q307" s="14" t="str">
        <f t="shared" si="97"/>
        <v/>
      </c>
      <c r="R307" s="14" t="str">
        <f t="shared" si="98"/>
        <v/>
      </c>
      <c r="S307" s="14" t="str">
        <f t="shared" si="99"/>
        <v/>
      </c>
    </row>
    <row r="308" spans="1:19">
      <c r="A308" s="12" t="str">
        <f t="shared" si="90"/>
        <v/>
      </c>
      <c r="B308" s="13" t="str">
        <f t="shared" si="100"/>
        <v/>
      </c>
      <c r="C308" s="14" t="str">
        <f t="shared" si="101"/>
        <v/>
      </c>
      <c r="D308" s="14" t="str">
        <f t="shared" si="102"/>
        <v/>
      </c>
      <c r="E308" s="14" t="str">
        <f t="shared" si="103"/>
        <v/>
      </c>
      <c r="F308" s="14" t="str">
        <f t="shared" si="104"/>
        <v/>
      </c>
      <c r="G308" s="14" t="str">
        <f t="shared" si="105"/>
        <v/>
      </c>
      <c r="H308" s="14" t="str">
        <f t="shared" si="106"/>
        <v/>
      </c>
      <c r="K308" s="12" t="str">
        <f t="shared" si="91"/>
        <v/>
      </c>
      <c r="L308" s="13" t="str">
        <f t="shared" si="92"/>
        <v/>
      </c>
      <c r="M308" s="14" t="str">
        <f t="shared" si="93"/>
        <v/>
      </c>
      <c r="N308" s="14" t="str">
        <f t="shared" si="94"/>
        <v/>
      </c>
      <c r="O308" s="14" t="str">
        <f t="shared" si="95"/>
        <v/>
      </c>
      <c r="P308" s="14" t="str">
        <f t="shared" si="96"/>
        <v/>
      </c>
      <c r="Q308" s="14" t="str">
        <f t="shared" si="97"/>
        <v/>
      </c>
      <c r="R308" s="14" t="str">
        <f t="shared" si="98"/>
        <v/>
      </c>
      <c r="S308" s="14" t="str">
        <f t="shared" si="99"/>
        <v/>
      </c>
    </row>
    <row r="309" spans="1:19">
      <c r="A309" s="12" t="str">
        <f t="shared" si="90"/>
        <v/>
      </c>
      <c r="B309" s="13" t="str">
        <f t="shared" si="100"/>
        <v/>
      </c>
      <c r="C309" s="14" t="str">
        <f t="shared" si="101"/>
        <v/>
      </c>
      <c r="D309" s="14" t="str">
        <f t="shared" si="102"/>
        <v/>
      </c>
      <c r="E309" s="14" t="str">
        <f t="shared" si="103"/>
        <v/>
      </c>
      <c r="F309" s="14" t="str">
        <f t="shared" si="104"/>
        <v/>
      </c>
      <c r="G309" s="14" t="str">
        <f t="shared" si="105"/>
        <v/>
      </c>
      <c r="H309" s="14" t="str">
        <f t="shared" si="106"/>
        <v/>
      </c>
      <c r="K309" s="12" t="str">
        <f t="shared" si="91"/>
        <v/>
      </c>
      <c r="L309" s="13" t="str">
        <f t="shared" si="92"/>
        <v/>
      </c>
      <c r="M309" s="14" t="str">
        <f t="shared" si="93"/>
        <v/>
      </c>
      <c r="N309" s="14" t="str">
        <f t="shared" si="94"/>
        <v/>
      </c>
      <c r="O309" s="14" t="str">
        <f t="shared" si="95"/>
        <v/>
      </c>
      <c r="P309" s="14" t="str">
        <f t="shared" si="96"/>
        <v/>
      </c>
      <c r="Q309" s="14" t="str">
        <f t="shared" si="97"/>
        <v/>
      </c>
      <c r="R309" s="14" t="str">
        <f t="shared" si="98"/>
        <v/>
      </c>
      <c r="S309" s="14" t="str">
        <f t="shared" si="99"/>
        <v/>
      </c>
    </row>
    <row r="310" spans="1:19">
      <c r="A310" s="12" t="str">
        <f t="shared" si="90"/>
        <v/>
      </c>
      <c r="B310" s="13" t="str">
        <f t="shared" si="100"/>
        <v/>
      </c>
      <c r="C310" s="14" t="str">
        <f t="shared" si="101"/>
        <v/>
      </c>
      <c r="D310" s="14" t="str">
        <f t="shared" si="102"/>
        <v/>
      </c>
      <c r="E310" s="14" t="str">
        <f t="shared" si="103"/>
        <v/>
      </c>
      <c r="F310" s="14" t="str">
        <f t="shared" si="104"/>
        <v/>
      </c>
      <c r="G310" s="14" t="str">
        <f t="shared" si="105"/>
        <v/>
      </c>
      <c r="H310" s="14" t="str">
        <f t="shared" si="106"/>
        <v/>
      </c>
      <c r="K310" s="12" t="str">
        <f t="shared" si="91"/>
        <v/>
      </c>
      <c r="L310" s="13" t="str">
        <f t="shared" si="92"/>
        <v/>
      </c>
      <c r="M310" s="14" t="str">
        <f t="shared" si="93"/>
        <v/>
      </c>
      <c r="N310" s="14" t="str">
        <f t="shared" si="94"/>
        <v/>
      </c>
      <c r="O310" s="14" t="str">
        <f t="shared" si="95"/>
        <v/>
      </c>
      <c r="P310" s="14" t="str">
        <f t="shared" si="96"/>
        <v/>
      </c>
      <c r="Q310" s="14" t="str">
        <f t="shared" si="97"/>
        <v/>
      </c>
      <c r="R310" s="14" t="str">
        <f t="shared" si="98"/>
        <v/>
      </c>
      <c r="S310" s="14" t="str">
        <f t="shared" si="99"/>
        <v/>
      </c>
    </row>
    <row r="311" spans="1:19">
      <c r="A311" s="12" t="str">
        <f t="shared" si="90"/>
        <v/>
      </c>
      <c r="B311" s="13" t="str">
        <f t="shared" si="100"/>
        <v/>
      </c>
      <c r="C311" s="14" t="str">
        <f t="shared" si="101"/>
        <v/>
      </c>
      <c r="D311" s="14" t="str">
        <f t="shared" si="102"/>
        <v/>
      </c>
      <c r="E311" s="14" t="str">
        <f t="shared" si="103"/>
        <v/>
      </c>
      <c r="F311" s="14" t="str">
        <f t="shared" si="104"/>
        <v/>
      </c>
      <c r="G311" s="14" t="str">
        <f t="shared" si="105"/>
        <v/>
      </c>
      <c r="H311" s="14" t="str">
        <f t="shared" si="106"/>
        <v/>
      </c>
      <c r="K311" s="12" t="str">
        <f t="shared" si="91"/>
        <v/>
      </c>
      <c r="L311" s="13" t="str">
        <f t="shared" si="92"/>
        <v/>
      </c>
      <c r="M311" s="14" t="str">
        <f t="shared" si="93"/>
        <v/>
      </c>
      <c r="N311" s="14" t="str">
        <f t="shared" si="94"/>
        <v/>
      </c>
      <c r="O311" s="14" t="str">
        <f t="shared" si="95"/>
        <v/>
      </c>
      <c r="P311" s="14" t="str">
        <f t="shared" si="96"/>
        <v/>
      </c>
      <c r="Q311" s="14" t="str">
        <f t="shared" si="97"/>
        <v/>
      </c>
      <c r="R311" s="14" t="str">
        <f t="shared" si="98"/>
        <v/>
      </c>
      <c r="S311" s="14" t="str">
        <f t="shared" si="99"/>
        <v/>
      </c>
    </row>
    <row r="312" spans="1:19">
      <c r="A312" s="12" t="str">
        <f t="shared" si="90"/>
        <v/>
      </c>
      <c r="B312" s="13" t="str">
        <f t="shared" si="100"/>
        <v/>
      </c>
      <c r="C312" s="14" t="str">
        <f t="shared" si="101"/>
        <v/>
      </c>
      <c r="D312" s="14" t="str">
        <f t="shared" si="102"/>
        <v/>
      </c>
      <c r="E312" s="14" t="str">
        <f t="shared" si="103"/>
        <v/>
      </c>
      <c r="F312" s="14" t="str">
        <f t="shared" si="104"/>
        <v/>
      </c>
      <c r="G312" s="14" t="str">
        <f t="shared" si="105"/>
        <v/>
      </c>
      <c r="H312" s="14" t="str">
        <f t="shared" si="106"/>
        <v/>
      </c>
      <c r="K312" s="12" t="str">
        <f t="shared" si="91"/>
        <v/>
      </c>
      <c r="L312" s="13" t="str">
        <f t="shared" si="92"/>
        <v/>
      </c>
      <c r="M312" s="14" t="str">
        <f t="shared" si="93"/>
        <v/>
      </c>
      <c r="N312" s="14" t="str">
        <f t="shared" si="94"/>
        <v/>
      </c>
      <c r="O312" s="14" t="str">
        <f t="shared" si="95"/>
        <v/>
      </c>
      <c r="P312" s="14" t="str">
        <f t="shared" si="96"/>
        <v/>
      </c>
      <c r="Q312" s="14" t="str">
        <f t="shared" si="97"/>
        <v/>
      </c>
      <c r="R312" s="14" t="str">
        <f t="shared" si="98"/>
        <v/>
      </c>
      <c r="S312" s="14" t="str">
        <f t="shared" si="99"/>
        <v/>
      </c>
    </row>
    <row r="313" spans="1:19">
      <c r="A313" s="12" t="str">
        <f t="shared" si="90"/>
        <v/>
      </c>
      <c r="B313" s="13" t="str">
        <f t="shared" si="100"/>
        <v/>
      </c>
      <c r="C313" s="14" t="str">
        <f t="shared" si="101"/>
        <v/>
      </c>
      <c r="D313" s="14" t="str">
        <f t="shared" si="102"/>
        <v/>
      </c>
      <c r="E313" s="14" t="str">
        <f t="shared" si="103"/>
        <v/>
      </c>
      <c r="F313" s="14" t="str">
        <f t="shared" si="104"/>
        <v/>
      </c>
      <c r="G313" s="14" t="str">
        <f t="shared" si="105"/>
        <v/>
      </c>
      <c r="H313" s="14" t="str">
        <f t="shared" si="106"/>
        <v/>
      </c>
      <c r="K313" s="12" t="str">
        <f t="shared" si="91"/>
        <v/>
      </c>
      <c r="L313" s="13" t="str">
        <f t="shared" si="92"/>
        <v/>
      </c>
      <c r="M313" s="14" t="str">
        <f t="shared" si="93"/>
        <v/>
      </c>
      <c r="N313" s="14" t="str">
        <f t="shared" si="94"/>
        <v/>
      </c>
      <c r="O313" s="14" t="str">
        <f t="shared" si="95"/>
        <v/>
      </c>
      <c r="P313" s="14" t="str">
        <f t="shared" si="96"/>
        <v/>
      </c>
      <c r="Q313" s="14" t="str">
        <f t="shared" si="97"/>
        <v/>
      </c>
      <c r="R313" s="14" t="str">
        <f t="shared" si="98"/>
        <v/>
      </c>
      <c r="S313" s="14" t="str">
        <f t="shared" si="99"/>
        <v/>
      </c>
    </row>
    <row r="314" spans="1:19">
      <c r="A314" s="12" t="str">
        <f t="shared" si="90"/>
        <v/>
      </c>
      <c r="B314" s="13" t="str">
        <f t="shared" si="100"/>
        <v/>
      </c>
      <c r="C314" s="14" t="str">
        <f t="shared" si="101"/>
        <v/>
      </c>
      <c r="D314" s="14" t="str">
        <f t="shared" si="102"/>
        <v/>
      </c>
      <c r="E314" s="14" t="str">
        <f t="shared" si="103"/>
        <v/>
      </c>
      <c r="F314" s="14" t="str">
        <f t="shared" si="104"/>
        <v/>
      </c>
      <c r="G314" s="14" t="str">
        <f t="shared" si="105"/>
        <v/>
      </c>
      <c r="H314" s="14" t="str">
        <f t="shared" si="106"/>
        <v/>
      </c>
      <c r="K314" s="12" t="str">
        <f t="shared" si="91"/>
        <v/>
      </c>
      <c r="L314" s="13" t="str">
        <f t="shared" si="92"/>
        <v/>
      </c>
      <c r="M314" s="14" t="str">
        <f t="shared" si="93"/>
        <v/>
      </c>
      <c r="N314" s="14" t="str">
        <f t="shared" si="94"/>
        <v/>
      </c>
      <c r="O314" s="14" t="str">
        <f t="shared" si="95"/>
        <v/>
      </c>
      <c r="P314" s="14" t="str">
        <f t="shared" si="96"/>
        <v/>
      </c>
      <c r="Q314" s="14" t="str">
        <f t="shared" si="97"/>
        <v/>
      </c>
      <c r="R314" s="14" t="str">
        <f t="shared" si="98"/>
        <v/>
      </c>
      <c r="S314" s="14" t="str">
        <f t="shared" si="99"/>
        <v/>
      </c>
    </row>
    <row r="315" spans="1:19">
      <c r="A315" s="12" t="str">
        <f t="shared" si="90"/>
        <v/>
      </c>
      <c r="B315" s="13" t="str">
        <f t="shared" si="100"/>
        <v/>
      </c>
      <c r="C315" s="14" t="str">
        <f t="shared" si="101"/>
        <v/>
      </c>
      <c r="D315" s="14" t="str">
        <f t="shared" si="102"/>
        <v/>
      </c>
      <c r="E315" s="14" t="str">
        <f t="shared" si="103"/>
        <v/>
      </c>
      <c r="F315" s="14" t="str">
        <f t="shared" si="104"/>
        <v/>
      </c>
      <c r="G315" s="14" t="str">
        <f t="shared" si="105"/>
        <v/>
      </c>
      <c r="H315" s="14" t="str">
        <f t="shared" si="106"/>
        <v/>
      </c>
      <c r="K315" s="12" t="str">
        <f t="shared" si="91"/>
        <v/>
      </c>
      <c r="L315" s="13" t="str">
        <f t="shared" si="92"/>
        <v/>
      </c>
      <c r="M315" s="14" t="str">
        <f t="shared" si="93"/>
        <v/>
      </c>
      <c r="N315" s="14" t="str">
        <f t="shared" si="94"/>
        <v/>
      </c>
      <c r="O315" s="14" t="str">
        <f t="shared" si="95"/>
        <v/>
      </c>
      <c r="P315" s="14" t="str">
        <f t="shared" si="96"/>
        <v/>
      </c>
      <c r="Q315" s="14" t="str">
        <f t="shared" si="97"/>
        <v/>
      </c>
      <c r="R315" s="14" t="str">
        <f t="shared" si="98"/>
        <v/>
      </c>
      <c r="S315" s="14" t="str">
        <f t="shared" si="99"/>
        <v/>
      </c>
    </row>
    <row r="316" spans="1:19">
      <c r="A316" s="12" t="str">
        <f t="shared" si="90"/>
        <v/>
      </c>
      <c r="B316" s="13" t="str">
        <f t="shared" si="100"/>
        <v/>
      </c>
      <c r="C316" s="14" t="str">
        <f t="shared" si="101"/>
        <v/>
      </c>
      <c r="D316" s="14" t="str">
        <f t="shared" si="102"/>
        <v/>
      </c>
      <c r="E316" s="14" t="str">
        <f t="shared" si="103"/>
        <v/>
      </c>
      <c r="F316" s="14" t="str">
        <f t="shared" si="104"/>
        <v/>
      </c>
      <c r="G316" s="14" t="str">
        <f t="shared" si="105"/>
        <v/>
      </c>
      <c r="H316" s="14" t="str">
        <f t="shared" si="106"/>
        <v/>
      </c>
      <c r="K316" s="12" t="str">
        <f t="shared" si="91"/>
        <v/>
      </c>
      <c r="L316" s="13" t="str">
        <f t="shared" si="92"/>
        <v/>
      </c>
      <c r="M316" s="14" t="str">
        <f t="shared" si="93"/>
        <v/>
      </c>
      <c r="N316" s="14" t="str">
        <f t="shared" si="94"/>
        <v/>
      </c>
      <c r="O316" s="14" t="str">
        <f t="shared" si="95"/>
        <v/>
      </c>
      <c r="P316" s="14" t="str">
        <f t="shared" si="96"/>
        <v/>
      </c>
      <c r="Q316" s="14" t="str">
        <f t="shared" si="97"/>
        <v/>
      </c>
      <c r="R316" s="14" t="str">
        <f t="shared" si="98"/>
        <v/>
      </c>
      <c r="S316" s="14" t="str">
        <f t="shared" si="99"/>
        <v/>
      </c>
    </row>
    <row r="317" spans="1:19">
      <c r="A317" s="12" t="str">
        <f t="shared" si="90"/>
        <v/>
      </c>
      <c r="B317" s="13" t="str">
        <f t="shared" si="100"/>
        <v/>
      </c>
      <c r="C317" s="14" t="str">
        <f t="shared" si="101"/>
        <v/>
      </c>
      <c r="D317" s="14" t="str">
        <f t="shared" si="102"/>
        <v/>
      </c>
      <c r="E317" s="14" t="str">
        <f t="shared" si="103"/>
        <v/>
      </c>
      <c r="F317" s="14" t="str">
        <f t="shared" si="104"/>
        <v/>
      </c>
      <c r="G317" s="14" t="str">
        <f t="shared" si="105"/>
        <v/>
      </c>
      <c r="H317" s="14" t="str">
        <f t="shared" si="106"/>
        <v/>
      </c>
      <c r="K317" s="12" t="str">
        <f t="shared" si="91"/>
        <v/>
      </c>
      <c r="L317" s="13" t="str">
        <f t="shared" si="92"/>
        <v/>
      </c>
      <c r="M317" s="14" t="str">
        <f t="shared" si="93"/>
        <v/>
      </c>
      <c r="N317" s="14" t="str">
        <f t="shared" si="94"/>
        <v/>
      </c>
      <c r="O317" s="14" t="str">
        <f t="shared" si="95"/>
        <v/>
      </c>
      <c r="P317" s="14" t="str">
        <f t="shared" si="96"/>
        <v/>
      </c>
      <c r="Q317" s="14" t="str">
        <f t="shared" si="97"/>
        <v/>
      </c>
      <c r="R317" s="14" t="str">
        <f t="shared" si="98"/>
        <v/>
      </c>
      <c r="S317" s="14" t="str">
        <f t="shared" si="99"/>
        <v/>
      </c>
    </row>
    <row r="318" spans="1:19">
      <c r="A318" s="12" t="str">
        <f t="shared" si="90"/>
        <v/>
      </c>
      <c r="B318" s="13" t="str">
        <f t="shared" si="100"/>
        <v/>
      </c>
      <c r="C318" s="14" t="str">
        <f t="shared" si="101"/>
        <v/>
      </c>
      <c r="D318" s="14" t="str">
        <f t="shared" si="102"/>
        <v/>
      </c>
      <c r="E318" s="14" t="str">
        <f t="shared" si="103"/>
        <v/>
      </c>
      <c r="F318" s="14" t="str">
        <f t="shared" si="104"/>
        <v/>
      </c>
      <c r="G318" s="14" t="str">
        <f t="shared" si="105"/>
        <v/>
      </c>
      <c r="H318" s="14" t="str">
        <f t="shared" si="106"/>
        <v/>
      </c>
      <c r="K318" s="12" t="str">
        <f t="shared" si="91"/>
        <v/>
      </c>
      <c r="L318" s="13" t="str">
        <f t="shared" si="92"/>
        <v/>
      </c>
      <c r="M318" s="14" t="str">
        <f t="shared" si="93"/>
        <v/>
      </c>
      <c r="N318" s="14" t="str">
        <f t="shared" si="94"/>
        <v/>
      </c>
      <c r="O318" s="14" t="str">
        <f t="shared" si="95"/>
        <v/>
      </c>
      <c r="P318" s="14" t="str">
        <f t="shared" si="96"/>
        <v/>
      </c>
      <c r="Q318" s="14" t="str">
        <f t="shared" si="97"/>
        <v/>
      </c>
      <c r="R318" s="14" t="str">
        <f t="shared" si="98"/>
        <v/>
      </c>
      <c r="S318" s="14" t="str">
        <f t="shared" si="99"/>
        <v/>
      </c>
    </row>
    <row r="319" spans="1:19">
      <c r="A319" s="12" t="str">
        <f t="shared" si="90"/>
        <v/>
      </c>
      <c r="B319" s="13" t="str">
        <f t="shared" si="100"/>
        <v/>
      </c>
      <c r="C319" s="14" t="str">
        <f t="shared" si="101"/>
        <v/>
      </c>
      <c r="D319" s="14" t="str">
        <f t="shared" si="102"/>
        <v/>
      </c>
      <c r="E319" s="14" t="str">
        <f t="shared" si="103"/>
        <v/>
      </c>
      <c r="F319" s="14" t="str">
        <f t="shared" si="104"/>
        <v/>
      </c>
      <c r="G319" s="14" t="str">
        <f t="shared" si="105"/>
        <v/>
      </c>
      <c r="H319" s="14" t="str">
        <f t="shared" si="106"/>
        <v/>
      </c>
      <c r="K319" s="12" t="str">
        <f t="shared" si="91"/>
        <v/>
      </c>
      <c r="L319" s="13" t="str">
        <f t="shared" si="92"/>
        <v/>
      </c>
      <c r="M319" s="14" t="str">
        <f t="shared" si="93"/>
        <v/>
      </c>
      <c r="N319" s="14" t="str">
        <f t="shared" si="94"/>
        <v/>
      </c>
      <c r="O319" s="14" t="str">
        <f t="shared" si="95"/>
        <v/>
      </c>
      <c r="P319" s="14" t="str">
        <f t="shared" si="96"/>
        <v/>
      </c>
      <c r="Q319" s="14" t="str">
        <f t="shared" si="97"/>
        <v/>
      </c>
      <c r="R319" s="14" t="str">
        <f t="shared" si="98"/>
        <v/>
      </c>
      <c r="S319" s="14" t="str">
        <f t="shared" si="99"/>
        <v/>
      </c>
    </row>
    <row r="320" spans="1:19">
      <c r="A320" s="12" t="str">
        <f t="shared" si="90"/>
        <v/>
      </c>
      <c r="B320" s="13" t="str">
        <f t="shared" si="100"/>
        <v/>
      </c>
      <c r="C320" s="14" t="str">
        <f t="shared" si="101"/>
        <v/>
      </c>
      <c r="D320" s="14" t="str">
        <f t="shared" si="102"/>
        <v/>
      </c>
      <c r="E320" s="14" t="str">
        <f t="shared" si="103"/>
        <v/>
      </c>
      <c r="F320" s="14" t="str">
        <f t="shared" si="104"/>
        <v/>
      </c>
      <c r="G320" s="14" t="str">
        <f t="shared" si="105"/>
        <v/>
      </c>
      <c r="H320" s="14" t="str">
        <f t="shared" si="106"/>
        <v/>
      </c>
      <c r="K320" s="12" t="str">
        <f t="shared" si="91"/>
        <v/>
      </c>
      <c r="L320" s="13" t="str">
        <f t="shared" si="92"/>
        <v/>
      </c>
      <c r="M320" s="14" t="str">
        <f t="shared" si="93"/>
        <v/>
      </c>
      <c r="N320" s="14" t="str">
        <f t="shared" si="94"/>
        <v/>
      </c>
      <c r="O320" s="14" t="str">
        <f t="shared" si="95"/>
        <v/>
      </c>
      <c r="P320" s="14" t="str">
        <f t="shared" si="96"/>
        <v/>
      </c>
      <c r="Q320" s="14" t="str">
        <f t="shared" si="97"/>
        <v/>
      </c>
      <c r="R320" s="14" t="str">
        <f t="shared" si="98"/>
        <v/>
      </c>
      <c r="S320" s="14" t="str">
        <f t="shared" si="99"/>
        <v/>
      </c>
    </row>
    <row r="321" spans="1:19">
      <c r="A321" s="12" t="str">
        <f t="shared" si="90"/>
        <v/>
      </c>
      <c r="B321" s="13" t="str">
        <f t="shared" si="100"/>
        <v/>
      </c>
      <c r="C321" s="14" t="str">
        <f t="shared" si="101"/>
        <v/>
      </c>
      <c r="D321" s="14" t="str">
        <f t="shared" si="102"/>
        <v/>
      </c>
      <c r="E321" s="14" t="str">
        <f t="shared" si="103"/>
        <v/>
      </c>
      <c r="F321" s="14" t="str">
        <f t="shared" si="104"/>
        <v/>
      </c>
      <c r="G321" s="14" t="str">
        <f t="shared" si="105"/>
        <v/>
      </c>
      <c r="H321" s="14" t="str">
        <f t="shared" si="106"/>
        <v/>
      </c>
      <c r="K321" s="12" t="str">
        <f t="shared" si="91"/>
        <v/>
      </c>
      <c r="L321" s="13" t="str">
        <f t="shared" si="92"/>
        <v/>
      </c>
      <c r="M321" s="14" t="str">
        <f t="shared" si="93"/>
        <v/>
      </c>
      <c r="N321" s="14" t="str">
        <f t="shared" si="94"/>
        <v/>
      </c>
      <c r="O321" s="14" t="str">
        <f t="shared" si="95"/>
        <v/>
      </c>
      <c r="P321" s="14" t="str">
        <f t="shared" si="96"/>
        <v/>
      </c>
      <c r="Q321" s="14" t="str">
        <f t="shared" si="97"/>
        <v/>
      </c>
      <c r="R321" s="14" t="str">
        <f t="shared" si="98"/>
        <v/>
      </c>
      <c r="S321" s="14" t="str">
        <f t="shared" si="99"/>
        <v/>
      </c>
    </row>
    <row r="322" spans="1:19">
      <c r="A322" s="12" t="str">
        <f t="shared" si="90"/>
        <v/>
      </c>
      <c r="B322" s="13" t="str">
        <f t="shared" si="100"/>
        <v/>
      </c>
      <c r="C322" s="14" t="str">
        <f t="shared" si="101"/>
        <v/>
      </c>
      <c r="D322" s="14" t="str">
        <f t="shared" si="102"/>
        <v/>
      </c>
      <c r="E322" s="14" t="str">
        <f t="shared" si="103"/>
        <v/>
      </c>
      <c r="F322" s="14" t="str">
        <f t="shared" si="104"/>
        <v/>
      </c>
      <c r="G322" s="14" t="str">
        <f t="shared" si="105"/>
        <v/>
      </c>
      <c r="H322" s="14" t="str">
        <f t="shared" si="106"/>
        <v/>
      </c>
      <c r="K322" s="12" t="str">
        <f t="shared" si="91"/>
        <v/>
      </c>
      <c r="L322" s="13" t="str">
        <f t="shared" si="92"/>
        <v/>
      </c>
      <c r="M322" s="14" t="str">
        <f t="shared" si="93"/>
        <v/>
      </c>
      <c r="N322" s="14" t="str">
        <f t="shared" si="94"/>
        <v/>
      </c>
      <c r="O322" s="14" t="str">
        <f t="shared" si="95"/>
        <v/>
      </c>
      <c r="P322" s="14" t="str">
        <f t="shared" si="96"/>
        <v/>
      </c>
      <c r="Q322" s="14" t="str">
        <f t="shared" si="97"/>
        <v/>
      </c>
      <c r="R322" s="14" t="str">
        <f t="shared" si="98"/>
        <v/>
      </c>
      <c r="S322" s="14" t="str">
        <f t="shared" si="99"/>
        <v/>
      </c>
    </row>
    <row r="323" spans="1:19">
      <c r="A323" s="12" t="str">
        <f t="shared" si="90"/>
        <v/>
      </c>
      <c r="B323" s="13" t="str">
        <f t="shared" si="100"/>
        <v/>
      </c>
      <c r="C323" s="14" t="str">
        <f t="shared" si="101"/>
        <v/>
      </c>
      <c r="D323" s="14" t="str">
        <f t="shared" si="102"/>
        <v/>
      </c>
      <c r="E323" s="14" t="str">
        <f t="shared" si="103"/>
        <v/>
      </c>
      <c r="F323" s="14" t="str">
        <f t="shared" si="104"/>
        <v/>
      </c>
      <c r="G323" s="14" t="str">
        <f t="shared" si="105"/>
        <v/>
      </c>
      <c r="H323" s="14" t="str">
        <f t="shared" si="106"/>
        <v/>
      </c>
      <c r="K323" s="12" t="str">
        <f t="shared" si="91"/>
        <v/>
      </c>
      <c r="L323" s="13" t="str">
        <f t="shared" si="92"/>
        <v/>
      </c>
      <c r="M323" s="14" t="str">
        <f t="shared" si="93"/>
        <v/>
      </c>
      <c r="N323" s="14" t="str">
        <f t="shared" si="94"/>
        <v/>
      </c>
      <c r="O323" s="14" t="str">
        <f t="shared" si="95"/>
        <v/>
      </c>
      <c r="P323" s="14" t="str">
        <f t="shared" si="96"/>
        <v/>
      </c>
      <c r="Q323" s="14" t="str">
        <f t="shared" si="97"/>
        <v/>
      </c>
      <c r="R323" s="14" t="str">
        <f t="shared" si="98"/>
        <v/>
      </c>
      <c r="S323" s="14" t="str">
        <f t="shared" si="99"/>
        <v/>
      </c>
    </row>
    <row r="324" spans="1:19">
      <c r="A324" s="12" t="str">
        <f t="shared" si="90"/>
        <v/>
      </c>
      <c r="B324" s="13" t="str">
        <f t="shared" si="100"/>
        <v/>
      </c>
      <c r="C324" s="14" t="str">
        <f t="shared" si="101"/>
        <v/>
      </c>
      <c r="D324" s="14" t="str">
        <f t="shared" si="102"/>
        <v/>
      </c>
      <c r="E324" s="14" t="str">
        <f t="shared" si="103"/>
        <v/>
      </c>
      <c r="F324" s="14" t="str">
        <f t="shared" si="104"/>
        <v/>
      </c>
      <c r="G324" s="14" t="str">
        <f t="shared" si="105"/>
        <v/>
      </c>
      <c r="H324" s="14" t="str">
        <f t="shared" si="106"/>
        <v/>
      </c>
      <c r="K324" s="12" t="str">
        <f t="shared" si="91"/>
        <v/>
      </c>
      <c r="L324" s="13" t="str">
        <f t="shared" si="92"/>
        <v/>
      </c>
      <c r="M324" s="14" t="str">
        <f t="shared" si="93"/>
        <v/>
      </c>
      <c r="N324" s="14" t="str">
        <f t="shared" si="94"/>
        <v/>
      </c>
      <c r="O324" s="14" t="str">
        <f t="shared" si="95"/>
        <v/>
      </c>
      <c r="P324" s="14" t="str">
        <f t="shared" si="96"/>
        <v/>
      </c>
      <c r="Q324" s="14" t="str">
        <f t="shared" si="97"/>
        <v/>
      </c>
      <c r="R324" s="14" t="str">
        <f t="shared" si="98"/>
        <v/>
      </c>
      <c r="S324" s="14" t="str">
        <f t="shared" si="99"/>
        <v/>
      </c>
    </row>
    <row r="325" spans="1:19">
      <c r="A325" s="12" t="str">
        <f t="shared" si="90"/>
        <v/>
      </c>
      <c r="B325" s="13" t="str">
        <f t="shared" si="100"/>
        <v/>
      </c>
      <c r="C325" s="14" t="str">
        <f t="shared" si="101"/>
        <v/>
      </c>
      <c r="D325" s="14" t="str">
        <f t="shared" si="102"/>
        <v/>
      </c>
      <c r="E325" s="14" t="str">
        <f t="shared" si="103"/>
        <v/>
      </c>
      <c r="F325" s="14" t="str">
        <f t="shared" si="104"/>
        <v/>
      </c>
      <c r="G325" s="14" t="str">
        <f t="shared" si="105"/>
        <v/>
      </c>
      <c r="H325" s="14" t="str">
        <f t="shared" si="106"/>
        <v/>
      </c>
      <c r="K325" s="12" t="str">
        <f t="shared" si="91"/>
        <v/>
      </c>
      <c r="L325" s="13" t="str">
        <f t="shared" si="92"/>
        <v/>
      </c>
      <c r="M325" s="14" t="str">
        <f t="shared" si="93"/>
        <v/>
      </c>
      <c r="N325" s="14" t="str">
        <f t="shared" si="94"/>
        <v/>
      </c>
      <c r="O325" s="14" t="str">
        <f t="shared" si="95"/>
        <v/>
      </c>
      <c r="P325" s="14" t="str">
        <f t="shared" si="96"/>
        <v/>
      </c>
      <c r="Q325" s="14" t="str">
        <f t="shared" si="97"/>
        <v/>
      </c>
      <c r="R325" s="14" t="str">
        <f t="shared" si="98"/>
        <v/>
      </c>
      <c r="S325" s="14" t="str">
        <f t="shared" si="99"/>
        <v/>
      </c>
    </row>
    <row r="326" spans="1:19">
      <c r="A326" s="12" t="str">
        <f t="shared" si="90"/>
        <v/>
      </c>
      <c r="B326" s="13" t="str">
        <f t="shared" si="100"/>
        <v/>
      </c>
      <c r="C326" s="14" t="str">
        <f t="shared" si="101"/>
        <v/>
      </c>
      <c r="D326" s="14" t="str">
        <f t="shared" si="102"/>
        <v/>
      </c>
      <c r="E326" s="14" t="str">
        <f t="shared" si="103"/>
        <v/>
      </c>
      <c r="F326" s="14" t="str">
        <f t="shared" si="104"/>
        <v/>
      </c>
      <c r="G326" s="14" t="str">
        <f t="shared" si="105"/>
        <v/>
      </c>
      <c r="H326" s="14" t="str">
        <f t="shared" si="106"/>
        <v/>
      </c>
      <c r="K326" s="12" t="str">
        <f t="shared" si="91"/>
        <v/>
      </c>
      <c r="L326" s="13" t="str">
        <f t="shared" si="92"/>
        <v/>
      </c>
      <c r="M326" s="14" t="str">
        <f t="shared" si="93"/>
        <v/>
      </c>
      <c r="N326" s="14" t="str">
        <f t="shared" si="94"/>
        <v/>
      </c>
      <c r="O326" s="14" t="str">
        <f t="shared" si="95"/>
        <v/>
      </c>
      <c r="P326" s="14" t="str">
        <f t="shared" si="96"/>
        <v/>
      </c>
      <c r="Q326" s="14" t="str">
        <f t="shared" si="97"/>
        <v/>
      </c>
      <c r="R326" s="14" t="str">
        <f t="shared" si="98"/>
        <v/>
      </c>
      <c r="S326" s="14" t="str">
        <f t="shared" si="99"/>
        <v/>
      </c>
    </row>
    <row r="327" spans="1:19">
      <c r="A327" s="12" t="str">
        <f t="shared" si="90"/>
        <v/>
      </c>
      <c r="B327" s="13" t="str">
        <f t="shared" si="100"/>
        <v/>
      </c>
      <c r="C327" s="14" t="str">
        <f t="shared" si="101"/>
        <v/>
      </c>
      <c r="D327" s="14" t="str">
        <f t="shared" si="102"/>
        <v/>
      </c>
      <c r="E327" s="14" t="str">
        <f t="shared" si="103"/>
        <v/>
      </c>
      <c r="F327" s="14" t="str">
        <f t="shared" si="104"/>
        <v/>
      </c>
      <c r="G327" s="14" t="str">
        <f t="shared" si="105"/>
        <v/>
      </c>
      <c r="H327" s="14" t="str">
        <f t="shared" si="106"/>
        <v/>
      </c>
      <c r="K327" s="12" t="str">
        <f t="shared" si="91"/>
        <v/>
      </c>
      <c r="L327" s="13" t="str">
        <f t="shared" si="92"/>
        <v/>
      </c>
      <c r="M327" s="14" t="str">
        <f t="shared" si="93"/>
        <v/>
      </c>
      <c r="N327" s="14" t="str">
        <f t="shared" si="94"/>
        <v/>
      </c>
      <c r="O327" s="14" t="str">
        <f t="shared" si="95"/>
        <v/>
      </c>
      <c r="P327" s="14" t="str">
        <f t="shared" si="96"/>
        <v/>
      </c>
      <c r="Q327" s="14" t="str">
        <f t="shared" si="97"/>
        <v/>
      </c>
      <c r="R327" s="14" t="str">
        <f t="shared" si="98"/>
        <v/>
      </c>
      <c r="S327" s="14" t="str">
        <f t="shared" si="99"/>
        <v/>
      </c>
    </row>
    <row r="328" spans="1:19">
      <c r="A328" s="12" t="str">
        <f t="shared" si="90"/>
        <v/>
      </c>
      <c r="B328" s="13" t="str">
        <f t="shared" si="100"/>
        <v/>
      </c>
      <c r="C328" s="14" t="str">
        <f t="shared" si="101"/>
        <v/>
      </c>
      <c r="D328" s="14" t="str">
        <f t="shared" si="102"/>
        <v/>
      </c>
      <c r="E328" s="14" t="str">
        <f t="shared" si="103"/>
        <v/>
      </c>
      <c r="F328" s="14" t="str">
        <f t="shared" si="104"/>
        <v/>
      </c>
      <c r="G328" s="14" t="str">
        <f t="shared" si="105"/>
        <v/>
      </c>
      <c r="H328" s="14" t="str">
        <f t="shared" si="106"/>
        <v/>
      </c>
      <c r="K328" s="12" t="str">
        <f t="shared" si="91"/>
        <v/>
      </c>
      <c r="L328" s="13" t="str">
        <f t="shared" si="92"/>
        <v/>
      </c>
      <c r="M328" s="14" t="str">
        <f t="shared" si="93"/>
        <v/>
      </c>
      <c r="N328" s="14" t="str">
        <f t="shared" si="94"/>
        <v/>
      </c>
      <c r="O328" s="14" t="str">
        <f t="shared" si="95"/>
        <v/>
      </c>
      <c r="P328" s="14" t="str">
        <f t="shared" si="96"/>
        <v/>
      </c>
      <c r="Q328" s="14" t="str">
        <f t="shared" si="97"/>
        <v/>
      </c>
      <c r="R328" s="14" t="str">
        <f t="shared" si="98"/>
        <v/>
      </c>
      <c r="S328" s="14" t="str">
        <f t="shared" si="99"/>
        <v/>
      </c>
    </row>
    <row r="329" spans="1:19">
      <c r="A329" s="12" t="str">
        <f t="shared" si="90"/>
        <v/>
      </c>
      <c r="B329" s="13" t="str">
        <f t="shared" si="100"/>
        <v/>
      </c>
      <c r="C329" s="14" t="str">
        <f t="shared" si="101"/>
        <v/>
      </c>
      <c r="D329" s="14" t="str">
        <f t="shared" si="102"/>
        <v/>
      </c>
      <c r="E329" s="14" t="str">
        <f t="shared" si="103"/>
        <v/>
      </c>
      <c r="F329" s="14" t="str">
        <f t="shared" si="104"/>
        <v/>
      </c>
      <c r="G329" s="14" t="str">
        <f t="shared" si="105"/>
        <v/>
      </c>
      <c r="H329" s="14" t="str">
        <f t="shared" si="106"/>
        <v/>
      </c>
      <c r="K329" s="12" t="str">
        <f t="shared" si="91"/>
        <v/>
      </c>
      <c r="L329" s="13" t="str">
        <f t="shared" si="92"/>
        <v/>
      </c>
      <c r="M329" s="14" t="str">
        <f t="shared" si="93"/>
        <v/>
      </c>
      <c r="N329" s="14" t="str">
        <f t="shared" si="94"/>
        <v/>
      </c>
      <c r="O329" s="14" t="str">
        <f t="shared" si="95"/>
        <v/>
      </c>
      <c r="P329" s="14" t="str">
        <f t="shared" si="96"/>
        <v/>
      </c>
      <c r="Q329" s="14" t="str">
        <f t="shared" si="97"/>
        <v/>
      </c>
      <c r="R329" s="14" t="str">
        <f t="shared" si="98"/>
        <v/>
      </c>
      <c r="S329" s="14" t="str">
        <f t="shared" si="99"/>
        <v/>
      </c>
    </row>
    <row r="330" spans="1:19">
      <c r="A330" s="12" t="str">
        <f t="shared" si="90"/>
        <v/>
      </c>
      <c r="B330" s="13" t="str">
        <f t="shared" si="100"/>
        <v/>
      </c>
      <c r="C330" s="14" t="str">
        <f t="shared" si="101"/>
        <v/>
      </c>
      <c r="D330" s="14" t="str">
        <f t="shared" si="102"/>
        <v/>
      </c>
      <c r="E330" s="14" t="str">
        <f t="shared" si="103"/>
        <v/>
      </c>
      <c r="F330" s="14" t="str">
        <f t="shared" si="104"/>
        <v/>
      </c>
      <c r="G330" s="14" t="str">
        <f t="shared" si="105"/>
        <v/>
      </c>
      <c r="H330" s="14" t="str">
        <f t="shared" si="106"/>
        <v/>
      </c>
      <c r="K330" s="12" t="str">
        <f t="shared" si="91"/>
        <v/>
      </c>
      <c r="L330" s="13" t="str">
        <f t="shared" si="92"/>
        <v/>
      </c>
      <c r="M330" s="14" t="str">
        <f t="shared" si="93"/>
        <v/>
      </c>
      <c r="N330" s="14" t="str">
        <f t="shared" si="94"/>
        <v/>
      </c>
      <c r="O330" s="14" t="str">
        <f t="shared" si="95"/>
        <v/>
      </c>
      <c r="P330" s="14" t="str">
        <f t="shared" si="96"/>
        <v/>
      </c>
      <c r="Q330" s="14" t="str">
        <f t="shared" si="97"/>
        <v/>
      </c>
      <c r="R330" s="14" t="str">
        <f t="shared" si="98"/>
        <v/>
      </c>
      <c r="S330" s="14" t="str">
        <f t="shared" si="99"/>
        <v/>
      </c>
    </row>
    <row r="331" spans="1:19">
      <c r="A331" s="12" t="str">
        <f t="shared" si="90"/>
        <v/>
      </c>
      <c r="B331" s="13" t="str">
        <f t="shared" si="100"/>
        <v/>
      </c>
      <c r="C331" s="14" t="str">
        <f t="shared" si="101"/>
        <v/>
      </c>
      <c r="D331" s="14" t="str">
        <f t="shared" si="102"/>
        <v/>
      </c>
      <c r="E331" s="14" t="str">
        <f t="shared" si="103"/>
        <v/>
      </c>
      <c r="F331" s="14" t="str">
        <f t="shared" si="104"/>
        <v/>
      </c>
      <c r="G331" s="14" t="str">
        <f t="shared" si="105"/>
        <v/>
      </c>
      <c r="H331" s="14" t="str">
        <f t="shared" si="106"/>
        <v/>
      </c>
      <c r="K331" s="12" t="str">
        <f t="shared" si="91"/>
        <v/>
      </c>
      <c r="L331" s="13" t="str">
        <f t="shared" si="92"/>
        <v/>
      </c>
      <c r="M331" s="14" t="str">
        <f t="shared" si="93"/>
        <v/>
      </c>
      <c r="N331" s="14" t="str">
        <f t="shared" si="94"/>
        <v/>
      </c>
      <c r="O331" s="14" t="str">
        <f t="shared" si="95"/>
        <v/>
      </c>
      <c r="P331" s="14" t="str">
        <f t="shared" si="96"/>
        <v/>
      </c>
      <c r="Q331" s="14" t="str">
        <f t="shared" si="97"/>
        <v/>
      </c>
      <c r="R331" s="14" t="str">
        <f t="shared" si="98"/>
        <v/>
      </c>
      <c r="S331" s="14" t="str">
        <f t="shared" si="99"/>
        <v/>
      </c>
    </row>
    <row r="332" spans="1:19">
      <c r="A332" s="12" t="str">
        <f t="shared" si="90"/>
        <v/>
      </c>
      <c r="B332" s="13" t="str">
        <f t="shared" si="100"/>
        <v/>
      </c>
      <c r="C332" s="14" t="str">
        <f t="shared" si="101"/>
        <v/>
      </c>
      <c r="D332" s="14" t="str">
        <f t="shared" si="102"/>
        <v/>
      </c>
      <c r="E332" s="14" t="str">
        <f t="shared" si="103"/>
        <v/>
      </c>
      <c r="F332" s="14" t="str">
        <f t="shared" si="104"/>
        <v/>
      </c>
      <c r="G332" s="14" t="str">
        <f t="shared" si="105"/>
        <v/>
      </c>
      <c r="H332" s="14" t="str">
        <f t="shared" si="106"/>
        <v/>
      </c>
      <c r="K332" s="12" t="str">
        <f t="shared" si="91"/>
        <v/>
      </c>
      <c r="L332" s="13" t="str">
        <f t="shared" si="92"/>
        <v/>
      </c>
      <c r="M332" s="14" t="str">
        <f t="shared" si="93"/>
        <v/>
      </c>
      <c r="N332" s="14" t="str">
        <f t="shared" si="94"/>
        <v/>
      </c>
      <c r="O332" s="14" t="str">
        <f t="shared" si="95"/>
        <v/>
      </c>
      <c r="P332" s="14" t="str">
        <f t="shared" si="96"/>
        <v/>
      </c>
      <c r="Q332" s="14" t="str">
        <f t="shared" si="97"/>
        <v/>
      </c>
      <c r="R332" s="14" t="str">
        <f t="shared" si="98"/>
        <v/>
      </c>
      <c r="S332" s="14" t="str">
        <f t="shared" si="99"/>
        <v/>
      </c>
    </row>
    <row r="333" spans="1:19">
      <c r="A333" s="12" t="str">
        <f t="shared" si="90"/>
        <v/>
      </c>
      <c r="B333" s="13" t="str">
        <f t="shared" si="100"/>
        <v/>
      </c>
      <c r="C333" s="14" t="str">
        <f t="shared" si="101"/>
        <v/>
      </c>
      <c r="D333" s="14" t="str">
        <f t="shared" si="102"/>
        <v/>
      </c>
      <c r="E333" s="14" t="str">
        <f t="shared" si="103"/>
        <v/>
      </c>
      <c r="F333" s="14" t="str">
        <f t="shared" si="104"/>
        <v/>
      </c>
      <c r="G333" s="14" t="str">
        <f t="shared" si="105"/>
        <v/>
      </c>
      <c r="H333" s="14" t="str">
        <f t="shared" si="106"/>
        <v/>
      </c>
      <c r="K333" s="12" t="str">
        <f t="shared" si="91"/>
        <v/>
      </c>
      <c r="L333" s="13" t="str">
        <f t="shared" si="92"/>
        <v/>
      </c>
      <c r="M333" s="14" t="str">
        <f t="shared" si="93"/>
        <v/>
      </c>
      <c r="N333" s="14" t="str">
        <f t="shared" si="94"/>
        <v/>
      </c>
      <c r="O333" s="14" t="str">
        <f t="shared" si="95"/>
        <v/>
      </c>
      <c r="P333" s="14" t="str">
        <f t="shared" si="96"/>
        <v/>
      </c>
      <c r="Q333" s="14" t="str">
        <f t="shared" si="97"/>
        <v/>
      </c>
      <c r="R333" s="14" t="str">
        <f t="shared" si="98"/>
        <v/>
      </c>
      <c r="S333" s="14" t="str">
        <f t="shared" si="99"/>
        <v/>
      </c>
    </row>
    <row r="334" spans="1:19">
      <c r="A334" s="12" t="str">
        <f t="shared" si="90"/>
        <v/>
      </c>
      <c r="B334" s="13" t="str">
        <f t="shared" si="100"/>
        <v/>
      </c>
      <c r="C334" s="14" t="str">
        <f t="shared" si="101"/>
        <v/>
      </c>
      <c r="D334" s="14" t="str">
        <f t="shared" si="102"/>
        <v/>
      </c>
      <c r="E334" s="14" t="str">
        <f t="shared" si="103"/>
        <v/>
      </c>
      <c r="F334" s="14" t="str">
        <f t="shared" si="104"/>
        <v/>
      </c>
      <c r="G334" s="14" t="str">
        <f t="shared" si="105"/>
        <v/>
      </c>
      <c r="H334" s="14" t="str">
        <f t="shared" si="106"/>
        <v/>
      </c>
      <c r="K334" s="12" t="str">
        <f t="shared" si="91"/>
        <v/>
      </c>
      <c r="L334" s="13" t="str">
        <f t="shared" si="92"/>
        <v/>
      </c>
      <c r="M334" s="14" t="str">
        <f t="shared" si="93"/>
        <v/>
      </c>
      <c r="N334" s="14" t="str">
        <f t="shared" si="94"/>
        <v/>
      </c>
      <c r="O334" s="14" t="str">
        <f t="shared" si="95"/>
        <v/>
      </c>
      <c r="P334" s="14" t="str">
        <f t="shared" si="96"/>
        <v/>
      </c>
      <c r="Q334" s="14" t="str">
        <f t="shared" si="97"/>
        <v/>
      </c>
      <c r="R334" s="14" t="str">
        <f t="shared" si="98"/>
        <v/>
      </c>
      <c r="S334" s="14" t="str">
        <f t="shared" si="99"/>
        <v/>
      </c>
    </row>
    <row r="335" spans="1:19">
      <c r="A335" s="12" t="str">
        <f t="shared" si="90"/>
        <v/>
      </c>
      <c r="B335" s="13" t="str">
        <f t="shared" si="100"/>
        <v/>
      </c>
      <c r="C335" s="14" t="str">
        <f t="shared" si="101"/>
        <v/>
      </c>
      <c r="D335" s="14" t="str">
        <f t="shared" si="102"/>
        <v/>
      </c>
      <c r="E335" s="14" t="str">
        <f t="shared" si="103"/>
        <v/>
      </c>
      <c r="F335" s="14" t="str">
        <f t="shared" si="104"/>
        <v/>
      </c>
      <c r="G335" s="14" t="str">
        <f t="shared" si="105"/>
        <v/>
      </c>
      <c r="H335" s="14" t="str">
        <f t="shared" si="106"/>
        <v/>
      </c>
      <c r="K335" s="12" t="str">
        <f t="shared" si="91"/>
        <v/>
      </c>
      <c r="L335" s="13" t="str">
        <f t="shared" si="92"/>
        <v/>
      </c>
      <c r="M335" s="14" t="str">
        <f t="shared" si="93"/>
        <v/>
      </c>
      <c r="N335" s="14" t="str">
        <f t="shared" si="94"/>
        <v/>
      </c>
      <c r="O335" s="14" t="str">
        <f t="shared" si="95"/>
        <v/>
      </c>
      <c r="P335" s="14" t="str">
        <f t="shared" si="96"/>
        <v/>
      </c>
      <c r="Q335" s="14" t="str">
        <f t="shared" si="97"/>
        <v/>
      </c>
      <c r="R335" s="14" t="str">
        <f t="shared" si="98"/>
        <v/>
      </c>
      <c r="S335" s="14" t="str">
        <f t="shared" si="99"/>
        <v/>
      </c>
    </row>
    <row r="336" spans="1:19">
      <c r="A336" s="12" t="str">
        <f t="shared" si="90"/>
        <v/>
      </c>
      <c r="B336" s="13" t="str">
        <f t="shared" si="100"/>
        <v/>
      </c>
      <c r="C336" s="14" t="str">
        <f t="shared" si="101"/>
        <v/>
      </c>
      <c r="D336" s="14" t="str">
        <f t="shared" si="102"/>
        <v/>
      </c>
      <c r="E336" s="14" t="str">
        <f t="shared" si="103"/>
        <v/>
      </c>
      <c r="F336" s="14" t="str">
        <f t="shared" si="104"/>
        <v/>
      </c>
      <c r="G336" s="14" t="str">
        <f t="shared" si="105"/>
        <v/>
      </c>
      <c r="H336" s="14" t="str">
        <f t="shared" si="106"/>
        <v/>
      </c>
      <c r="K336" s="12" t="str">
        <f t="shared" si="91"/>
        <v/>
      </c>
      <c r="L336" s="13" t="str">
        <f t="shared" si="92"/>
        <v/>
      </c>
      <c r="M336" s="14" t="str">
        <f t="shared" si="93"/>
        <v/>
      </c>
      <c r="N336" s="14" t="str">
        <f t="shared" si="94"/>
        <v/>
      </c>
      <c r="O336" s="14" t="str">
        <f t="shared" si="95"/>
        <v/>
      </c>
      <c r="P336" s="14" t="str">
        <f t="shared" si="96"/>
        <v/>
      </c>
      <c r="Q336" s="14" t="str">
        <f t="shared" si="97"/>
        <v/>
      </c>
      <c r="R336" s="14" t="str">
        <f t="shared" si="98"/>
        <v/>
      </c>
      <c r="S336" s="14" t="str">
        <f t="shared" si="99"/>
        <v/>
      </c>
    </row>
    <row r="337" spans="1:19">
      <c r="A337" s="12" t="str">
        <f t="shared" si="90"/>
        <v/>
      </c>
      <c r="B337" s="13" t="str">
        <f t="shared" si="100"/>
        <v/>
      </c>
      <c r="C337" s="14" t="str">
        <f t="shared" si="101"/>
        <v/>
      </c>
      <c r="D337" s="14" t="str">
        <f t="shared" si="102"/>
        <v/>
      </c>
      <c r="E337" s="14" t="str">
        <f t="shared" si="103"/>
        <v/>
      </c>
      <c r="F337" s="14" t="str">
        <f t="shared" si="104"/>
        <v/>
      </c>
      <c r="G337" s="14" t="str">
        <f t="shared" si="105"/>
        <v/>
      </c>
      <c r="H337" s="14" t="str">
        <f t="shared" si="106"/>
        <v/>
      </c>
      <c r="K337" s="12" t="str">
        <f t="shared" si="91"/>
        <v/>
      </c>
      <c r="L337" s="13" t="str">
        <f t="shared" si="92"/>
        <v/>
      </c>
      <c r="M337" s="14" t="str">
        <f t="shared" si="93"/>
        <v/>
      </c>
      <c r="N337" s="14" t="str">
        <f t="shared" si="94"/>
        <v/>
      </c>
      <c r="O337" s="14" t="str">
        <f t="shared" si="95"/>
        <v/>
      </c>
      <c r="P337" s="14" t="str">
        <f t="shared" si="96"/>
        <v/>
      </c>
      <c r="Q337" s="14" t="str">
        <f t="shared" si="97"/>
        <v/>
      </c>
      <c r="R337" s="14" t="str">
        <f t="shared" si="98"/>
        <v/>
      </c>
      <c r="S337" s="14" t="str">
        <f t="shared" si="99"/>
        <v/>
      </c>
    </row>
    <row r="338" spans="1:19">
      <c r="A338" s="12" t="str">
        <f t="shared" si="90"/>
        <v/>
      </c>
      <c r="B338" s="13" t="str">
        <f t="shared" si="100"/>
        <v/>
      </c>
      <c r="C338" s="14" t="str">
        <f t="shared" si="101"/>
        <v/>
      </c>
      <c r="D338" s="14" t="str">
        <f t="shared" si="102"/>
        <v/>
      </c>
      <c r="E338" s="14" t="str">
        <f t="shared" si="103"/>
        <v/>
      </c>
      <c r="F338" s="14" t="str">
        <f t="shared" si="104"/>
        <v/>
      </c>
      <c r="G338" s="14" t="str">
        <f t="shared" si="105"/>
        <v/>
      </c>
      <c r="H338" s="14" t="str">
        <f t="shared" si="106"/>
        <v/>
      </c>
      <c r="K338" s="12" t="str">
        <f t="shared" si="91"/>
        <v/>
      </c>
      <c r="L338" s="13" t="str">
        <f t="shared" si="92"/>
        <v/>
      </c>
      <c r="M338" s="14" t="str">
        <f t="shared" si="93"/>
        <v/>
      </c>
      <c r="N338" s="14" t="str">
        <f t="shared" si="94"/>
        <v/>
      </c>
      <c r="O338" s="14" t="str">
        <f t="shared" si="95"/>
        <v/>
      </c>
      <c r="P338" s="14" t="str">
        <f t="shared" si="96"/>
        <v/>
      </c>
      <c r="Q338" s="14" t="str">
        <f t="shared" si="97"/>
        <v/>
      </c>
      <c r="R338" s="14" t="str">
        <f t="shared" si="98"/>
        <v/>
      </c>
      <c r="S338" s="14" t="str">
        <f t="shared" si="99"/>
        <v/>
      </c>
    </row>
    <row r="339" spans="1:19">
      <c r="A339" s="12" t="str">
        <f t="shared" si="90"/>
        <v/>
      </c>
      <c r="B339" s="13" t="str">
        <f t="shared" si="100"/>
        <v/>
      </c>
      <c r="C339" s="14" t="str">
        <f t="shared" si="101"/>
        <v/>
      </c>
      <c r="D339" s="14" t="str">
        <f t="shared" si="102"/>
        <v/>
      </c>
      <c r="E339" s="14" t="str">
        <f t="shared" si="103"/>
        <v/>
      </c>
      <c r="F339" s="14" t="str">
        <f t="shared" si="104"/>
        <v/>
      </c>
      <c r="G339" s="14" t="str">
        <f t="shared" si="105"/>
        <v/>
      </c>
      <c r="H339" s="14" t="str">
        <f t="shared" si="106"/>
        <v/>
      </c>
      <c r="K339" s="12" t="str">
        <f t="shared" si="91"/>
        <v/>
      </c>
      <c r="L339" s="13" t="str">
        <f t="shared" si="92"/>
        <v/>
      </c>
      <c r="M339" s="14" t="str">
        <f t="shared" si="93"/>
        <v/>
      </c>
      <c r="N339" s="14" t="str">
        <f t="shared" si="94"/>
        <v/>
      </c>
      <c r="O339" s="14" t="str">
        <f t="shared" si="95"/>
        <v/>
      </c>
      <c r="P339" s="14" t="str">
        <f t="shared" si="96"/>
        <v/>
      </c>
      <c r="Q339" s="14" t="str">
        <f t="shared" si="97"/>
        <v/>
      </c>
      <c r="R339" s="14" t="str">
        <f t="shared" si="98"/>
        <v/>
      </c>
      <c r="S339" s="14" t="str">
        <f t="shared" si="99"/>
        <v/>
      </c>
    </row>
    <row r="340" spans="1:19">
      <c r="A340" s="12" t="str">
        <f t="shared" si="90"/>
        <v/>
      </c>
      <c r="B340" s="13" t="str">
        <f t="shared" si="100"/>
        <v/>
      </c>
      <c r="C340" s="14" t="str">
        <f t="shared" si="101"/>
        <v/>
      </c>
      <c r="D340" s="14" t="str">
        <f t="shared" si="102"/>
        <v/>
      </c>
      <c r="E340" s="14" t="str">
        <f t="shared" si="103"/>
        <v/>
      </c>
      <c r="F340" s="14" t="str">
        <f t="shared" si="104"/>
        <v/>
      </c>
      <c r="G340" s="14" t="str">
        <f t="shared" si="105"/>
        <v/>
      </c>
      <c r="H340" s="14" t="str">
        <f t="shared" si="106"/>
        <v/>
      </c>
      <c r="K340" s="12" t="str">
        <f t="shared" si="91"/>
        <v/>
      </c>
      <c r="L340" s="13" t="str">
        <f t="shared" si="92"/>
        <v/>
      </c>
      <c r="M340" s="14" t="str">
        <f t="shared" si="93"/>
        <v/>
      </c>
      <c r="N340" s="14" t="str">
        <f t="shared" si="94"/>
        <v/>
      </c>
      <c r="O340" s="14" t="str">
        <f t="shared" si="95"/>
        <v/>
      </c>
      <c r="P340" s="14" t="str">
        <f t="shared" si="96"/>
        <v/>
      </c>
      <c r="Q340" s="14" t="str">
        <f t="shared" si="97"/>
        <v/>
      </c>
      <c r="R340" s="14" t="str">
        <f t="shared" si="98"/>
        <v/>
      </c>
      <c r="S340" s="14" t="str">
        <f t="shared" si="99"/>
        <v/>
      </c>
    </row>
    <row r="341" spans="1:19">
      <c r="A341" s="12" t="str">
        <f t="shared" si="90"/>
        <v/>
      </c>
      <c r="B341" s="13" t="str">
        <f t="shared" si="100"/>
        <v/>
      </c>
      <c r="C341" s="14" t="str">
        <f t="shared" si="101"/>
        <v/>
      </c>
      <c r="D341" s="14" t="str">
        <f t="shared" si="102"/>
        <v/>
      </c>
      <c r="E341" s="14" t="str">
        <f t="shared" si="103"/>
        <v/>
      </c>
      <c r="F341" s="14" t="str">
        <f t="shared" si="104"/>
        <v/>
      </c>
      <c r="G341" s="14" t="str">
        <f t="shared" si="105"/>
        <v/>
      </c>
      <c r="H341" s="14" t="str">
        <f t="shared" si="106"/>
        <v/>
      </c>
      <c r="K341" s="12" t="str">
        <f t="shared" si="91"/>
        <v/>
      </c>
      <c r="L341" s="13" t="str">
        <f t="shared" si="92"/>
        <v/>
      </c>
      <c r="M341" s="14" t="str">
        <f t="shared" si="93"/>
        <v/>
      </c>
      <c r="N341" s="14" t="str">
        <f t="shared" si="94"/>
        <v/>
      </c>
      <c r="O341" s="14" t="str">
        <f t="shared" si="95"/>
        <v/>
      </c>
      <c r="P341" s="14" t="str">
        <f t="shared" si="96"/>
        <v/>
      </c>
      <c r="Q341" s="14" t="str">
        <f t="shared" si="97"/>
        <v/>
      </c>
      <c r="R341" s="14" t="str">
        <f t="shared" si="98"/>
        <v/>
      </c>
      <c r="S341" s="14" t="str">
        <f t="shared" si="99"/>
        <v/>
      </c>
    </row>
    <row r="342" spans="1:19">
      <c r="A342" s="12" t="str">
        <f t="shared" si="90"/>
        <v/>
      </c>
      <c r="B342" s="13" t="str">
        <f t="shared" si="100"/>
        <v/>
      </c>
      <c r="C342" s="14" t="str">
        <f t="shared" si="101"/>
        <v/>
      </c>
      <c r="D342" s="14" t="str">
        <f t="shared" si="102"/>
        <v/>
      </c>
      <c r="E342" s="14" t="str">
        <f t="shared" si="103"/>
        <v/>
      </c>
      <c r="F342" s="14" t="str">
        <f t="shared" si="104"/>
        <v/>
      </c>
      <c r="G342" s="14" t="str">
        <f t="shared" si="105"/>
        <v/>
      </c>
      <c r="H342" s="14" t="str">
        <f t="shared" si="106"/>
        <v/>
      </c>
      <c r="K342" s="12" t="str">
        <f t="shared" si="91"/>
        <v/>
      </c>
      <c r="L342" s="13" t="str">
        <f t="shared" si="92"/>
        <v/>
      </c>
      <c r="M342" s="14" t="str">
        <f t="shared" si="93"/>
        <v/>
      </c>
      <c r="N342" s="14" t="str">
        <f t="shared" si="94"/>
        <v/>
      </c>
      <c r="O342" s="14" t="str">
        <f t="shared" si="95"/>
        <v/>
      </c>
      <c r="P342" s="14" t="str">
        <f t="shared" si="96"/>
        <v/>
      </c>
      <c r="Q342" s="14" t="str">
        <f t="shared" si="97"/>
        <v/>
      </c>
      <c r="R342" s="14" t="str">
        <f t="shared" si="98"/>
        <v/>
      </c>
      <c r="S342" s="14" t="str">
        <f t="shared" si="99"/>
        <v/>
      </c>
    </row>
    <row r="343" spans="1:19">
      <c r="A343" s="12" t="str">
        <f t="shared" si="90"/>
        <v/>
      </c>
      <c r="B343" s="13" t="str">
        <f t="shared" si="100"/>
        <v/>
      </c>
      <c r="C343" s="14" t="str">
        <f t="shared" si="101"/>
        <v/>
      </c>
      <c r="D343" s="14" t="str">
        <f t="shared" si="102"/>
        <v/>
      </c>
      <c r="E343" s="14" t="str">
        <f t="shared" si="103"/>
        <v/>
      </c>
      <c r="F343" s="14" t="str">
        <f t="shared" si="104"/>
        <v/>
      </c>
      <c r="G343" s="14" t="str">
        <f t="shared" si="105"/>
        <v/>
      </c>
      <c r="H343" s="14" t="str">
        <f t="shared" si="106"/>
        <v/>
      </c>
      <c r="K343" s="12" t="str">
        <f t="shared" si="91"/>
        <v/>
      </c>
      <c r="L343" s="13" t="str">
        <f t="shared" si="92"/>
        <v/>
      </c>
      <c r="M343" s="14" t="str">
        <f t="shared" si="93"/>
        <v/>
      </c>
      <c r="N343" s="14" t="str">
        <f t="shared" si="94"/>
        <v/>
      </c>
      <c r="O343" s="14" t="str">
        <f t="shared" si="95"/>
        <v/>
      </c>
      <c r="P343" s="14" t="str">
        <f t="shared" si="96"/>
        <v/>
      </c>
      <c r="Q343" s="14" t="str">
        <f t="shared" si="97"/>
        <v/>
      </c>
      <c r="R343" s="14" t="str">
        <f t="shared" si="98"/>
        <v/>
      </c>
      <c r="S343" s="14" t="str">
        <f t="shared" si="99"/>
        <v/>
      </c>
    </row>
    <row r="344" spans="1:19">
      <c r="A344" s="12" t="str">
        <f t="shared" ref="A344:A407" si="107">IF(A343="", "",IF(A343+1&gt;$D$13,"",A343+1))</f>
        <v/>
      </c>
      <c r="B344" s="13" t="str">
        <f t="shared" si="100"/>
        <v/>
      </c>
      <c r="C344" s="14" t="str">
        <f t="shared" si="101"/>
        <v/>
      </c>
      <c r="D344" s="14" t="str">
        <f t="shared" si="102"/>
        <v/>
      </c>
      <c r="E344" s="14" t="str">
        <f t="shared" si="103"/>
        <v/>
      </c>
      <c r="F344" s="14" t="str">
        <f t="shared" si="104"/>
        <v/>
      </c>
      <c r="G344" s="14" t="str">
        <f t="shared" si="105"/>
        <v/>
      </c>
      <c r="H344" s="14" t="str">
        <f t="shared" si="106"/>
        <v/>
      </c>
      <c r="K344" s="12" t="str">
        <f t="shared" ref="K344:K407" si="108">IF(K343="", "",IF(K343+1&gt;$F$13,"",K343+1))</f>
        <v/>
      </c>
      <c r="L344" s="13" t="str">
        <f t="shared" si="92"/>
        <v/>
      </c>
      <c r="M344" s="14" t="str">
        <f t="shared" si="93"/>
        <v/>
      </c>
      <c r="N344" s="14" t="str">
        <f t="shared" si="94"/>
        <v/>
      </c>
      <c r="O344" s="14" t="str">
        <f t="shared" si="95"/>
        <v/>
      </c>
      <c r="P344" s="14" t="str">
        <f t="shared" si="96"/>
        <v/>
      </c>
      <c r="Q344" s="14" t="str">
        <f t="shared" si="97"/>
        <v/>
      </c>
      <c r="R344" s="14" t="str">
        <f t="shared" si="98"/>
        <v/>
      </c>
      <c r="S344" s="14" t="str">
        <f t="shared" si="99"/>
        <v/>
      </c>
    </row>
    <row r="345" spans="1:19">
      <c r="A345" s="12" t="str">
        <f t="shared" si="107"/>
        <v/>
      </c>
      <c r="B345" s="13" t="str">
        <f t="shared" si="100"/>
        <v/>
      </c>
      <c r="C345" s="14" t="str">
        <f t="shared" si="101"/>
        <v/>
      </c>
      <c r="D345" s="14" t="str">
        <f t="shared" si="102"/>
        <v/>
      </c>
      <c r="E345" s="14" t="str">
        <f t="shared" si="103"/>
        <v/>
      </c>
      <c r="F345" s="14" t="str">
        <f t="shared" si="104"/>
        <v/>
      </c>
      <c r="G345" s="14" t="str">
        <f t="shared" si="105"/>
        <v/>
      </c>
      <c r="H345" s="14" t="str">
        <f t="shared" si="106"/>
        <v/>
      </c>
      <c r="K345" s="12" t="str">
        <f t="shared" si="108"/>
        <v/>
      </c>
      <c r="L345" s="13" t="str">
        <f t="shared" si="92"/>
        <v/>
      </c>
      <c r="M345" s="14" t="str">
        <f t="shared" si="93"/>
        <v/>
      </c>
      <c r="N345" s="14" t="str">
        <f t="shared" si="94"/>
        <v/>
      </c>
      <c r="O345" s="14" t="str">
        <f t="shared" si="95"/>
        <v/>
      </c>
      <c r="P345" s="14" t="str">
        <f t="shared" si="96"/>
        <v/>
      </c>
      <c r="Q345" s="14" t="str">
        <f t="shared" si="97"/>
        <v/>
      </c>
      <c r="R345" s="14" t="str">
        <f t="shared" si="98"/>
        <v/>
      </c>
      <c r="S345" s="14" t="str">
        <f t="shared" si="99"/>
        <v/>
      </c>
    </row>
    <row r="346" spans="1:19">
      <c r="A346" s="12" t="str">
        <f t="shared" si="107"/>
        <v/>
      </c>
      <c r="B346" s="13" t="str">
        <f t="shared" si="100"/>
        <v/>
      </c>
      <c r="C346" s="14" t="str">
        <f t="shared" si="101"/>
        <v/>
      </c>
      <c r="D346" s="14" t="str">
        <f t="shared" si="102"/>
        <v/>
      </c>
      <c r="E346" s="14" t="str">
        <f t="shared" si="103"/>
        <v/>
      </c>
      <c r="F346" s="14" t="str">
        <f t="shared" si="104"/>
        <v/>
      </c>
      <c r="G346" s="14" t="str">
        <f t="shared" si="105"/>
        <v/>
      </c>
      <c r="H346" s="14" t="str">
        <f t="shared" si="106"/>
        <v/>
      </c>
      <c r="K346" s="12" t="str">
        <f t="shared" si="108"/>
        <v/>
      </c>
      <c r="L346" s="13" t="str">
        <f t="shared" si="92"/>
        <v/>
      </c>
      <c r="M346" s="14" t="str">
        <f t="shared" si="93"/>
        <v/>
      </c>
      <c r="N346" s="14" t="str">
        <f t="shared" si="94"/>
        <v/>
      </c>
      <c r="O346" s="14" t="str">
        <f t="shared" si="95"/>
        <v/>
      </c>
      <c r="P346" s="14" t="str">
        <f t="shared" si="96"/>
        <v/>
      </c>
      <c r="Q346" s="14" t="str">
        <f t="shared" si="97"/>
        <v/>
      </c>
      <c r="R346" s="14" t="str">
        <f t="shared" si="98"/>
        <v/>
      </c>
      <c r="S346" s="14" t="str">
        <f t="shared" si="99"/>
        <v/>
      </c>
    </row>
    <row r="347" spans="1:19">
      <c r="A347" s="12" t="str">
        <f t="shared" si="107"/>
        <v/>
      </c>
      <c r="B347" s="13" t="str">
        <f t="shared" si="100"/>
        <v/>
      </c>
      <c r="C347" s="14" t="str">
        <f t="shared" si="101"/>
        <v/>
      </c>
      <c r="D347" s="14" t="str">
        <f t="shared" si="102"/>
        <v/>
      </c>
      <c r="E347" s="14" t="str">
        <f t="shared" si="103"/>
        <v/>
      </c>
      <c r="F347" s="14" t="str">
        <f t="shared" si="104"/>
        <v/>
      </c>
      <c r="G347" s="14" t="str">
        <f t="shared" si="105"/>
        <v/>
      </c>
      <c r="H347" s="14" t="str">
        <f t="shared" si="106"/>
        <v/>
      </c>
      <c r="K347" s="12" t="str">
        <f t="shared" si="108"/>
        <v/>
      </c>
      <c r="L347" s="13" t="str">
        <f t="shared" si="92"/>
        <v/>
      </c>
      <c r="M347" s="14" t="str">
        <f t="shared" si="93"/>
        <v/>
      </c>
      <c r="N347" s="14" t="str">
        <f t="shared" si="94"/>
        <v/>
      </c>
      <c r="O347" s="14" t="str">
        <f t="shared" si="95"/>
        <v/>
      </c>
      <c r="P347" s="14" t="str">
        <f t="shared" si="96"/>
        <v/>
      </c>
      <c r="Q347" s="14" t="str">
        <f t="shared" si="97"/>
        <v/>
      </c>
      <c r="R347" s="14" t="str">
        <f t="shared" si="98"/>
        <v/>
      </c>
      <c r="S347" s="14" t="str">
        <f t="shared" si="99"/>
        <v/>
      </c>
    </row>
    <row r="348" spans="1:19">
      <c r="A348" s="12" t="str">
        <f t="shared" si="107"/>
        <v/>
      </c>
      <c r="B348" s="13" t="str">
        <f t="shared" si="100"/>
        <v/>
      </c>
      <c r="C348" s="14" t="str">
        <f t="shared" si="101"/>
        <v/>
      </c>
      <c r="D348" s="14" t="str">
        <f t="shared" si="102"/>
        <v/>
      </c>
      <c r="E348" s="14" t="str">
        <f t="shared" si="103"/>
        <v/>
      </c>
      <c r="F348" s="14" t="str">
        <f t="shared" si="104"/>
        <v/>
      </c>
      <c r="G348" s="14" t="str">
        <f t="shared" si="105"/>
        <v/>
      </c>
      <c r="H348" s="14" t="str">
        <f t="shared" si="106"/>
        <v/>
      </c>
      <c r="K348" s="12" t="str">
        <f t="shared" si="108"/>
        <v/>
      </c>
      <c r="L348" s="13" t="str">
        <f t="shared" si="92"/>
        <v/>
      </c>
      <c r="M348" s="14" t="str">
        <f t="shared" si="93"/>
        <v/>
      </c>
      <c r="N348" s="14" t="str">
        <f t="shared" si="94"/>
        <v/>
      </c>
      <c r="O348" s="14" t="str">
        <f t="shared" si="95"/>
        <v/>
      </c>
      <c r="P348" s="14" t="str">
        <f t="shared" si="96"/>
        <v/>
      </c>
      <c r="Q348" s="14" t="str">
        <f t="shared" si="97"/>
        <v/>
      </c>
      <c r="R348" s="14" t="str">
        <f t="shared" si="98"/>
        <v/>
      </c>
      <c r="S348" s="14" t="str">
        <f t="shared" si="99"/>
        <v/>
      </c>
    </row>
    <row r="349" spans="1:19">
      <c r="A349" s="12" t="str">
        <f t="shared" si="107"/>
        <v/>
      </c>
      <c r="B349" s="13" t="str">
        <f t="shared" si="100"/>
        <v/>
      </c>
      <c r="C349" s="14" t="str">
        <f t="shared" si="101"/>
        <v/>
      </c>
      <c r="D349" s="14" t="str">
        <f t="shared" si="102"/>
        <v/>
      </c>
      <c r="E349" s="14" t="str">
        <f t="shared" si="103"/>
        <v/>
      </c>
      <c r="F349" s="14" t="str">
        <f t="shared" si="104"/>
        <v/>
      </c>
      <c r="G349" s="14" t="str">
        <f t="shared" si="105"/>
        <v/>
      </c>
      <c r="H349" s="14" t="str">
        <f t="shared" si="106"/>
        <v/>
      </c>
      <c r="K349" s="12" t="str">
        <f t="shared" si="108"/>
        <v/>
      </c>
      <c r="L349" s="13" t="str">
        <f t="shared" ref="L349:L412" si="109">IF(K349="","",DATE(YEAR(L348),MONTH(L348)+1,DAY(L348)))</f>
        <v/>
      </c>
      <c r="M349" s="14" t="str">
        <f t="shared" ref="M349:M412" si="110">IF(K349="","",IF(K349=$F$13,(1+$G$5/12)*R348,$F$12))</f>
        <v/>
      </c>
      <c r="N349" s="14" t="str">
        <f t="shared" ref="N349:N412" si="111">IF(K349="","",$G$5/12*R348)</f>
        <v/>
      </c>
      <c r="O349" s="14" t="str">
        <f t="shared" ref="O349:O412" si="112">IF(K349="","",O348+N349)</f>
        <v/>
      </c>
      <c r="P349" s="14" t="str">
        <f t="shared" ref="P349:P412" si="113">IF(K349="","",M349-N349)</f>
        <v/>
      </c>
      <c r="Q349" s="14" t="str">
        <f t="shared" ref="Q349:Q412" si="114">IF(K349="","",Q348+P349)</f>
        <v/>
      </c>
      <c r="R349" s="14" t="str">
        <f t="shared" ref="R349:R412" si="115">IF(K349="","",R348-P349)</f>
        <v/>
      </c>
      <c r="S349" s="14" t="str">
        <f t="shared" ref="S349:S412" si="116">IF(K349="","",D349-N349)</f>
        <v/>
      </c>
    </row>
    <row r="350" spans="1:19">
      <c r="A350" s="12" t="str">
        <f t="shared" si="107"/>
        <v/>
      </c>
      <c r="B350" s="13" t="str">
        <f t="shared" si="100"/>
        <v/>
      </c>
      <c r="C350" s="14" t="str">
        <f t="shared" si="101"/>
        <v/>
      </c>
      <c r="D350" s="14" t="str">
        <f t="shared" si="102"/>
        <v/>
      </c>
      <c r="E350" s="14" t="str">
        <f t="shared" si="103"/>
        <v/>
      </c>
      <c r="F350" s="14" t="str">
        <f t="shared" si="104"/>
        <v/>
      </c>
      <c r="G350" s="14" t="str">
        <f t="shared" si="105"/>
        <v/>
      </c>
      <c r="H350" s="14" t="str">
        <f t="shared" si="106"/>
        <v/>
      </c>
      <c r="K350" s="12" t="str">
        <f t="shared" si="108"/>
        <v/>
      </c>
      <c r="L350" s="13" t="str">
        <f t="shared" si="109"/>
        <v/>
      </c>
      <c r="M350" s="14" t="str">
        <f t="shared" si="110"/>
        <v/>
      </c>
      <c r="N350" s="14" t="str">
        <f t="shared" si="111"/>
        <v/>
      </c>
      <c r="O350" s="14" t="str">
        <f t="shared" si="112"/>
        <v/>
      </c>
      <c r="P350" s="14" t="str">
        <f t="shared" si="113"/>
        <v/>
      </c>
      <c r="Q350" s="14" t="str">
        <f t="shared" si="114"/>
        <v/>
      </c>
      <c r="R350" s="14" t="str">
        <f t="shared" si="115"/>
        <v/>
      </c>
      <c r="S350" s="14" t="str">
        <f t="shared" si="116"/>
        <v/>
      </c>
    </row>
    <row r="351" spans="1:19">
      <c r="A351" s="12" t="str">
        <f t="shared" si="107"/>
        <v/>
      </c>
      <c r="B351" s="13" t="str">
        <f t="shared" si="100"/>
        <v/>
      </c>
      <c r="C351" s="14" t="str">
        <f t="shared" si="101"/>
        <v/>
      </c>
      <c r="D351" s="14" t="str">
        <f t="shared" si="102"/>
        <v/>
      </c>
      <c r="E351" s="14" t="str">
        <f t="shared" si="103"/>
        <v/>
      </c>
      <c r="F351" s="14" t="str">
        <f t="shared" si="104"/>
        <v/>
      </c>
      <c r="G351" s="14" t="str">
        <f t="shared" si="105"/>
        <v/>
      </c>
      <c r="H351" s="14" t="str">
        <f t="shared" si="106"/>
        <v/>
      </c>
      <c r="K351" s="12" t="str">
        <f t="shared" si="108"/>
        <v/>
      </c>
      <c r="L351" s="13" t="str">
        <f t="shared" si="109"/>
        <v/>
      </c>
      <c r="M351" s="14" t="str">
        <f t="shared" si="110"/>
        <v/>
      </c>
      <c r="N351" s="14" t="str">
        <f t="shared" si="111"/>
        <v/>
      </c>
      <c r="O351" s="14" t="str">
        <f t="shared" si="112"/>
        <v/>
      </c>
      <c r="P351" s="14" t="str">
        <f t="shared" si="113"/>
        <v/>
      </c>
      <c r="Q351" s="14" t="str">
        <f t="shared" si="114"/>
        <v/>
      </c>
      <c r="R351" s="14" t="str">
        <f t="shared" si="115"/>
        <v/>
      </c>
      <c r="S351" s="14" t="str">
        <f t="shared" si="116"/>
        <v/>
      </c>
    </row>
    <row r="352" spans="1:19">
      <c r="A352" s="12" t="str">
        <f t="shared" si="107"/>
        <v/>
      </c>
      <c r="B352" s="13" t="str">
        <f t="shared" si="100"/>
        <v/>
      </c>
      <c r="C352" s="14" t="str">
        <f t="shared" si="101"/>
        <v/>
      </c>
      <c r="D352" s="14" t="str">
        <f t="shared" si="102"/>
        <v/>
      </c>
      <c r="E352" s="14" t="str">
        <f t="shared" si="103"/>
        <v/>
      </c>
      <c r="F352" s="14" t="str">
        <f t="shared" si="104"/>
        <v/>
      </c>
      <c r="G352" s="14" t="str">
        <f t="shared" si="105"/>
        <v/>
      </c>
      <c r="H352" s="14" t="str">
        <f t="shared" si="106"/>
        <v/>
      </c>
      <c r="K352" s="12" t="str">
        <f t="shared" si="108"/>
        <v/>
      </c>
      <c r="L352" s="13" t="str">
        <f t="shared" si="109"/>
        <v/>
      </c>
      <c r="M352" s="14" t="str">
        <f t="shared" si="110"/>
        <v/>
      </c>
      <c r="N352" s="14" t="str">
        <f t="shared" si="111"/>
        <v/>
      </c>
      <c r="O352" s="14" t="str">
        <f t="shared" si="112"/>
        <v/>
      </c>
      <c r="P352" s="14" t="str">
        <f t="shared" si="113"/>
        <v/>
      </c>
      <c r="Q352" s="14" t="str">
        <f t="shared" si="114"/>
        <v/>
      </c>
      <c r="R352" s="14" t="str">
        <f t="shared" si="115"/>
        <v/>
      </c>
      <c r="S352" s="14" t="str">
        <f t="shared" si="116"/>
        <v/>
      </c>
    </row>
    <row r="353" spans="1:19">
      <c r="A353" s="12" t="str">
        <f t="shared" si="107"/>
        <v/>
      </c>
      <c r="B353" s="13" t="str">
        <f t="shared" si="100"/>
        <v/>
      </c>
      <c r="C353" s="14" t="str">
        <f t="shared" si="101"/>
        <v/>
      </c>
      <c r="D353" s="14" t="str">
        <f t="shared" si="102"/>
        <v/>
      </c>
      <c r="E353" s="14" t="str">
        <f t="shared" si="103"/>
        <v/>
      </c>
      <c r="F353" s="14" t="str">
        <f t="shared" si="104"/>
        <v/>
      </c>
      <c r="G353" s="14" t="str">
        <f t="shared" si="105"/>
        <v/>
      </c>
      <c r="H353" s="14" t="str">
        <f t="shared" si="106"/>
        <v/>
      </c>
      <c r="K353" s="12" t="str">
        <f t="shared" si="108"/>
        <v/>
      </c>
      <c r="L353" s="13" t="str">
        <f t="shared" si="109"/>
        <v/>
      </c>
      <c r="M353" s="14" t="str">
        <f t="shared" si="110"/>
        <v/>
      </c>
      <c r="N353" s="14" t="str">
        <f t="shared" si="111"/>
        <v/>
      </c>
      <c r="O353" s="14" t="str">
        <f t="shared" si="112"/>
        <v/>
      </c>
      <c r="P353" s="14" t="str">
        <f t="shared" si="113"/>
        <v/>
      </c>
      <c r="Q353" s="14" t="str">
        <f t="shared" si="114"/>
        <v/>
      </c>
      <c r="R353" s="14" t="str">
        <f t="shared" si="115"/>
        <v/>
      </c>
      <c r="S353" s="14" t="str">
        <f t="shared" si="116"/>
        <v/>
      </c>
    </row>
    <row r="354" spans="1:19">
      <c r="A354" s="12" t="str">
        <f t="shared" si="107"/>
        <v/>
      </c>
      <c r="B354" s="13" t="str">
        <f t="shared" si="100"/>
        <v/>
      </c>
      <c r="C354" s="14" t="str">
        <f t="shared" si="101"/>
        <v/>
      </c>
      <c r="D354" s="14" t="str">
        <f t="shared" si="102"/>
        <v/>
      </c>
      <c r="E354" s="14" t="str">
        <f t="shared" si="103"/>
        <v/>
      </c>
      <c r="F354" s="14" t="str">
        <f t="shared" si="104"/>
        <v/>
      </c>
      <c r="G354" s="14" t="str">
        <f t="shared" si="105"/>
        <v/>
      </c>
      <c r="H354" s="14" t="str">
        <f t="shared" si="106"/>
        <v/>
      </c>
      <c r="K354" s="12" t="str">
        <f t="shared" si="108"/>
        <v/>
      </c>
      <c r="L354" s="13" t="str">
        <f t="shared" si="109"/>
        <v/>
      </c>
      <c r="M354" s="14" t="str">
        <f t="shared" si="110"/>
        <v/>
      </c>
      <c r="N354" s="14" t="str">
        <f t="shared" si="111"/>
        <v/>
      </c>
      <c r="O354" s="14" t="str">
        <f t="shared" si="112"/>
        <v/>
      </c>
      <c r="P354" s="14" t="str">
        <f t="shared" si="113"/>
        <v/>
      </c>
      <c r="Q354" s="14" t="str">
        <f t="shared" si="114"/>
        <v/>
      </c>
      <c r="R354" s="14" t="str">
        <f t="shared" si="115"/>
        <v/>
      </c>
      <c r="S354" s="14" t="str">
        <f t="shared" si="116"/>
        <v/>
      </c>
    </row>
    <row r="355" spans="1:19">
      <c r="A355" s="12" t="str">
        <f t="shared" si="107"/>
        <v/>
      </c>
      <c r="B355" s="13" t="str">
        <f t="shared" si="100"/>
        <v/>
      </c>
      <c r="C355" s="14" t="str">
        <f t="shared" si="101"/>
        <v/>
      </c>
      <c r="D355" s="14" t="str">
        <f t="shared" si="102"/>
        <v/>
      </c>
      <c r="E355" s="14" t="str">
        <f t="shared" si="103"/>
        <v/>
      </c>
      <c r="F355" s="14" t="str">
        <f t="shared" si="104"/>
        <v/>
      </c>
      <c r="G355" s="14" t="str">
        <f t="shared" si="105"/>
        <v/>
      </c>
      <c r="H355" s="14" t="str">
        <f t="shared" si="106"/>
        <v/>
      </c>
      <c r="K355" s="12" t="str">
        <f t="shared" si="108"/>
        <v/>
      </c>
      <c r="L355" s="13" t="str">
        <f t="shared" si="109"/>
        <v/>
      </c>
      <c r="M355" s="14" t="str">
        <f t="shared" si="110"/>
        <v/>
      </c>
      <c r="N355" s="14" t="str">
        <f t="shared" si="111"/>
        <v/>
      </c>
      <c r="O355" s="14" t="str">
        <f t="shared" si="112"/>
        <v/>
      </c>
      <c r="P355" s="14" t="str">
        <f t="shared" si="113"/>
        <v/>
      </c>
      <c r="Q355" s="14" t="str">
        <f t="shared" si="114"/>
        <v/>
      </c>
      <c r="R355" s="14" t="str">
        <f t="shared" si="115"/>
        <v/>
      </c>
      <c r="S355" s="14" t="str">
        <f t="shared" si="116"/>
        <v/>
      </c>
    </row>
    <row r="356" spans="1:19">
      <c r="A356" s="12" t="str">
        <f t="shared" si="107"/>
        <v/>
      </c>
      <c r="B356" s="13" t="str">
        <f t="shared" si="100"/>
        <v/>
      </c>
      <c r="C356" s="14" t="str">
        <f t="shared" si="101"/>
        <v/>
      </c>
      <c r="D356" s="14" t="str">
        <f t="shared" si="102"/>
        <v/>
      </c>
      <c r="E356" s="14" t="str">
        <f t="shared" si="103"/>
        <v/>
      </c>
      <c r="F356" s="14" t="str">
        <f t="shared" si="104"/>
        <v/>
      </c>
      <c r="G356" s="14" t="str">
        <f t="shared" si="105"/>
        <v/>
      </c>
      <c r="H356" s="14" t="str">
        <f t="shared" si="106"/>
        <v/>
      </c>
      <c r="K356" s="12" t="str">
        <f t="shared" si="108"/>
        <v/>
      </c>
      <c r="L356" s="13" t="str">
        <f t="shared" si="109"/>
        <v/>
      </c>
      <c r="M356" s="14" t="str">
        <f t="shared" si="110"/>
        <v/>
      </c>
      <c r="N356" s="14" t="str">
        <f t="shared" si="111"/>
        <v/>
      </c>
      <c r="O356" s="14" t="str">
        <f t="shared" si="112"/>
        <v/>
      </c>
      <c r="P356" s="14" t="str">
        <f t="shared" si="113"/>
        <v/>
      </c>
      <c r="Q356" s="14" t="str">
        <f t="shared" si="114"/>
        <v/>
      </c>
      <c r="R356" s="14" t="str">
        <f t="shared" si="115"/>
        <v/>
      </c>
      <c r="S356" s="14" t="str">
        <f t="shared" si="116"/>
        <v/>
      </c>
    </row>
    <row r="357" spans="1:19">
      <c r="A357" s="12" t="str">
        <f t="shared" si="107"/>
        <v/>
      </c>
      <c r="B357" s="13" t="str">
        <f t="shared" si="100"/>
        <v/>
      </c>
      <c r="C357" s="14" t="str">
        <f t="shared" si="101"/>
        <v/>
      </c>
      <c r="D357" s="14" t="str">
        <f t="shared" si="102"/>
        <v/>
      </c>
      <c r="E357" s="14" t="str">
        <f t="shared" si="103"/>
        <v/>
      </c>
      <c r="F357" s="14" t="str">
        <f t="shared" si="104"/>
        <v/>
      </c>
      <c r="G357" s="14" t="str">
        <f t="shared" si="105"/>
        <v/>
      </c>
      <c r="H357" s="14" t="str">
        <f t="shared" si="106"/>
        <v/>
      </c>
      <c r="K357" s="12" t="str">
        <f t="shared" si="108"/>
        <v/>
      </c>
      <c r="L357" s="13" t="str">
        <f t="shared" si="109"/>
        <v/>
      </c>
      <c r="M357" s="14" t="str">
        <f t="shared" si="110"/>
        <v/>
      </c>
      <c r="N357" s="14" t="str">
        <f t="shared" si="111"/>
        <v/>
      </c>
      <c r="O357" s="14" t="str">
        <f t="shared" si="112"/>
        <v/>
      </c>
      <c r="P357" s="14" t="str">
        <f t="shared" si="113"/>
        <v/>
      </c>
      <c r="Q357" s="14" t="str">
        <f t="shared" si="114"/>
        <v/>
      </c>
      <c r="R357" s="14" t="str">
        <f t="shared" si="115"/>
        <v/>
      </c>
      <c r="S357" s="14" t="str">
        <f t="shared" si="116"/>
        <v/>
      </c>
    </row>
    <row r="358" spans="1:19">
      <c r="A358" s="12" t="str">
        <f t="shared" si="107"/>
        <v/>
      </c>
      <c r="B358" s="13" t="str">
        <f t="shared" si="100"/>
        <v/>
      </c>
      <c r="C358" s="14" t="str">
        <f t="shared" si="101"/>
        <v/>
      </c>
      <c r="D358" s="14" t="str">
        <f t="shared" si="102"/>
        <v/>
      </c>
      <c r="E358" s="14" t="str">
        <f t="shared" si="103"/>
        <v/>
      </c>
      <c r="F358" s="14" t="str">
        <f t="shared" si="104"/>
        <v/>
      </c>
      <c r="G358" s="14" t="str">
        <f t="shared" si="105"/>
        <v/>
      </c>
      <c r="H358" s="14" t="str">
        <f t="shared" si="106"/>
        <v/>
      </c>
      <c r="K358" s="12" t="str">
        <f t="shared" si="108"/>
        <v/>
      </c>
      <c r="L358" s="13" t="str">
        <f t="shared" si="109"/>
        <v/>
      </c>
      <c r="M358" s="14" t="str">
        <f t="shared" si="110"/>
        <v/>
      </c>
      <c r="N358" s="14" t="str">
        <f t="shared" si="111"/>
        <v/>
      </c>
      <c r="O358" s="14" t="str">
        <f t="shared" si="112"/>
        <v/>
      </c>
      <c r="P358" s="14" t="str">
        <f t="shared" si="113"/>
        <v/>
      </c>
      <c r="Q358" s="14" t="str">
        <f t="shared" si="114"/>
        <v/>
      </c>
      <c r="R358" s="14" t="str">
        <f t="shared" si="115"/>
        <v/>
      </c>
      <c r="S358" s="14" t="str">
        <f t="shared" si="116"/>
        <v/>
      </c>
    </row>
    <row r="359" spans="1:19">
      <c r="A359" s="12" t="str">
        <f t="shared" si="107"/>
        <v/>
      </c>
      <c r="B359" s="13" t="str">
        <f t="shared" si="100"/>
        <v/>
      </c>
      <c r="C359" s="14" t="str">
        <f t="shared" si="101"/>
        <v/>
      </c>
      <c r="D359" s="14" t="str">
        <f t="shared" si="102"/>
        <v/>
      </c>
      <c r="E359" s="14" t="str">
        <f t="shared" si="103"/>
        <v/>
      </c>
      <c r="F359" s="14" t="str">
        <f t="shared" si="104"/>
        <v/>
      </c>
      <c r="G359" s="14" t="str">
        <f t="shared" si="105"/>
        <v/>
      </c>
      <c r="H359" s="14" t="str">
        <f t="shared" si="106"/>
        <v/>
      </c>
      <c r="K359" s="12" t="str">
        <f t="shared" si="108"/>
        <v/>
      </c>
      <c r="L359" s="13" t="str">
        <f t="shared" si="109"/>
        <v/>
      </c>
      <c r="M359" s="14" t="str">
        <f t="shared" si="110"/>
        <v/>
      </c>
      <c r="N359" s="14" t="str">
        <f t="shared" si="111"/>
        <v/>
      </c>
      <c r="O359" s="14" t="str">
        <f t="shared" si="112"/>
        <v/>
      </c>
      <c r="P359" s="14" t="str">
        <f t="shared" si="113"/>
        <v/>
      </c>
      <c r="Q359" s="14" t="str">
        <f t="shared" si="114"/>
        <v/>
      </c>
      <c r="R359" s="14" t="str">
        <f t="shared" si="115"/>
        <v/>
      </c>
      <c r="S359" s="14" t="str">
        <f t="shared" si="116"/>
        <v/>
      </c>
    </row>
    <row r="360" spans="1:19">
      <c r="A360" s="12" t="str">
        <f t="shared" si="107"/>
        <v/>
      </c>
      <c r="B360" s="13" t="str">
        <f t="shared" si="100"/>
        <v/>
      </c>
      <c r="C360" s="14" t="str">
        <f t="shared" si="101"/>
        <v/>
      </c>
      <c r="D360" s="14" t="str">
        <f t="shared" si="102"/>
        <v/>
      </c>
      <c r="E360" s="14" t="str">
        <f t="shared" si="103"/>
        <v/>
      </c>
      <c r="F360" s="14" t="str">
        <f t="shared" si="104"/>
        <v/>
      </c>
      <c r="G360" s="14" t="str">
        <f t="shared" si="105"/>
        <v/>
      </c>
      <c r="H360" s="14" t="str">
        <f t="shared" si="106"/>
        <v/>
      </c>
      <c r="K360" s="12" t="str">
        <f t="shared" si="108"/>
        <v/>
      </c>
      <c r="L360" s="13" t="str">
        <f t="shared" si="109"/>
        <v/>
      </c>
      <c r="M360" s="14" t="str">
        <f t="shared" si="110"/>
        <v/>
      </c>
      <c r="N360" s="14" t="str">
        <f t="shared" si="111"/>
        <v/>
      </c>
      <c r="O360" s="14" t="str">
        <f t="shared" si="112"/>
        <v/>
      </c>
      <c r="P360" s="14" t="str">
        <f t="shared" si="113"/>
        <v/>
      </c>
      <c r="Q360" s="14" t="str">
        <f t="shared" si="114"/>
        <v/>
      </c>
      <c r="R360" s="14" t="str">
        <f t="shared" si="115"/>
        <v/>
      </c>
      <c r="S360" s="14" t="str">
        <f t="shared" si="116"/>
        <v/>
      </c>
    </row>
    <row r="361" spans="1:19">
      <c r="A361" s="12" t="str">
        <f t="shared" si="107"/>
        <v/>
      </c>
      <c r="B361" s="13" t="str">
        <f t="shared" si="100"/>
        <v/>
      </c>
      <c r="C361" s="14" t="str">
        <f t="shared" si="101"/>
        <v/>
      </c>
      <c r="D361" s="14" t="str">
        <f t="shared" si="102"/>
        <v/>
      </c>
      <c r="E361" s="14" t="str">
        <f t="shared" si="103"/>
        <v/>
      </c>
      <c r="F361" s="14" t="str">
        <f t="shared" si="104"/>
        <v/>
      </c>
      <c r="G361" s="14" t="str">
        <f t="shared" si="105"/>
        <v/>
      </c>
      <c r="H361" s="14" t="str">
        <f t="shared" si="106"/>
        <v/>
      </c>
      <c r="K361" s="12" t="str">
        <f t="shared" si="108"/>
        <v/>
      </c>
      <c r="L361" s="13" t="str">
        <f t="shared" si="109"/>
        <v/>
      </c>
      <c r="M361" s="14" t="str">
        <f t="shared" si="110"/>
        <v/>
      </c>
      <c r="N361" s="14" t="str">
        <f t="shared" si="111"/>
        <v/>
      </c>
      <c r="O361" s="14" t="str">
        <f t="shared" si="112"/>
        <v/>
      </c>
      <c r="P361" s="14" t="str">
        <f t="shared" si="113"/>
        <v/>
      </c>
      <c r="Q361" s="14" t="str">
        <f t="shared" si="114"/>
        <v/>
      </c>
      <c r="R361" s="14" t="str">
        <f t="shared" si="115"/>
        <v/>
      </c>
      <c r="S361" s="14" t="str">
        <f t="shared" si="116"/>
        <v/>
      </c>
    </row>
    <row r="362" spans="1:19">
      <c r="A362" s="12" t="str">
        <f t="shared" si="107"/>
        <v/>
      </c>
      <c r="B362" s="13" t="str">
        <f t="shared" si="100"/>
        <v/>
      </c>
      <c r="C362" s="14" t="str">
        <f t="shared" si="101"/>
        <v/>
      </c>
      <c r="D362" s="14" t="str">
        <f t="shared" si="102"/>
        <v/>
      </c>
      <c r="E362" s="14" t="str">
        <f t="shared" si="103"/>
        <v/>
      </c>
      <c r="F362" s="14" t="str">
        <f t="shared" si="104"/>
        <v/>
      </c>
      <c r="G362" s="14" t="str">
        <f t="shared" si="105"/>
        <v/>
      </c>
      <c r="H362" s="14" t="str">
        <f t="shared" si="106"/>
        <v/>
      </c>
      <c r="K362" s="12" t="str">
        <f t="shared" si="108"/>
        <v/>
      </c>
      <c r="L362" s="13" t="str">
        <f t="shared" si="109"/>
        <v/>
      </c>
      <c r="M362" s="14" t="str">
        <f t="shared" si="110"/>
        <v/>
      </c>
      <c r="N362" s="14" t="str">
        <f t="shared" si="111"/>
        <v/>
      </c>
      <c r="O362" s="14" t="str">
        <f t="shared" si="112"/>
        <v/>
      </c>
      <c r="P362" s="14" t="str">
        <f t="shared" si="113"/>
        <v/>
      </c>
      <c r="Q362" s="14" t="str">
        <f t="shared" si="114"/>
        <v/>
      </c>
      <c r="R362" s="14" t="str">
        <f t="shared" si="115"/>
        <v/>
      </c>
      <c r="S362" s="14" t="str">
        <f t="shared" si="116"/>
        <v/>
      </c>
    </row>
    <row r="363" spans="1:19">
      <c r="A363" s="12" t="str">
        <f t="shared" si="107"/>
        <v/>
      </c>
      <c r="B363" s="13" t="str">
        <f t="shared" si="100"/>
        <v/>
      </c>
      <c r="C363" s="14" t="str">
        <f t="shared" si="101"/>
        <v/>
      </c>
      <c r="D363" s="14" t="str">
        <f t="shared" si="102"/>
        <v/>
      </c>
      <c r="E363" s="14" t="str">
        <f t="shared" si="103"/>
        <v/>
      </c>
      <c r="F363" s="14" t="str">
        <f t="shared" si="104"/>
        <v/>
      </c>
      <c r="G363" s="14" t="str">
        <f t="shared" si="105"/>
        <v/>
      </c>
      <c r="H363" s="14" t="str">
        <f t="shared" si="106"/>
        <v/>
      </c>
      <c r="K363" s="12" t="str">
        <f t="shared" si="108"/>
        <v/>
      </c>
      <c r="L363" s="13" t="str">
        <f t="shared" si="109"/>
        <v/>
      </c>
      <c r="M363" s="14" t="str">
        <f t="shared" si="110"/>
        <v/>
      </c>
      <c r="N363" s="14" t="str">
        <f t="shared" si="111"/>
        <v/>
      </c>
      <c r="O363" s="14" t="str">
        <f t="shared" si="112"/>
        <v/>
      </c>
      <c r="P363" s="14" t="str">
        <f t="shared" si="113"/>
        <v/>
      </c>
      <c r="Q363" s="14" t="str">
        <f t="shared" si="114"/>
        <v/>
      </c>
      <c r="R363" s="14" t="str">
        <f t="shared" si="115"/>
        <v/>
      </c>
      <c r="S363" s="14" t="str">
        <f t="shared" si="116"/>
        <v/>
      </c>
    </row>
    <row r="364" spans="1:19">
      <c r="A364" s="12" t="str">
        <f t="shared" si="107"/>
        <v/>
      </c>
      <c r="B364" s="13" t="str">
        <f t="shared" si="100"/>
        <v/>
      </c>
      <c r="C364" s="14" t="str">
        <f t="shared" si="101"/>
        <v/>
      </c>
      <c r="D364" s="14" t="str">
        <f t="shared" si="102"/>
        <v/>
      </c>
      <c r="E364" s="14" t="str">
        <f t="shared" si="103"/>
        <v/>
      </c>
      <c r="F364" s="14" t="str">
        <f t="shared" si="104"/>
        <v/>
      </c>
      <c r="G364" s="14" t="str">
        <f t="shared" si="105"/>
        <v/>
      </c>
      <c r="H364" s="14" t="str">
        <f t="shared" si="106"/>
        <v/>
      </c>
      <c r="K364" s="12" t="str">
        <f t="shared" si="108"/>
        <v/>
      </c>
      <c r="L364" s="13" t="str">
        <f t="shared" si="109"/>
        <v/>
      </c>
      <c r="M364" s="14" t="str">
        <f t="shared" si="110"/>
        <v/>
      </c>
      <c r="N364" s="14" t="str">
        <f t="shared" si="111"/>
        <v/>
      </c>
      <c r="O364" s="14" t="str">
        <f t="shared" si="112"/>
        <v/>
      </c>
      <c r="P364" s="14" t="str">
        <f t="shared" si="113"/>
        <v/>
      </c>
      <c r="Q364" s="14" t="str">
        <f t="shared" si="114"/>
        <v/>
      </c>
      <c r="R364" s="14" t="str">
        <f t="shared" si="115"/>
        <v/>
      </c>
      <c r="S364" s="14" t="str">
        <f t="shared" si="116"/>
        <v/>
      </c>
    </row>
    <row r="365" spans="1:19">
      <c r="A365" s="12" t="str">
        <f t="shared" si="107"/>
        <v/>
      </c>
      <c r="B365" s="13" t="str">
        <f t="shared" ref="B365:B428" si="117">IF(A365="","",DATE(YEAR(B364),MONTH(B364)+1,DAY(B364)))</f>
        <v/>
      </c>
      <c r="C365" s="14" t="str">
        <f t="shared" ref="C365:C428" si="118">IF(A365&lt;&gt;"",$D$12,IF(A365="","",(1+$G$5/12)*H364))</f>
        <v/>
      </c>
      <c r="D365" s="14" t="str">
        <f t="shared" ref="D365:D428" si="119">IF(A365="", "", $G$5/12*H364)</f>
        <v/>
      </c>
      <c r="E365" s="14" t="str">
        <f t="shared" ref="E365:E428" si="120">IF(A365="", "", E364+D365)</f>
        <v/>
      </c>
      <c r="F365" s="14" t="str">
        <f t="shared" ref="F365:F428" si="121">IF(A365="","",C365-D365)</f>
        <v/>
      </c>
      <c r="G365" s="14" t="str">
        <f t="shared" ref="G365:G428" si="122">IF(A365="","", G364+F365)</f>
        <v/>
      </c>
      <c r="H365" s="14" t="str">
        <f t="shared" ref="H365:H428" si="123">IF(A365="","",H364-F365)</f>
        <v/>
      </c>
      <c r="K365" s="12" t="str">
        <f t="shared" si="108"/>
        <v/>
      </c>
      <c r="L365" s="13" t="str">
        <f t="shared" si="109"/>
        <v/>
      </c>
      <c r="M365" s="14" t="str">
        <f t="shared" si="110"/>
        <v/>
      </c>
      <c r="N365" s="14" t="str">
        <f t="shared" si="111"/>
        <v/>
      </c>
      <c r="O365" s="14" t="str">
        <f t="shared" si="112"/>
        <v/>
      </c>
      <c r="P365" s="14" t="str">
        <f t="shared" si="113"/>
        <v/>
      </c>
      <c r="Q365" s="14" t="str">
        <f t="shared" si="114"/>
        <v/>
      </c>
      <c r="R365" s="14" t="str">
        <f t="shared" si="115"/>
        <v/>
      </c>
      <c r="S365" s="14" t="str">
        <f t="shared" si="116"/>
        <v/>
      </c>
    </row>
    <row r="366" spans="1:19">
      <c r="A366" s="12" t="str">
        <f t="shared" si="107"/>
        <v/>
      </c>
      <c r="B366" s="13" t="str">
        <f t="shared" si="117"/>
        <v/>
      </c>
      <c r="C366" s="14" t="str">
        <f t="shared" si="118"/>
        <v/>
      </c>
      <c r="D366" s="14" t="str">
        <f t="shared" si="119"/>
        <v/>
      </c>
      <c r="E366" s="14" t="str">
        <f t="shared" si="120"/>
        <v/>
      </c>
      <c r="F366" s="14" t="str">
        <f t="shared" si="121"/>
        <v/>
      </c>
      <c r="G366" s="14" t="str">
        <f t="shared" si="122"/>
        <v/>
      </c>
      <c r="H366" s="14" t="str">
        <f t="shared" si="123"/>
        <v/>
      </c>
      <c r="K366" s="12" t="str">
        <f t="shared" si="108"/>
        <v/>
      </c>
      <c r="L366" s="13" t="str">
        <f t="shared" si="109"/>
        <v/>
      </c>
      <c r="M366" s="14" t="str">
        <f t="shared" si="110"/>
        <v/>
      </c>
      <c r="N366" s="14" t="str">
        <f t="shared" si="111"/>
        <v/>
      </c>
      <c r="O366" s="14" t="str">
        <f t="shared" si="112"/>
        <v/>
      </c>
      <c r="P366" s="14" t="str">
        <f t="shared" si="113"/>
        <v/>
      </c>
      <c r="Q366" s="14" t="str">
        <f t="shared" si="114"/>
        <v/>
      </c>
      <c r="R366" s="14" t="str">
        <f t="shared" si="115"/>
        <v/>
      </c>
      <c r="S366" s="14" t="str">
        <f t="shared" si="116"/>
        <v/>
      </c>
    </row>
    <row r="367" spans="1:19">
      <c r="A367" s="12" t="str">
        <f t="shared" si="107"/>
        <v/>
      </c>
      <c r="B367" s="13" t="str">
        <f t="shared" si="117"/>
        <v/>
      </c>
      <c r="C367" s="14" t="str">
        <f t="shared" si="118"/>
        <v/>
      </c>
      <c r="D367" s="14" t="str">
        <f t="shared" si="119"/>
        <v/>
      </c>
      <c r="E367" s="14" t="str">
        <f t="shared" si="120"/>
        <v/>
      </c>
      <c r="F367" s="14" t="str">
        <f t="shared" si="121"/>
        <v/>
      </c>
      <c r="G367" s="14" t="str">
        <f t="shared" si="122"/>
        <v/>
      </c>
      <c r="H367" s="14" t="str">
        <f t="shared" si="123"/>
        <v/>
      </c>
      <c r="K367" s="12" t="str">
        <f t="shared" si="108"/>
        <v/>
      </c>
      <c r="L367" s="13" t="str">
        <f t="shared" si="109"/>
        <v/>
      </c>
      <c r="M367" s="14" t="str">
        <f t="shared" si="110"/>
        <v/>
      </c>
      <c r="N367" s="14" t="str">
        <f t="shared" si="111"/>
        <v/>
      </c>
      <c r="O367" s="14" t="str">
        <f t="shared" si="112"/>
        <v/>
      </c>
      <c r="P367" s="14" t="str">
        <f t="shared" si="113"/>
        <v/>
      </c>
      <c r="Q367" s="14" t="str">
        <f t="shared" si="114"/>
        <v/>
      </c>
      <c r="R367" s="14" t="str">
        <f t="shared" si="115"/>
        <v/>
      </c>
      <c r="S367" s="14" t="str">
        <f t="shared" si="116"/>
        <v/>
      </c>
    </row>
    <row r="368" spans="1:19">
      <c r="A368" s="12" t="str">
        <f t="shared" si="107"/>
        <v/>
      </c>
      <c r="B368" s="13" t="str">
        <f t="shared" si="117"/>
        <v/>
      </c>
      <c r="C368" s="14" t="str">
        <f t="shared" si="118"/>
        <v/>
      </c>
      <c r="D368" s="14" t="str">
        <f t="shared" si="119"/>
        <v/>
      </c>
      <c r="E368" s="14" t="str">
        <f t="shared" si="120"/>
        <v/>
      </c>
      <c r="F368" s="14" t="str">
        <f t="shared" si="121"/>
        <v/>
      </c>
      <c r="G368" s="14" t="str">
        <f t="shared" si="122"/>
        <v/>
      </c>
      <c r="H368" s="14" t="str">
        <f t="shared" si="123"/>
        <v/>
      </c>
      <c r="K368" s="12" t="str">
        <f t="shared" si="108"/>
        <v/>
      </c>
      <c r="L368" s="13" t="str">
        <f t="shared" si="109"/>
        <v/>
      </c>
      <c r="M368" s="14" t="str">
        <f t="shared" si="110"/>
        <v/>
      </c>
      <c r="N368" s="14" t="str">
        <f t="shared" si="111"/>
        <v/>
      </c>
      <c r="O368" s="14" t="str">
        <f t="shared" si="112"/>
        <v/>
      </c>
      <c r="P368" s="14" t="str">
        <f t="shared" si="113"/>
        <v/>
      </c>
      <c r="Q368" s="14" t="str">
        <f t="shared" si="114"/>
        <v/>
      </c>
      <c r="R368" s="14" t="str">
        <f t="shared" si="115"/>
        <v/>
      </c>
      <c r="S368" s="14" t="str">
        <f t="shared" si="116"/>
        <v/>
      </c>
    </row>
    <row r="369" spans="1:19">
      <c r="A369" s="12" t="str">
        <f t="shared" si="107"/>
        <v/>
      </c>
      <c r="B369" s="13" t="str">
        <f t="shared" si="117"/>
        <v/>
      </c>
      <c r="C369" s="14" t="str">
        <f t="shared" si="118"/>
        <v/>
      </c>
      <c r="D369" s="14" t="str">
        <f t="shared" si="119"/>
        <v/>
      </c>
      <c r="E369" s="14" t="str">
        <f t="shared" si="120"/>
        <v/>
      </c>
      <c r="F369" s="14" t="str">
        <f t="shared" si="121"/>
        <v/>
      </c>
      <c r="G369" s="14" t="str">
        <f t="shared" si="122"/>
        <v/>
      </c>
      <c r="H369" s="14" t="str">
        <f t="shared" si="123"/>
        <v/>
      </c>
      <c r="K369" s="12" t="str">
        <f t="shared" si="108"/>
        <v/>
      </c>
      <c r="L369" s="13" t="str">
        <f t="shared" si="109"/>
        <v/>
      </c>
      <c r="M369" s="14" t="str">
        <f t="shared" si="110"/>
        <v/>
      </c>
      <c r="N369" s="14" t="str">
        <f t="shared" si="111"/>
        <v/>
      </c>
      <c r="O369" s="14" t="str">
        <f t="shared" si="112"/>
        <v/>
      </c>
      <c r="P369" s="14" t="str">
        <f t="shared" si="113"/>
        <v/>
      </c>
      <c r="Q369" s="14" t="str">
        <f t="shared" si="114"/>
        <v/>
      </c>
      <c r="R369" s="14" t="str">
        <f t="shared" si="115"/>
        <v/>
      </c>
      <c r="S369" s="14" t="str">
        <f t="shared" si="116"/>
        <v/>
      </c>
    </row>
    <row r="370" spans="1:19">
      <c r="A370" s="12" t="str">
        <f t="shared" si="107"/>
        <v/>
      </c>
      <c r="B370" s="13" t="str">
        <f t="shared" si="117"/>
        <v/>
      </c>
      <c r="C370" s="14" t="str">
        <f t="shared" si="118"/>
        <v/>
      </c>
      <c r="D370" s="14" t="str">
        <f t="shared" si="119"/>
        <v/>
      </c>
      <c r="E370" s="14" t="str">
        <f t="shared" si="120"/>
        <v/>
      </c>
      <c r="F370" s="14" t="str">
        <f t="shared" si="121"/>
        <v/>
      </c>
      <c r="G370" s="14" t="str">
        <f t="shared" si="122"/>
        <v/>
      </c>
      <c r="H370" s="14" t="str">
        <f t="shared" si="123"/>
        <v/>
      </c>
      <c r="K370" s="12" t="str">
        <f t="shared" si="108"/>
        <v/>
      </c>
      <c r="L370" s="13" t="str">
        <f t="shared" si="109"/>
        <v/>
      </c>
      <c r="M370" s="14" t="str">
        <f t="shared" si="110"/>
        <v/>
      </c>
      <c r="N370" s="14" t="str">
        <f t="shared" si="111"/>
        <v/>
      </c>
      <c r="O370" s="14" t="str">
        <f t="shared" si="112"/>
        <v/>
      </c>
      <c r="P370" s="14" t="str">
        <f t="shared" si="113"/>
        <v/>
      </c>
      <c r="Q370" s="14" t="str">
        <f t="shared" si="114"/>
        <v/>
      </c>
      <c r="R370" s="14" t="str">
        <f t="shared" si="115"/>
        <v/>
      </c>
      <c r="S370" s="14" t="str">
        <f t="shared" si="116"/>
        <v/>
      </c>
    </row>
    <row r="371" spans="1:19">
      <c r="A371" s="12" t="str">
        <f t="shared" si="107"/>
        <v/>
      </c>
      <c r="B371" s="13" t="str">
        <f t="shared" si="117"/>
        <v/>
      </c>
      <c r="C371" s="14" t="str">
        <f t="shared" si="118"/>
        <v/>
      </c>
      <c r="D371" s="14" t="str">
        <f t="shared" si="119"/>
        <v/>
      </c>
      <c r="E371" s="14" t="str">
        <f t="shared" si="120"/>
        <v/>
      </c>
      <c r="F371" s="14" t="str">
        <f t="shared" si="121"/>
        <v/>
      </c>
      <c r="G371" s="14" t="str">
        <f t="shared" si="122"/>
        <v/>
      </c>
      <c r="H371" s="14" t="str">
        <f t="shared" si="123"/>
        <v/>
      </c>
      <c r="K371" s="12" t="str">
        <f t="shared" si="108"/>
        <v/>
      </c>
      <c r="L371" s="13" t="str">
        <f t="shared" si="109"/>
        <v/>
      </c>
      <c r="M371" s="14" t="str">
        <f t="shared" si="110"/>
        <v/>
      </c>
      <c r="N371" s="14" t="str">
        <f t="shared" si="111"/>
        <v/>
      </c>
      <c r="O371" s="14" t="str">
        <f t="shared" si="112"/>
        <v/>
      </c>
      <c r="P371" s="14" t="str">
        <f t="shared" si="113"/>
        <v/>
      </c>
      <c r="Q371" s="14" t="str">
        <f t="shared" si="114"/>
        <v/>
      </c>
      <c r="R371" s="14" t="str">
        <f t="shared" si="115"/>
        <v/>
      </c>
      <c r="S371" s="14" t="str">
        <f t="shared" si="116"/>
        <v/>
      </c>
    </row>
    <row r="372" spans="1:19">
      <c r="A372" s="12" t="str">
        <f t="shared" si="107"/>
        <v/>
      </c>
      <c r="B372" s="13" t="str">
        <f t="shared" si="117"/>
        <v/>
      </c>
      <c r="C372" s="14" t="str">
        <f t="shared" si="118"/>
        <v/>
      </c>
      <c r="D372" s="14" t="str">
        <f t="shared" si="119"/>
        <v/>
      </c>
      <c r="E372" s="14" t="str">
        <f t="shared" si="120"/>
        <v/>
      </c>
      <c r="F372" s="14" t="str">
        <f t="shared" si="121"/>
        <v/>
      </c>
      <c r="G372" s="14" t="str">
        <f t="shared" si="122"/>
        <v/>
      </c>
      <c r="H372" s="14" t="str">
        <f t="shared" si="123"/>
        <v/>
      </c>
      <c r="K372" s="12" t="str">
        <f t="shared" si="108"/>
        <v/>
      </c>
      <c r="L372" s="13" t="str">
        <f t="shared" si="109"/>
        <v/>
      </c>
      <c r="M372" s="14" t="str">
        <f t="shared" si="110"/>
        <v/>
      </c>
      <c r="N372" s="14" t="str">
        <f t="shared" si="111"/>
        <v/>
      </c>
      <c r="O372" s="14" t="str">
        <f t="shared" si="112"/>
        <v/>
      </c>
      <c r="P372" s="14" t="str">
        <f t="shared" si="113"/>
        <v/>
      </c>
      <c r="Q372" s="14" t="str">
        <f t="shared" si="114"/>
        <v/>
      </c>
      <c r="R372" s="14" t="str">
        <f t="shared" si="115"/>
        <v/>
      </c>
      <c r="S372" s="14" t="str">
        <f t="shared" si="116"/>
        <v/>
      </c>
    </row>
    <row r="373" spans="1:19">
      <c r="A373" s="12" t="str">
        <f t="shared" si="107"/>
        <v/>
      </c>
      <c r="B373" s="13" t="str">
        <f t="shared" si="117"/>
        <v/>
      </c>
      <c r="C373" s="14" t="str">
        <f t="shared" si="118"/>
        <v/>
      </c>
      <c r="D373" s="14" t="str">
        <f t="shared" si="119"/>
        <v/>
      </c>
      <c r="E373" s="14" t="str">
        <f t="shared" si="120"/>
        <v/>
      </c>
      <c r="F373" s="14" t="str">
        <f t="shared" si="121"/>
        <v/>
      </c>
      <c r="G373" s="14" t="str">
        <f t="shared" si="122"/>
        <v/>
      </c>
      <c r="H373" s="14" t="str">
        <f t="shared" si="123"/>
        <v/>
      </c>
      <c r="K373" s="12" t="str">
        <f t="shared" si="108"/>
        <v/>
      </c>
      <c r="L373" s="13" t="str">
        <f t="shared" si="109"/>
        <v/>
      </c>
      <c r="M373" s="14" t="str">
        <f t="shared" si="110"/>
        <v/>
      </c>
      <c r="N373" s="14" t="str">
        <f t="shared" si="111"/>
        <v/>
      </c>
      <c r="O373" s="14" t="str">
        <f t="shared" si="112"/>
        <v/>
      </c>
      <c r="P373" s="14" t="str">
        <f t="shared" si="113"/>
        <v/>
      </c>
      <c r="Q373" s="14" t="str">
        <f t="shared" si="114"/>
        <v/>
      </c>
      <c r="R373" s="14" t="str">
        <f t="shared" si="115"/>
        <v/>
      </c>
      <c r="S373" s="14" t="str">
        <f t="shared" si="116"/>
        <v/>
      </c>
    </row>
    <row r="374" spans="1:19">
      <c r="A374" s="12" t="str">
        <f t="shared" si="107"/>
        <v/>
      </c>
      <c r="B374" s="13" t="str">
        <f t="shared" si="117"/>
        <v/>
      </c>
      <c r="C374" s="14" t="str">
        <f t="shared" si="118"/>
        <v/>
      </c>
      <c r="D374" s="14" t="str">
        <f t="shared" si="119"/>
        <v/>
      </c>
      <c r="E374" s="14" t="str">
        <f t="shared" si="120"/>
        <v/>
      </c>
      <c r="F374" s="14" t="str">
        <f t="shared" si="121"/>
        <v/>
      </c>
      <c r="G374" s="14" t="str">
        <f t="shared" si="122"/>
        <v/>
      </c>
      <c r="H374" s="14" t="str">
        <f t="shared" si="123"/>
        <v/>
      </c>
      <c r="K374" s="12" t="str">
        <f t="shared" si="108"/>
        <v/>
      </c>
      <c r="L374" s="13" t="str">
        <f t="shared" si="109"/>
        <v/>
      </c>
      <c r="M374" s="14" t="str">
        <f t="shared" si="110"/>
        <v/>
      </c>
      <c r="N374" s="14" t="str">
        <f t="shared" si="111"/>
        <v/>
      </c>
      <c r="O374" s="14" t="str">
        <f t="shared" si="112"/>
        <v/>
      </c>
      <c r="P374" s="14" t="str">
        <f t="shared" si="113"/>
        <v/>
      </c>
      <c r="Q374" s="14" t="str">
        <f t="shared" si="114"/>
        <v/>
      </c>
      <c r="R374" s="14" t="str">
        <f t="shared" si="115"/>
        <v/>
      </c>
      <c r="S374" s="14" t="str">
        <f t="shared" si="116"/>
        <v/>
      </c>
    </row>
    <row r="375" spans="1:19">
      <c r="A375" s="12" t="str">
        <f t="shared" si="107"/>
        <v/>
      </c>
      <c r="B375" s="13" t="str">
        <f t="shared" si="117"/>
        <v/>
      </c>
      <c r="C375" s="14" t="str">
        <f t="shared" si="118"/>
        <v/>
      </c>
      <c r="D375" s="14" t="str">
        <f t="shared" si="119"/>
        <v/>
      </c>
      <c r="E375" s="14" t="str">
        <f t="shared" si="120"/>
        <v/>
      </c>
      <c r="F375" s="14" t="str">
        <f t="shared" si="121"/>
        <v/>
      </c>
      <c r="G375" s="14" t="str">
        <f t="shared" si="122"/>
        <v/>
      </c>
      <c r="H375" s="14" t="str">
        <f t="shared" si="123"/>
        <v/>
      </c>
      <c r="K375" s="12" t="str">
        <f t="shared" si="108"/>
        <v/>
      </c>
      <c r="L375" s="13" t="str">
        <f t="shared" si="109"/>
        <v/>
      </c>
      <c r="M375" s="14" t="str">
        <f t="shared" si="110"/>
        <v/>
      </c>
      <c r="N375" s="14" t="str">
        <f t="shared" si="111"/>
        <v/>
      </c>
      <c r="O375" s="14" t="str">
        <f t="shared" si="112"/>
        <v/>
      </c>
      <c r="P375" s="14" t="str">
        <f t="shared" si="113"/>
        <v/>
      </c>
      <c r="Q375" s="14" t="str">
        <f t="shared" si="114"/>
        <v/>
      </c>
      <c r="R375" s="14" t="str">
        <f t="shared" si="115"/>
        <v/>
      </c>
      <c r="S375" s="14" t="str">
        <f t="shared" si="116"/>
        <v/>
      </c>
    </row>
    <row r="376" spans="1:19">
      <c r="A376" s="12" t="str">
        <f t="shared" si="107"/>
        <v/>
      </c>
      <c r="B376" s="13" t="str">
        <f t="shared" si="117"/>
        <v/>
      </c>
      <c r="C376" s="14" t="str">
        <f t="shared" si="118"/>
        <v/>
      </c>
      <c r="D376" s="14" t="str">
        <f t="shared" si="119"/>
        <v/>
      </c>
      <c r="E376" s="14" t="str">
        <f t="shared" si="120"/>
        <v/>
      </c>
      <c r="F376" s="14" t="str">
        <f t="shared" si="121"/>
        <v/>
      </c>
      <c r="G376" s="14" t="str">
        <f t="shared" si="122"/>
        <v/>
      </c>
      <c r="H376" s="14" t="str">
        <f t="shared" si="123"/>
        <v/>
      </c>
      <c r="K376" s="12" t="str">
        <f t="shared" si="108"/>
        <v/>
      </c>
      <c r="L376" s="13" t="str">
        <f t="shared" si="109"/>
        <v/>
      </c>
      <c r="M376" s="14" t="str">
        <f t="shared" si="110"/>
        <v/>
      </c>
      <c r="N376" s="14" t="str">
        <f t="shared" si="111"/>
        <v/>
      </c>
      <c r="O376" s="14" t="str">
        <f t="shared" si="112"/>
        <v/>
      </c>
      <c r="P376" s="14" t="str">
        <f t="shared" si="113"/>
        <v/>
      </c>
      <c r="Q376" s="14" t="str">
        <f t="shared" si="114"/>
        <v/>
      </c>
      <c r="R376" s="14" t="str">
        <f t="shared" si="115"/>
        <v/>
      </c>
      <c r="S376" s="14" t="str">
        <f t="shared" si="116"/>
        <v/>
      </c>
    </row>
    <row r="377" spans="1:19">
      <c r="A377" s="12" t="str">
        <f t="shared" si="107"/>
        <v/>
      </c>
      <c r="B377" s="13" t="str">
        <f t="shared" si="117"/>
        <v/>
      </c>
      <c r="C377" s="14" t="str">
        <f t="shared" si="118"/>
        <v/>
      </c>
      <c r="D377" s="14" t="str">
        <f t="shared" si="119"/>
        <v/>
      </c>
      <c r="E377" s="14" t="str">
        <f t="shared" si="120"/>
        <v/>
      </c>
      <c r="F377" s="14" t="str">
        <f t="shared" si="121"/>
        <v/>
      </c>
      <c r="G377" s="14" t="str">
        <f t="shared" si="122"/>
        <v/>
      </c>
      <c r="H377" s="14" t="str">
        <f t="shared" si="123"/>
        <v/>
      </c>
      <c r="K377" s="12" t="str">
        <f t="shared" si="108"/>
        <v/>
      </c>
      <c r="L377" s="13" t="str">
        <f t="shared" si="109"/>
        <v/>
      </c>
      <c r="M377" s="14" t="str">
        <f t="shared" si="110"/>
        <v/>
      </c>
      <c r="N377" s="14" t="str">
        <f t="shared" si="111"/>
        <v/>
      </c>
      <c r="O377" s="14" t="str">
        <f t="shared" si="112"/>
        <v/>
      </c>
      <c r="P377" s="14" t="str">
        <f t="shared" si="113"/>
        <v/>
      </c>
      <c r="Q377" s="14" t="str">
        <f t="shared" si="114"/>
        <v/>
      </c>
      <c r="R377" s="14" t="str">
        <f t="shared" si="115"/>
        <v/>
      </c>
      <c r="S377" s="14" t="str">
        <f t="shared" si="116"/>
        <v/>
      </c>
    </row>
    <row r="378" spans="1:19">
      <c r="A378" s="12" t="str">
        <f t="shared" si="107"/>
        <v/>
      </c>
      <c r="B378" s="13" t="str">
        <f t="shared" si="117"/>
        <v/>
      </c>
      <c r="C378" s="14" t="str">
        <f t="shared" si="118"/>
        <v/>
      </c>
      <c r="D378" s="14" t="str">
        <f t="shared" si="119"/>
        <v/>
      </c>
      <c r="E378" s="14" t="str">
        <f t="shared" si="120"/>
        <v/>
      </c>
      <c r="F378" s="14" t="str">
        <f t="shared" si="121"/>
        <v/>
      </c>
      <c r="G378" s="14" t="str">
        <f t="shared" si="122"/>
        <v/>
      </c>
      <c r="H378" s="14" t="str">
        <f t="shared" si="123"/>
        <v/>
      </c>
      <c r="K378" s="12" t="str">
        <f t="shared" si="108"/>
        <v/>
      </c>
      <c r="L378" s="13" t="str">
        <f t="shared" si="109"/>
        <v/>
      </c>
      <c r="M378" s="14" t="str">
        <f t="shared" si="110"/>
        <v/>
      </c>
      <c r="N378" s="14" t="str">
        <f t="shared" si="111"/>
        <v/>
      </c>
      <c r="O378" s="14" t="str">
        <f t="shared" si="112"/>
        <v/>
      </c>
      <c r="P378" s="14" t="str">
        <f t="shared" si="113"/>
        <v/>
      </c>
      <c r="Q378" s="14" t="str">
        <f t="shared" si="114"/>
        <v/>
      </c>
      <c r="R378" s="14" t="str">
        <f t="shared" si="115"/>
        <v/>
      </c>
      <c r="S378" s="14" t="str">
        <f t="shared" si="116"/>
        <v/>
      </c>
    </row>
    <row r="379" spans="1:19">
      <c r="A379" s="12" t="str">
        <f t="shared" si="107"/>
        <v/>
      </c>
      <c r="B379" s="13" t="str">
        <f t="shared" si="117"/>
        <v/>
      </c>
      <c r="C379" s="14" t="str">
        <f t="shared" si="118"/>
        <v/>
      </c>
      <c r="D379" s="14" t="str">
        <f t="shared" si="119"/>
        <v/>
      </c>
      <c r="E379" s="14" t="str">
        <f t="shared" si="120"/>
        <v/>
      </c>
      <c r="F379" s="14" t="str">
        <f t="shared" si="121"/>
        <v/>
      </c>
      <c r="G379" s="14" t="str">
        <f t="shared" si="122"/>
        <v/>
      </c>
      <c r="H379" s="14" t="str">
        <f t="shared" si="123"/>
        <v/>
      </c>
      <c r="K379" s="12" t="str">
        <f t="shared" si="108"/>
        <v/>
      </c>
      <c r="L379" s="13" t="str">
        <f t="shared" si="109"/>
        <v/>
      </c>
      <c r="M379" s="14" t="str">
        <f t="shared" si="110"/>
        <v/>
      </c>
      <c r="N379" s="14" t="str">
        <f t="shared" si="111"/>
        <v/>
      </c>
      <c r="O379" s="14" t="str">
        <f t="shared" si="112"/>
        <v/>
      </c>
      <c r="P379" s="14" t="str">
        <f t="shared" si="113"/>
        <v/>
      </c>
      <c r="Q379" s="14" t="str">
        <f t="shared" si="114"/>
        <v/>
      </c>
      <c r="R379" s="14" t="str">
        <f t="shared" si="115"/>
        <v/>
      </c>
      <c r="S379" s="14" t="str">
        <f t="shared" si="116"/>
        <v/>
      </c>
    </row>
    <row r="380" spans="1:19">
      <c r="A380" s="12" t="str">
        <f t="shared" si="107"/>
        <v/>
      </c>
      <c r="B380" s="13" t="str">
        <f t="shared" si="117"/>
        <v/>
      </c>
      <c r="C380" s="14" t="str">
        <f t="shared" si="118"/>
        <v/>
      </c>
      <c r="D380" s="14" t="str">
        <f t="shared" si="119"/>
        <v/>
      </c>
      <c r="E380" s="14" t="str">
        <f t="shared" si="120"/>
        <v/>
      </c>
      <c r="F380" s="14" t="str">
        <f t="shared" si="121"/>
        <v/>
      </c>
      <c r="G380" s="14" t="str">
        <f t="shared" si="122"/>
        <v/>
      </c>
      <c r="H380" s="14" t="str">
        <f t="shared" si="123"/>
        <v/>
      </c>
      <c r="K380" s="12" t="str">
        <f t="shared" si="108"/>
        <v/>
      </c>
      <c r="L380" s="13" t="str">
        <f t="shared" si="109"/>
        <v/>
      </c>
      <c r="M380" s="14" t="str">
        <f t="shared" si="110"/>
        <v/>
      </c>
      <c r="N380" s="14" t="str">
        <f t="shared" si="111"/>
        <v/>
      </c>
      <c r="O380" s="14" t="str">
        <f t="shared" si="112"/>
        <v/>
      </c>
      <c r="P380" s="14" t="str">
        <f t="shared" si="113"/>
        <v/>
      </c>
      <c r="Q380" s="14" t="str">
        <f t="shared" si="114"/>
        <v/>
      </c>
      <c r="R380" s="14" t="str">
        <f t="shared" si="115"/>
        <v/>
      </c>
      <c r="S380" s="14" t="str">
        <f t="shared" si="116"/>
        <v/>
      </c>
    </row>
    <row r="381" spans="1:19">
      <c r="A381" s="12" t="str">
        <f t="shared" si="107"/>
        <v/>
      </c>
      <c r="B381" s="13" t="str">
        <f t="shared" si="117"/>
        <v/>
      </c>
      <c r="C381" s="14" t="str">
        <f t="shared" si="118"/>
        <v/>
      </c>
      <c r="D381" s="14" t="str">
        <f t="shared" si="119"/>
        <v/>
      </c>
      <c r="E381" s="14" t="str">
        <f t="shared" si="120"/>
        <v/>
      </c>
      <c r="F381" s="14" t="str">
        <f t="shared" si="121"/>
        <v/>
      </c>
      <c r="G381" s="14" t="str">
        <f t="shared" si="122"/>
        <v/>
      </c>
      <c r="H381" s="14" t="str">
        <f t="shared" si="123"/>
        <v/>
      </c>
      <c r="K381" s="12" t="str">
        <f t="shared" si="108"/>
        <v/>
      </c>
      <c r="L381" s="13" t="str">
        <f t="shared" si="109"/>
        <v/>
      </c>
      <c r="M381" s="14" t="str">
        <f t="shared" si="110"/>
        <v/>
      </c>
      <c r="N381" s="14" t="str">
        <f t="shared" si="111"/>
        <v/>
      </c>
      <c r="O381" s="14" t="str">
        <f t="shared" si="112"/>
        <v/>
      </c>
      <c r="P381" s="14" t="str">
        <f t="shared" si="113"/>
        <v/>
      </c>
      <c r="Q381" s="14" t="str">
        <f t="shared" si="114"/>
        <v/>
      </c>
      <c r="R381" s="14" t="str">
        <f t="shared" si="115"/>
        <v/>
      </c>
      <c r="S381" s="14" t="str">
        <f t="shared" si="116"/>
        <v/>
      </c>
    </row>
    <row r="382" spans="1:19">
      <c r="A382" s="12" t="str">
        <f t="shared" si="107"/>
        <v/>
      </c>
      <c r="B382" s="13" t="str">
        <f t="shared" si="117"/>
        <v/>
      </c>
      <c r="C382" s="14" t="str">
        <f t="shared" si="118"/>
        <v/>
      </c>
      <c r="D382" s="14" t="str">
        <f t="shared" si="119"/>
        <v/>
      </c>
      <c r="E382" s="14" t="str">
        <f t="shared" si="120"/>
        <v/>
      </c>
      <c r="F382" s="14" t="str">
        <f t="shared" si="121"/>
        <v/>
      </c>
      <c r="G382" s="14" t="str">
        <f t="shared" si="122"/>
        <v/>
      </c>
      <c r="H382" s="14" t="str">
        <f t="shared" si="123"/>
        <v/>
      </c>
      <c r="K382" s="12" t="str">
        <f t="shared" si="108"/>
        <v/>
      </c>
      <c r="L382" s="13" t="str">
        <f t="shared" si="109"/>
        <v/>
      </c>
      <c r="M382" s="14" t="str">
        <f t="shared" si="110"/>
        <v/>
      </c>
      <c r="N382" s="14" t="str">
        <f t="shared" si="111"/>
        <v/>
      </c>
      <c r="O382" s="14" t="str">
        <f t="shared" si="112"/>
        <v/>
      </c>
      <c r="P382" s="14" t="str">
        <f t="shared" si="113"/>
        <v/>
      </c>
      <c r="Q382" s="14" t="str">
        <f t="shared" si="114"/>
        <v/>
      </c>
      <c r="R382" s="14" t="str">
        <f t="shared" si="115"/>
        <v/>
      </c>
      <c r="S382" s="14" t="str">
        <f t="shared" si="116"/>
        <v/>
      </c>
    </row>
    <row r="383" spans="1:19">
      <c r="A383" s="12" t="str">
        <f t="shared" si="107"/>
        <v/>
      </c>
      <c r="B383" s="13" t="str">
        <f t="shared" si="117"/>
        <v/>
      </c>
      <c r="C383" s="14" t="str">
        <f t="shared" si="118"/>
        <v/>
      </c>
      <c r="D383" s="14" t="str">
        <f t="shared" si="119"/>
        <v/>
      </c>
      <c r="E383" s="14" t="str">
        <f t="shared" si="120"/>
        <v/>
      </c>
      <c r="F383" s="14" t="str">
        <f t="shared" si="121"/>
        <v/>
      </c>
      <c r="G383" s="14" t="str">
        <f t="shared" si="122"/>
        <v/>
      </c>
      <c r="H383" s="14" t="str">
        <f t="shared" si="123"/>
        <v/>
      </c>
      <c r="K383" s="12" t="str">
        <f t="shared" si="108"/>
        <v/>
      </c>
      <c r="L383" s="13" t="str">
        <f t="shared" si="109"/>
        <v/>
      </c>
      <c r="M383" s="14" t="str">
        <f t="shared" si="110"/>
        <v/>
      </c>
      <c r="N383" s="14" t="str">
        <f t="shared" si="111"/>
        <v/>
      </c>
      <c r="O383" s="14" t="str">
        <f t="shared" si="112"/>
        <v/>
      </c>
      <c r="P383" s="14" t="str">
        <f t="shared" si="113"/>
        <v/>
      </c>
      <c r="Q383" s="14" t="str">
        <f t="shared" si="114"/>
        <v/>
      </c>
      <c r="R383" s="14" t="str">
        <f t="shared" si="115"/>
        <v/>
      </c>
      <c r="S383" s="14" t="str">
        <f t="shared" si="116"/>
        <v/>
      </c>
    </row>
    <row r="384" spans="1:19">
      <c r="A384" s="12" t="str">
        <f t="shared" si="107"/>
        <v/>
      </c>
      <c r="B384" s="13" t="str">
        <f t="shared" si="117"/>
        <v/>
      </c>
      <c r="C384" s="14" t="str">
        <f t="shared" si="118"/>
        <v/>
      </c>
      <c r="D384" s="14" t="str">
        <f t="shared" si="119"/>
        <v/>
      </c>
      <c r="E384" s="14" t="str">
        <f t="shared" si="120"/>
        <v/>
      </c>
      <c r="F384" s="14" t="str">
        <f t="shared" si="121"/>
        <v/>
      </c>
      <c r="G384" s="14" t="str">
        <f t="shared" si="122"/>
        <v/>
      </c>
      <c r="H384" s="14" t="str">
        <f t="shared" si="123"/>
        <v/>
      </c>
      <c r="K384" s="12" t="str">
        <f t="shared" si="108"/>
        <v/>
      </c>
      <c r="L384" s="13" t="str">
        <f t="shared" si="109"/>
        <v/>
      </c>
      <c r="M384" s="14" t="str">
        <f t="shared" si="110"/>
        <v/>
      </c>
      <c r="N384" s="14" t="str">
        <f t="shared" si="111"/>
        <v/>
      </c>
      <c r="O384" s="14" t="str">
        <f t="shared" si="112"/>
        <v/>
      </c>
      <c r="P384" s="14" t="str">
        <f t="shared" si="113"/>
        <v/>
      </c>
      <c r="Q384" s="14" t="str">
        <f t="shared" si="114"/>
        <v/>
      </c>
      <c r="R384" s="14" t="str">
        <f t="shared" si="115"/>
        <v/>
      </c>
      <c r="S384" s="14" t="str">
        <f t="shared" si="116"/>
        <v/>
      </c>
    </row>
    <row r="385" spans="1:19">
      <c r="A385" s="12" t="str">
        <f t="shared" si="107"/>
        <v/>
      </c>
      <c r="B385" s="13" t="str">
        <f t="shared" si="117"/>
        <v/>
      </c>
      <c r="C385" s="14" t="str">
        <f t="shared" si="118"/>
        <v/>
      </c>
      <c r="D385" s="14" t="str">
        <f t="shared" si="119"/>
        <v/>
      </c>
      <c r="E385" s="14" t="str">
        <f t="shared" si="120"/>
        <v/>
      </c>
      <c r="F385" s="14" t="str">
        <f t="shared" si="121"/>
        <v/>
      </c>
      <c r="G385" s="14" t="str">
        <f t="shared" si="122"/>
        <v/>
      </c>
      <c r="H385" s="14" t="str">
        <f t="shared" si="123"/>
        <v/>
      </c>
      <c r="K385" s="12" t="str">
        <f t="shared" si="108"/>
        <v/>
      </c>
      <c r="L385" s="13" t="str">
        <f t="shared" si="109"/>
        <v/>
      </c>
      <c r="M385" s="14" t="str">
        <f t="shared" si="110"/>
        <v/>
      </c>
      <c r="N385" s="14" t="str">
        <f t="shared" si="111"/>
        <v/>
      </c>
      <c r="O385" s="14" t="str">
        <f t="shared" si="112"/>
        <v/>
      </c>
      <c r="P385" s="14" t="str">
        <f t="shared" si="113"/>
        <v/>
      </c>
      <c r="Q385" s="14" t="str">
        <f t="shared" si="114"/>
        <v/>
      </c>
      <c r="R385" s="14" t="str">
        <f t="shared" si="115"/>
        <v/>
      </c>
      <c r="S385" s="14" t="str">
        <f t="shared" si="116"/>
        <v/>
      </c>
    </row>
    <row r="386" spans="1:19">
      <c r="A386" s="12" t="str">
        <f t="shared" si="107"/>
        <v/>
      </c>
      <c r="B386" s="13" t="str">
        <f t="shared" si="117"/>
        <v/>
      </c>
      <c r="C386" s="14" t="str">
        <f t="shared" si="118"/>
        <v/>
      </c>
      <c r="D386" s="14" t="str">
        <f t="shared" si="119"/>
        <v/>
      </c>
      <c r="E386" s="14" t="str">
        <f t="shared" si="120"/>
        <v/>
      </c>
      <c r="F386" s="14" t="str">
        <f t="shared" si="121"/>
        <v/>
      </c>
      <c r="G386" s="14" t="str">
        <f t="shared" si="122"/>
        <v/>
      </c>
      <c r="H386" s="14" t="str">
        <f t="shared" si="123"/>
        <v/>
      </c>
      <c r="K386" s="12" t="str">
        <f t="shared" si="108"/>
        <v/>
      </c>
      <c r="L386" s="13" t="str">
        <f t="shared" si="109"/>
        <v/>
      </c>
      <c r="M386" s="14" t="str">
        <f t="shared" si="110"/>
        <v/>
      </c>
      <c r="N386" s="14" t="str">
        <f t="shared" si="111"/>
        <v/>
      </c>
      <c r="O386" s="14" t="str">
        <f t="shared" si="112"/>
        <v/>
      </c>
      <c r="P386" s="14" t="str">
        <f t="shared" si="113"/>
        <v/>
      </c>
      <c r="Q386" s="14" t="str">
        <f t="shared" si="114"/>
        <v/>
      </c>
      <c r="R386" s="14" t="str">
        <f t="shared" si="115"/>
        <v/>
      </c>
      <c r="S386" s="14" t="str">
        <f t="shared" si="116"/>
        <v/>
      </c>
    </row>
    <row r="387" spans="1:19">
      <c r="A387" s="12" t="str">
        <f t="shared" si="107"/>
        <v/>
      </c>
      <c r="B387" s="13" t="str">
        <f t="shared" si="117"/>
        <v/>
      </c>
      <c r="C387" s="14" t="str">
        <f t="shared" si="118"/>
        <v/>
      </c>
      <c r="D387" s="14" t="str">
        <f t="shared" si="119"/>
        <v/>
      </c>
      <c r="E387" s="14" t="str">
        <f t="shared" si="120"/>
        <v/>
      </c>
      <c r="F387" s="14" t="str">
        <f t="shared" si="121"/>
        <v/>
      </c>
      <c r="G387" s="14" t="str">
        <f t="shared" si="122"/>
        <v/>
      </c>
      <c r="H387" s="14" t="str">
        <f t="shared" si="123"/>
        <v/>
      </c>
      <c r="K387" s="12" t="str">
        <f t="shared" si="108"/>
        <v/>
      </c>
      <c r="L387" s="13" t="str">
        <f t="shared" si="109"/>
        <v/>
      </c>
      <c r="M387" s="14" t="str">
        <f t="shared" si="110"/>
        <v/>
      </c>
      <c r="N387" s="14" t="str">
        <f t="shared" si="111"/>
        <v/>
      </c>
      <c r="O387" s="14" t="str">
        <f t="shared" si="112"/>
        <v/>
      </c>
      <c r="P387" s="14" t="str">
        <f t="shared" si="113"/>
        <v/>
      </c>
      <c r="Q387" s="14" t="str">
        <f t="shared" si="114"/>
        <v/>
      </c>
      <c r="R387" s="14" t="str">
        <f t="shared" si="115"/>
        <v/>
      </c>
      <c r="S387" s="14" t="str">
        <f t="shared" si="116"/>
        <v/>
      </c>
    </row>
    <row r="388" spans="1:19">
      <c r="A388" s="12" t="str">
        <f t="shared" si="107"/>
        <v/>
      </c>
      <c r="B388" s="13" t="str">
        <f t="shared" si="117"/>
        <v/>
      </c>
      <c r="C388" s="14" t="str">
        <f t="shared" si="118"/>
        <v/>
      </c>
      <c r="D388" s="14" t="str">
        <f t="shared" si="119"/>
        <v/>
      </c>
      <c r="E388" s="14" t="str">
        <f t="shared" si="120"/>
        <v/>
      </c>
      <c r="F388" s="14" t="str">
        <f t="shared" si="121"/>
        <v/>
      </c>
      <c r="G388" s="14" t="str">
        <f t="shared" si="122"/>
        <v/>
      </c>
      <c r="H388" s="14" t="str">
        <f t="shared" si="123"/>
        <v/>
      </c>
      <c r="K388" s="12" t="str">
        <f t="shared" si="108"/>
        <v/>
      </c>
      <c r="L388" s="13" t="str">
        <f t="shared" si="109"/>
        <v/>
      </c>
      <c r="M388" s="14" t="str">
        <f t="shared" si="110"/>
        <v/>
      </c>
      <c r="N388" s="14" t="str">
        <f t="shared" si="111"/>
        <v/>
      </c>
      <c r="O388" s="14" t="str">
        <f t="shared" si="112"/>
        <v/>
      </c>
      <c r="P388" s="14" t="str">
        <f t="shared" si="113"/>
        <v/>
      </c>
      <c r="Q388" s="14" t="str">
        <f t="shared" si="114"/>
        <v/>
      </c>
      <c r="R388" s="14" t="str">
        <f t="shared" si="115"/>
        <v/>
      </c>
      <c r="S388" s="14" t="str">
        <f t="shared" si="116"/>
        <v/>
      </c>
    </row>
    <row r="389" spans="1:19">
      <c r="A389" s="12" t="str">
        <f t="shared" si="107"/>
        <v/>
      </c>
      <c r="B389" s="13" t="str">
        <f t="shared" si="117"/>
        <v/>
      </c>
      <c r="C389" s="14" t="str">
        <f t="shared" si="118"/>
        <v/>
      </c>
      <c r="D389" s="14" t="str">
        <f t="shared" si="119"/>
        <v/>
      </c>
      <c r="E389" s="14" t="str">
        <f t="shared" si="120"/>
        <v/>
      </c>
      <c r="F389" s="14" t="str">
        <f t="shared" si="121"/>
        <v/>
      </c>
      <c r="G389" s="14" t="str">
        <f t="shared" si="122"/>
        <v/>
      </c>
      <c r="H389" s="14" t="str">
        <f t="shared" si="123"/>
        <v/>
      </c>
      <c r="K389" s="12" t="str">
        <f t="shared" si="108"/>
        <v/>
      </c>
      <c r="L389" s="13" t="str">
        <f t="shared" si="109"/>
        <v/>
      </c>
      <c r="M389" s="14" t="str">
        <f t="shared" si="110"/>
        <v/>
      </c>
      <c r="N389" s="14" t="str">
        <f t="shared" si="111"/>
        <v/>
      </c>
      <c r="O389" s="14" t="str">
        <f t="shared" si="112"/>
        <v/>
      </c>
      <c r="P389" s="14" t="str">
        <f t="shared" si="113"/>
        <v/>
      </c>
      <c r="Q389" s="14" t="str">
        <f t="shared" si="114"/>
        <v/>
      </c>
      <c r="R389" s="14" t="str">
        <f t="shared" si="115"/>
        <v/>
      </c>
      <c r="S389" s="14" t="str">
        <f t="shared" si="116"/>
        <v/>
      </c>
    </row>
    <row r="390" spans="1:19">
      <c r="A390" s="12" t="str">
        <f t="shared" si="107"/>
        <v/>
      </c>
      <c r="B390" s="13" t="str">
        <f t="shared" si="117"/>
        <v/>
      </c>
      <c r="C390" s="14" t="str">
        <f t="shared" si="118"/>
        <v/>
      </c>
      <c r="D390" s="14" t="str">
        <f t="shared" si="119"/>
        <v/>
      </c>
      <c r="E390" s="14" t="str">
        <f t="shared" si="120"/>
        <v/>
      </c>
      <c r="F390" s="14" t="str">
        <f t="shared" si="121"/>
        <v/>
      </c>
      <c r="G390" s="14" t="str">
        <f t="shared" si="122"/>
        <v/>
      </c>
      <c r="H390" s="14" t="str">
        <f t="shared" si="123"/>
        <v/>
      </c>
      <c r="K390" s="12" t="str">
        <f t="shared" si="108"/>
        <v/>
      </c>
      <c r="L390" s="13" t="str">
        <f t="shared" si="109"/>
        <v/>
      </c>
      <c r="M390" s="14" t="str">
        <f t="shared" si="110"/>
        <v/>
      </c>
      <c r="N390" s="14" t="str">
        <f t="shared" si="111"/>
        <v/>
      </c>
      <c r="O390" s="14" t="str">
        <f t="shared" si="112"/>
        <v/>
      </c>
      <c r="P390" s="14" t="str">
        <f t="shared" si="113"/>
        <v/>
      </c>
      <c r="Q390" s="14" t="str">
        <f t="shared" si="114"/>
        <v/>
      </c>
      <c r="R390" s="14" t="str">
        <f t="shared" si="115"/>
        <v/>
      </c>
      <c r="S390" s="14" t="str">
        <f t="shared" si="116"/>
        <v/>
      </c>
    </row>
    <row r="391" spans="1:19">
      <c r="A391" s="12" t="str">
        <f t="shared" si="107"/>
        <v/>
      </c>
      <c r="B391" s="13" t="str">
        <f t="shared" si="117"/>
        <v/>
      </c>
      <c r="C391" s="14" t="str">
        <f t="shared" si="118"/>
        <v/>
      </c>
      <c r="D391" s="14" t="str">
        <f t="shared" si="119"/>
        <v/>
      </c>
      <c r="E391" s="14" t="str">
        <f t="shared" si="120"/>
        <v/>
      </c>
      <c r="F391" s="14" t="str">
        <f t="shared" si="121"/>
        <v/>
      </c>
      <c r="G391" s="14" t="str">
        <f t="shared" si="122"/>
        <v/>
      </c>
      <c r="H391" s="14" t="str">
        <f t="shared" si="123"/>
        <v/>
      </c>
      <c r="K391" s="12" t="str">
        <f t="shared" si="108"/>
        <v/>
      </c>
      <c r="L391" s="13" t="str">
        <f t="shared" si="109"/>
        <v/>
      </c>
      <c r="M391" s="14" t="str">
        <f t="shared" si="110"/>
        <v/>
      </c>
      <c r="N391" s="14" t="str">
        <f t="shared" si="111"/>
        <v/>
      </c>
      <c r="O391" s="14" t="str">
        <f t="shared" si="112"/>
        <v/>
      </c>
      <c r="P391" s="14" t="str">
        <f t="shared" si="113"/>
        <v/>
      </c>
      <c r="Q391" s="14" t="str">
        <f t="shared" si="114"/>
        <v/>
      </c>
      <c r="R391" s="14" t="str">
        <f t="shared" si="115"/>
        <v/>
      </c>
      <c r="S391" s="14" t="str">
        <f t="shared" si="116"/>
        <v/>
      </c>
    </row>
    <row r="392" spans="1:19">
      <c r="A392" s="12" t="str">
        <f t="shared" si="107"/>
        <v/>
      </c>
      <c r="B392" s="13" t="str">
        <f t="shared" si="117"/>
        <v/>
      </c>
      <c r="C392" s="14" t="str">
        <f t="shared" si="118"/>
        <v/>
      </c>
      <c r="D392" s="14" t="str">
        <f t="shared" si="119"/>
        <v/>
      </c>
      <c r="E392" s="14" t="str">
        <f t="shared" si="120"/>
        <v/>
      </c>
      <c r="F392" s="14" t="str">
        <f t="shared" si="121"/>
        <v/>
      </c>
      <c r="G392" s="14" t="str">
        <f t="shared" si="122"/>
        <v/>
      </c>
      <c r="H392" s="14" t="str">
        <f t="shared" si="123"/>
        <v/>
      </c>
      <c r="K392" s="12" t="str">
        <f t="shared" si="108"/>
        <v/>
      </c>
      <c r="L392" s="13" t="str">
        <f t="shared" si="109"/>
        <v/>
      </c>
      <c r="M392" s="14" t="str">
        <f t="shared" si="110"/>
        <v/>
      </c>
      <c r="N392" s="14" t="str">
        <f t="shared" si="111"/>
        <v/>
      </c>
      <c r="O392" s="14" t="str">
        <f t="shared" si="112"/>
        <v/>
      </c>
      <c r="P392" s="14" t="str">
        <f t="shared" si="113"/>
        <v/>
      </c>
      <c r="Q392" s="14" t="str">
        <f t="shared" si="114"/>
        <v/>
      </c>
      <c r="R392" s="14" t="str">
        <f t="shared" si="115"/>
        <v/>
      </c>
      <c r="S392" s="14" t="str">
        <f t="shared" si="116"/>
        <v/>
      </c>
    </row>
    <row r="393" spans="1:19">
      <c r="A393" s="12" t="str">
        <f t="shared" si="107"/>
        <v/>
      </c>
      <c r="B393" s="13" t="str">
        <f t="shared" si="117"/>
        <v/>
      </c>
      <c r="C393" s="14" t="str">
        <f t="shared" si="118"/>
        <v/>
      </c>
      <c r="D393" s="14" t="str">
        <f t="shared" si="119"/>
        <v/>
      </c>
      <c r="E393" s="14" t="str">
        <f t="shared" si="120"/>
        <v/>
      </c>
      <c r="F393" s="14" t="str">
        <f t="shared" si="121"/>
        <v/>
      </c>
      <c r="G393" s="14" t="str">
        <f t="shared" si="122"/>
        <v/>
      </c>
      <c r="H393" s="14" t="str">
        <f t="shared" si="123"/>
        <v/>
      </c>
      <c r="K393" s="12" t="str">
        <f t="shared" si="108"/>
        <v/>
      </c>
      <c r="L393" s="13" t="str">
        <f t="shared" si="109"/>
        <v/>
      </c>
      <c r="M393" s="14" t="str">
        <f t="shared" si="110"/>
        <v/>
      </c>
      <c r="N393" s="14" t="str">
        <f t="shared" si="111"/>
        <v/>
      </c>
      <c r="O393" s="14" t="str">
        <f t="shared" si="112"/>
        <v/>
      </c>
      <c r="P393" s="14" t="str">
        <f t="shared" si="113"/>
        <v/>
      </c>
      <c r="Q393" s="14" t="str">
        <f t="shared" si="114"/>
        <v/>
      </c>
      <c r="R393" s="14" t="str">
        <f t="shared" si="115"/>
        <v/>
      </c>
      <c r="S393" s="14" t="str">
        <f t="shared" si="116"/>
        <v/>
      </c>
    </row>
    <row r="394" spans="1:19">
      <c r="A394" s="12" t="str">
        <f t="shared" si="107"/>
        <v/>
      </c>
      <c r="B394" s="13" t="str">
        <f t="shared" si="117"/>
        <v/>
      </c>
      <c r="C394" s="14" t="str">
        <f t="shared" si="118"/>
        <v/>
      </c>
      <c r="D394" s="14" t="str">
        <f t="shared" si="119"/>
        <v/>
      </c>
      <c r="E394" s="14" t="str">
        <f t="shared" si="120"/>
        <v/>
      </c>
      <c r="F394" s="14" t="str">
        <f t="shared" si="121"/>
        <v/>
      </c>
      <c r="G394" s="14" t="str">
        <f t="shared" si="122"/>
        <v/>
      </c>
      <c r="H394" s="14" t="str">
        <f t="shared" si="123"/>
        <v/>
      </c>
      <c r="K394" s="12" t="str">
        <f t="shared" si="108"/>
        <v/>
      </c>
      <c r="L394" s="13" t="str">
        <f t="shared" si="109"/>
        <v/>
      </c>
      <c r="M394" s="14" t="str">
        <f t="shared" si="110"/>
        <v/>
      </c>
      <c r="N394" s="14" t="str">
        <f t="shared" si="111"/>
        <v/>
      </c>
      <c r="O394" s="14" t="str">
        <f t="shared" si="112"/>
        <v/>
      </c>
      <c r="P394" s="14" t="str">
        <f t="shared" si="113"/>
        <v/>
      </c>
      <c r="Q394" s="14" t="str">
        <f t="shared" si="114"/>
        <v/>
      </c>
      <c r="R394" s="14" t="str">
        <f t="shared" si="115"/>
        <v/>
      </c>
      <c r="S394" s="14" t="str">
        <f t="shared" si="116"/>
        <v/>
      </c>
    </row>
    <row r="395" spans="1:19">
      <c r="A395" s="12" t="str">
        <f t="shared" si="107"/>
        <v/>
      </c>
      <c r="B395" s="13" t="str">
        <f t="shared" si="117"/>
        <v/>
      </c>
      <c r="C395" s="14" t="str">
        <f t="shared" si="118"/>
        <v/>
      </c>
      <c r="D395" s="14" t="str">
        <f t="shared" si="119"/>
        <v/>
      </c>
      <c r="E395" s="14" t="str">
        <f t="shared" si="120"/>
        <v/>
      </c>
      <c r="F395" s="14" t="str">
        <f t="shared" si="121"/>
        <v/>
      </c>
      <c r="G395" s="14" t="str">
        <f t="shared" si="122"/>
        <v/>
      </c>
      <c r="H395" s="14" t="str">
        <f t="shared" si="123"/>
        <v/>
      </c>
      <c r="K395" s="12" t="str">
        <f t="shared" si="108"/>
        <v/>
      </c>
      <c r="L395" s="13" t="str">
        <f t="shared" si="109"/>
        <v/>
      </c>
      <c r="M395" s="14" t="str">
        <f t="shared" si="110"/>
        <v/>
      </c>
      <c r="N395" s="14" t="str">
        <f t="shared" si="111"/>
        <v/>
      </c>
      <c r="O395" s="14" t="str">
        <f t="shared" si="112"/>
        <v/>
      </c>
      <c r="P395" s="14" t="str">
        <f t="shared" si="113"/>
        <v/>
      </c>
      <c r="Q395" s="14" t="str">
        <f t="shared" si="114"/>
        <v/>
      </c>
      <c r="R395" s="14" t="str">
        <f t="shared" si="115"/>
        <v/>
      </c>
      <c r="S395" s="14" t="str">
        <f t="shared" si="116"/>
        <v/>
      </c>
    </row>
    <row r="396" spans="1:19">
      <c r="A396" s="12" t="str">
        <f t="shared" si="107"/>
        <v/>
      </c>
      <c r="B396" s="13" t="str">
        <f t="shared" si="117"/>
        <v/>
      </c>
      <c r="C396" s="14" t="str">
        <f t="shared" si="118"/>
        <v/>
      </c>
      <c r="D396" s="14" t="str">
        <f t="shared" si="119"/>
        <v/>
      </c>
      <c r="E396" s="14" t="str">
        <f t="shared" si="120"/>
        <v/>
      </c>
      <c r="F396" s="14" t="str">
        <f t="shared" si="121"/>
        <v/>
      </c>
      <c r="G396" s="14" t="str">
        <f t="shared" si="122"/>
        <v/>
      </c>
      <c r="H396" s="14" t="str">
        <f t="shared" si="123"/>
        <v/>
      </c>
      <c r="K396" s="12" t="str">
        <f t="shared" si="108"/>
        <v/>
      </c>
      <c r="L396" s="13" t="str">
        <f t="shared" si="109"/>
        <v/>
      </c>
      <c r="M396" s="14" t="str">
        <f t="shared" si="110"/>
        <v/>
      </c>
      <c r="N396" s="14" t="str">
        <f t="shared" si="111"/>
        <v/>
      </c>
      <c r="O396" s="14" t="str">
        <f t="shared" si="112"/>
        <v/>
      </c>
      <c r="P396" s="14" t="str">
        <f t="shared" si="113"/>
        <v/>
      </c>
      <c r="Q396" s="14" t="str">
        <f t="shared" si="114"/>
        <v/>
      </c>
      <c r="R396" s="14" t="str">
        <f t="shared" si="115"/>
        <v/>
      </c>
      <c r="S396" s="14" t="str">
        <f t="shared" si="116"/>
        <v/>
      </c>
    </row>
    <row r="397" spans="1:19">
      <c r="A397" s="12" t="str">
        <f t="shared" si="107"/>
        <v/>
      </c>
      <c r="B397" s="13" t="str">
        <f t="shared" si="117"/>
        <v/>
      </c>
      <c r="C397" s="14" t="str">
        <f t="shared" si="118"/>
        <v/>
      </c>
      <c r="D397" s="14" t="str">
        <f t="shared" si="119"/>
        <v/>
      </c>
      <c r="E397" s="14" t="str">
        <f t="shared" si="120"/>
        <v/>
      </c>
      <c r="F397" s="14" t="str">
        <f t="shared" si="121"/>
        <v/>
      </c>
      <c r="G397" s="14" t="str">
        <f t="shared" si="122"/>
        <v/>
      </c>
      <c r="H397" s="14" t="str">
        <f t="shared" si="123"/>
        <v/>
      </c>
      <c r="K397" s="12" t="str">
        <f t="shared" si="108"/>
        <v/>
      </c>
      <c r="L397" s="13" t="str">
        <f t="shared" si="109"/>
        <v/>
      </c>
      <c r="M397" s="14" t="str">
        <f t="shared" si="110"/>
        <v/>
      </c>
      <c r="N397" s="14" t="str">
        <f t="shared" si="111"/>
        <v/>
      </c>
      <c r="O397" s="14" t="str">
        <f t="shared" si="112"/>
        <v/>
      </c>
      <c r="P397" s="14" t="str">
        <f t="shared" si="113"/>
        <v/>
      </c>
      <c r="Q397" s="14" t="str">
        <f t="shared" si="114"/>
        <v/>
      </c>
      <c r="R397" s="14" t="str">
        <f t="shared" si="115"/>
        <v/>
      </c>
      <c r="S397" s="14" t="str">
        <f t="shared" si="116"/>
        <v/>
      </c>
    </row>
    <row r="398" spans="1:19">
      <c r="A398" s="12" t="str">
        <f t="shared" si="107"/>
        <v/>
      </c>
      <c r="B398" s="13" t="str">
        <f t="shared" si="117"/>
        <v/>
      </c>
      <c r="C398" s="14" t="str">
        <f t="shared" si="118"/>
        <v/>
      </c>
      <c r="D398" s="14" t="str">
        <f t="shared" si="119"/>
        <v/>
      </c>
      <c r="E398" s="14" t="str">
        <f t="shared" si="120"/>
        <v/>
      </c>
      <c r="F398" s="14" t="str">
        <f t="shared" si="121"/>
        <v/>
      </c>
      <c r="G398" s="14" t="str">
        <f t="shared" si="122"/>
        <v/>
      </c>
      <c r="H398" s="14" t="str">
        <f t="shared" si="123"/>
        <v/>
      </c>
      <c r="K398" s="12" t="str">
        <f t="shared" si="108"/>
        <v/>
      </c>
      <c r="L398" s="13" t="str">
        <f t="shared" si="109"/>
        <v/>
      </c>
      <c r="M398" s="14" t="str">
        <f t="shared" si="110"/>
        <v/>
      </c>
      <c r="N398" s="14" t="str">
        <f t="shared" si="111"/>
        <v/>
      </c>
      <c r="O398" s="14" t="str">
        <f t="shared" si="112"/>
        <v/>
      </c>
      <c r="P398" s="14" t="str">
        <f t="shared" si="113"/>
        <v/>
      </c>
      <c r="Q398" s="14" t="str">
        <f t="shared" si="114"/>
        <v/>
      </c>
      <c r="R398" s="14" t="str">
        <f t="shared" si="115"/>
        <v/>
      </c>
      <c r="S398" s="14" t="str">
        <f t="shared" si="116"/>
        <v/>
      </c>
    </row>
    <row r="399" spans="1:19">
      <c r="A399" s="12" t="str">
        <f t="shared" si="107"/>
        <v/>
      </c>
      <c r="B399" s="13" t="str">
        <f t="shared" si="117"/>
        <v/>
      </c>
      <c r="C399" s="14" t="str">
        <f t="shared" si="118"/>
        <v/>
      </c>
      <c r="D399" s="14" t="str">
        <f t="shared" si="119"/>
        <v/>
      </c>
      <c r="E399" s="14" t="str">
        <f t="shared" si="120"/>
        <v/>
      </c>
      <c r="F399" s="14" t="str">
        <f t="shared" si="121"/>
        <v/>
      </c>
      <c r="G399" s="14" t="str">
        <f t="shared" si="122"/>
        <v/>
      </c>
      <c r="H399" s="14" t="str">
        <f t="shared" si="123"/>
        <v/>
      </c>
      <c r="K399" s="12" t="str">
        <f t="shared" si="108"/>
        <v/>
      </c>
      <c r="L399" s="13" t="str">
        <f t="shared" si="109"/>
        <v/>
      </c>
      <c r="M399" s="14" t="str">
        <f t="shared" si="110"/>
        <v/>
      </c>
      <c r="N399" s="14" t="str">
        <f t="shared" si="111"/>
        <v/>
      </c>
      <c r="O399" s="14" t="str">
        <f t="shared" si="112"/>
        <v/>
      </c>
      <c r="P399" s="14" t="str">
        <f t="shared" si="113"/>
        <v/>
      </c>
      <c r="Q399" s="14" t="str">
        <f t="shared" si="114"/>
        <v/>
      </c>
      <c r="R399" s="14" t="str">
        <f t="shared" si="115"/>
        <v/>
      </c>
      <c r="S399" s="14" t="str">
        <f t="shared" si="116"/>
        <v/>
      </c>
    </row>
    <row r="400" spans="1:19">
      <c r="A400" s="12" t="str">
        <f t="shared" si="107"/>
        <v/>
      </c>
      <c r="B400" s="13" t="str">
        <f t="shared" si="117"/>
        <v/>
      </c>
      <c r="C400" s="14" t="str">
        <f t="shared" si="118"/>
        <v/>
      </c>
      <c r="D400" s="14" t="str">
        <f t="shared" si="119"/>
        <v/>
      </c>
      <c r="E400" s="14" t="str">
        <f t="shared" si="120"/>
        <v/>
      </c>
      <c r="F400" s="14" t="str">
        <f t="shared" si="121"/>
        <v/>
      </c>
      <c r="G400" s="14" t="str">
        <f t="shared" si="122"/>
        <v/>
      </c>
      <c r="H400" s="14" t="str">
        <f t="shared" si="123"/>
        <v/>
      </c>
      <c r="K400" s="12" t="str">
        <f t="shared" si="108"/>
        <v/>
      </c>
      <c r="L400" s="13" t="str">
        <f t="shared" si="109"/>
        <v/>
      </c>
      <c r="M400" s="14" t="str">
        <f t="shared" si="110"/>
        <v/>
      </c>
      <c r="N400" s="14" t="str">
        <f t="shared" si="111"/>
        <v/>
      </c>
      <c r="O400" s="14" t="str">
        <f t="shared" si="112"/>
        <v/>
      </c>
      <c r="P400" s="14" t="str">
        <f t="shared" si="113"/>
        <v/>
      </c>
      <c r="Q400" s="14" t="str">
        <f t="shared" si="114"/>
        <v/>
      </c>
      <c r="R400" s="14" t="str">
        <f t="shared" si="115"/>
        <v/>
      </c>
      <c r="S400" s="14" t="str">
        <f t="shared" si="116"/>
        <v/>
      </c>
    </row>
    <row r="401" spans="1:19">
      <c r="A401" s="12" t="str">
        <f t="shared" si="107"/>
        <v/>
      </c>
      <c r="B401" s="13" t="str">
        <f t="shared" si="117"/>
        <v/>
      </c>
      <c r="C401" s="14" t="str">
        <f t="shared" si="118"/>
        <v/>
      </c>
      <c r="D401" s="14" t="str">
        <f t="shared" si="119"/>
        <v/>
      </c>
      <c r="E401" s="14" t="str">
        <f t="shared" si="120"/>
        <v/>
      </c>
      <c r="F401" s="14" t="str">
        <f t="shared" si="121"/>
        <v/>
      </c>
      <c r="G401" s="14" t="str">
        <f t="shared" si="122"/>
        <v/>
      </c>
      <c r="H401" s="14" t="str">
        <f t="shared" si="123"/>
        <v/>
      </c>
      <c r="K401" s="12" t="str">
        <f t="shared" si="108"/>
        <v/>
      </c>
      <c r="L401" s="13" t="str">
        <f t="shared" si="109"/>
        <v/>
      </c>
      <c r="M401" s="14" t="str">
        <f t="shared" si="110"/>
        <v/>
      </c>
      <c r="N401" s="14" t="str">
        <f t="shared" si="111"/>
        <v/>
      </c>
      <c r="O401" s="14" t="str">
        <f t="shared" si="112"/>
        <v/>
      </c>
      <c r="P401" s="14" t="str">
        <f t="shared" si="113"/>
        <v/>
      </c>
      <c r="Q401" s="14" t="str">
        <f t="shared" si="114"/>
        <v/>
      </c>
      <c r="R401" s="14" t="str">
        <f t="shared" si="115"/>
        <v/>
      </c>
      <c r="S401" s="14" t="str">
        <f t="shared" si="116"/>
        <v/>
      </c>
    </row>
    <row r="402" spans="1:19">
      <c r="A402" s="12" t="str">
        <f t="shared" si="107"/>
        <v/>
      </c>
      <c r="B402" s="13" t="str">
        <f t="shared" si="117"/>
        <v/>
      </c>
      <c r="C402" s="14" t="str">
        <f t="shared" si="118"/>
        <v/>
      </c>
      <c r="D402" s="14" t="str">
        <f t="shared" si="119"/>
        <v/>
      </c>
      <c r="E402" s="14" t="str">
        <f t="shared" si="120"/>
        <v/>
      </c>
      <c r="F402" s="14" t="str">
        <f t="shared" si="121"/>
        <v/>
      </c>
      <c r="G402" s="14" t="str">
        <f t="shared" si="122"/>
        <v/>
      </c>
      <c r="H402" s="14" t="str">
        <f t="shared" si="123"/>
        <v/>
      </c>
      <c r="K402" s="12" t="str">
        <f t="shared" si="108"/>
        <v/>
      </c>
      <c r="L402" s="13" t="str">
        <f t="shared" si="109"/>
        <v/>
      </c>
      <c r="M402" s="14" t="str">
        <f t="shared" si="110"/>
        <v/>
      </c>
      <c r="N402" s="14" t="str">
        <f t="shared" si="111"/>
        <v/>
      </c>
      <c r="O402" s="14" t="str">
        <f t="shared" si="112"/>
        <v/>
      </c>
      <c r="P402" s="14" t="str">
        <f t="shared" si="113"/>
        <v/>
      </c>
      <c r="Q402" s="14" t="str">
        <f t="shared" si="114"/>
        <v/>
      </c>
      <c r="R402" s="14" t="str">
        <f t="shared" si="115"/>
        <v/>
      </c>
      <c r="S402" s="14" t="str">
        <f t="shared" si="116"/>
        <v/>
      </c>
    </row>
    <row r="403" spans="1:19">
      <c r="A403" s="12" t="str">
        <f t="shared" si="107"/>
        <v/>
      </c>
      <c r="B403" s="13" t="str">
        <f t="shared" si="117"/>
        <v/>
      </c>
      <c r="C403" s="14" t="str">
        <f t="shared" si="118"/>
        <v/>
      </c>
      <c r="D403" s="14" t="str">
        <f t="shared" si="119"/>
        <v/>
      </c>
      <c r="E403" s="14" t="str">
        <f t="shared" si="120"/>
        <v/>
      </c>
      <c r="F403" s="14" t="str">
        <f t="shared" si="121"/>
        <v/>
      </c>
      <c r="G403" s="14" t="str">
        <f t="shared" si="122"/>
        <v/>
      </c>
      <c r="H403" s="14" t="str">
        <f t="shared" si="123"/>
        <v/>
      </c>
      <c r="K403" s="12" t="str">
        <f t="shared" si="108"/>
        <v/>
      </c>
      <c r="L403" s="13" t="str">
        <f t="shared" si="109"/>
        <v/>
      </c>
      <c r="M403" s="14" t="str">
        <f t="shared" si="110"/>
        <v/>
      </c>
      <c r="N403" s="14" t="str">
        <f t="shared" si="111"/>
        <v/>
      </c>
      <c r="O403" s="14" t="str">
        <f t="shared" si="112"/>
        <v/>
      </c>
      <c r="P403" s="14" t="str">
        <f t="shared" si="113"/>
        <v/>
      </c>
      <c r="Q403" s="14" t="str">
        <f t="shared" si="114"/>
        <v/>
      </c>
      <c r="R403" s="14" t="str">
        <f t="shared" si="115"/>
        <v/>
      </c>
      <c r="S403" s="14" t="str">
        <f t="shared" si="116"/>
        <v/>
      </c>
    </row>
    <row r="404" spans="1:19">
      <c r="A404" s="12" t="str">
        <f t="shared" si="107"/>
        <v/>
      </c>
      <c r="B404" s="13" t="str">
        <f t="shared" si="117"/>
        <v/>
      </c>
      <c r="C404" s="14" t="str">
        <f t="shared" si="118"/>
        <v/>
      </c>
      <c r="D404" s="14" t="str">
        <f t="shared" si="119"/>
        <v/>
      </c>
      <c r="E404" s="14" t="str">
        <f t="shared" si="120"/>
        <v/>
      </c>
      <c r="F404" s="14" t="str">
        <f t="shared" si="121"/>
        <v/>
      </c>
      <c r="G404" s="14" t="str">
        <f t="shared" si="122"/>
        <v/>
      </c>
      <c r="H404" s="14" t="str">
        <f t="shared" si="123"/>
        <v/>
      </c>
      <c r="K404" s="12" t="str">
        <f t="shared" si="108"/>
        <v/>
      </c>
      <c r="L404" s="13" t="str">
        <f t="shared" si="109"/>
        <v/>
      </c>
      <c r="M404" s="14" t="str">
        <f t="shared" si="110"/>
        <v/>
      </c>
      <c r="N404" s="14" t="str">
        <f t="shared" si="111"/>
        <v/>
      </c>
      <c r="O404" s="14" t="str">
        <f t="shared" si="112"/>
        <v/>
      </c>
      <c r="P404" s="14" t="str">
        <f t="shared" si="113"/>
        <v/>
      </c>
      <c r="Q404" s="14" t="str">
        <f t="shared" si="114"/>
        <v/>
      </c>
      <c r="R404" s="14" t="str">
        <f t="shared" si="115"/>
        <v/>
      </c>
      <c r="S404" s="14" t="str">
        <f t="shared" si="116"/>
        <v/>
      </c>
    </row>
    <row r="405" spans="1:19">
      <c r="A405" s="12" t="str">
        <f t="shared" si="107"/>
        <v/>
      </c>
      <c r="B405" s="13" t="str">
        <f t="shared" si="117"/>
        <v/>
      </c>
      <c r="C405" s="14" t="str">
        <f t="shared" si="118"/>
        <v/>
      </c>
      <c r="D405" s="14" t="str">
        <f t="shared" si="119"/>
        <v/>
      </c>
      <c r="E405" s="14" t="str">
        <f t="shared" si="120"/>
        <v/>
      </c>
      <c r="F405" s="14" t="str">
        <f t="shared" si="121"/>
        <v/>
      </c>
      <c r="G405" s="14" t="str">
        <f t="shared" si="122"/>
        <v/>
      </c>
      <c r="H405" s="14" t="str">
        <f t="shared" si="123"/>
        <v/>
      </c>
      <c r="K405" s="12" t="str">
        <f t="shared" si="108"/>
        <v/>
      </c>
      <c r="L405" s="13" t="str">
        <f t="shared" si="109"/>
        <v/>
      </c>
      <c r="M405" s="14" t="str">
        <f t="shared" si="110"/>
        <v/>
      </c>
      <c r="N405" s="14" t="str">
        <f t="shared" si="111"/>
        <v/>
      </c>
      <c r="O405" s="14" t="str">
        <f t="shared" si="112"/>
        <v/>
      </c>
      <c r="P405" s="14" t="str">
        <f t="shared" si="113"/>
        <v/>
      </c>
      <c r="Q405" s="14" t="str">
        <f t="shared" si="114"/>
        <v/>
      </c>
      <c r="R405" s="14" t="str">
        <f t="shared" si="115"/>
        <v/>
      </c>
      <c r="S405" s="14" t="str">
        <f t="shared" si="116"/>
        <v/>
      </c>
    </row>
    <row r="406" spans="1:19">
      <c r="A406" s="12" t="str">
        <f t="shared" si="107"/>
        <v/>
      </c>
      <c r="B406" s="13" t="str">
        <f t="shared" si="117"/>
        <v/>
      </c>
      <c r="C406" s="14" t="str">
        <f t="shared" si="118"/>
        <v/>
      </c>
      <c r="D406" s="14" t="str">
        <f t="shared" si="119"/>
        <v/>
      </c>
      <c r="E406" s="14" t="str">
        <f t="shared" si="120"/>
        <v/>
      </c>
      <c r="F406" s="14" t="str">
        <f t="shared" si="121"/>
        <v/>
      </c>
      <c r="G406" s="14" t="str">
        <f t="shared" si="122"/>
        <v/>
      </c>
      <c r="H406" s="14" t="str">
        <f t="shared" si="123"/>
        <v/>
      </c>
      <c r="K406" s="12" t="str">
        <f t="shared" si="108"/>
        <v/>
      </c>
      <c r="L406" s="13" t="str">
        <f t="shared" si="109"/>
        <v/>
      </c>
      <c r="M406" s="14" t="str">
        <f t="shared" si="110"/>
        <v/>
      </c>
      <c r="N406" s="14" t="str">
        <f t="shared" si="111"/>
        <v/>
      </c>
      <c r="O406" s="14" t="str">
        <f t="shared" si="112"/>
        <v/>
      </c>
      <c r="P406" s="14" t="str">
        <f t="shared" si="113"/>
        <v/>
      </c>
      <c r="Q406" s="14" t="str">
        <f t="shared" si="114"/>
        <v/>
      </c>
      <c r="R406" s="14" t="str">
        <f t="shared" si="115"/>
        <v/>
      </c>
      <c r="S406" s="14" t="str">
        <f t="shared" si="116"/>
        <v/>
      </c>
    </row>
    <row r="407" spans="1:19">
      <c r="A407" s="12" t="str">
        <f t="shared" si="107"/>
        <v/>
      </c>
      <c r="B407" s="13" t="str">
        <f t="shared" si="117"/>
        <v/>
      </c>
      <c r="C407" s="14" t="str">
        <f t="shared" si="118"/>
        <v/>
      </c>
      <c r="D407" s="14" t="str">
        <f t="shared" si="119"/>
        <v/>
      </c>
      <c r="E407" s="14" t="str">
        <f t="shared" si="120"/>
        <v/>
      </c>
      <c r="F407" s="14" t="str">
        <f t="shared" si="121"/>
        <v/>
      </c>
      <c r="G407" s="14" t="str">
        <f t="shared" si="122"/>
        <v/>
      </c>
      <c r="H407" s="14" t="str">
        <f t="shared" si="123"/>
        <v/>
      </c>
      <c r="K407" s="12" t="str">
        <f t="shared" si="108"/>
        <v/>
      </c>
      <c r="L407" s="13" t="str">
        <f t="shared" si="109"/>
        <v/>
      </c>
      <c r="M407" s="14" t="str">
        <f t="shared" si="110"/>
        <v/>
      </c>
      <c r="N407" s="14" t="str">
        <f t="shared" si="111"/>
        <v/>
      </c>
      <c r="O407" s="14" t="str">
        <f t="shared" si="112"/>
        <v/>
      </c>
      <c r="P407" s="14" t="str">
        <f t="shared" si="113"/>
        <v/>
      </c>
      <c r="Q407" s="14" t="str">
        <f t="shared" si="114"/>
        <v/>
      </c>
      <c r="R407" s="14" t="str">
        <f t="shared" si="115"/>
        <v/>
      </c>
      <c r="S407" s="14" t="str">
        <f t="shared" si="116"/>
        <v/>
      </c>
    </row>
    <row r="408" spans="1:19">
      <c r="A408" s="12" t="str">
        <f t="shared" ref="A408:A471" si="124">IF(A407="", "",IF(A407+1&gt;$D$13,"",A407+1))</f>
        <v/>
      </c>
      <c r="B408" s="13" t="str">
        <f t="shared" si="117"/>
        <v/>
      </c>
      <c r="C408" s="14" t="str">
        <f t="shared" si="118"/>
        <v/>
      </c>
      <c r="D408" s="14" t="str">
        <f t="shared" si="119"/>
        <v/>
      </c>
      <c r="E408" s="14" t="str">
        <f t="shared" si="120"/>
        <v/>
      </c>
      <c r="F408" s="14" t="str">
        <f t="shared" si="121"/>
        <v/>
      </c>
      <c r="G408" s="14" t="str">
        <f t="shared" si="122"/>
        <v/>
      </c>
      <c r="H408" s="14" t="str">
        <f t="shared" si="123"/>
        <v/>
      </c>
      <c r="K408" s="12" t="str">
        <f t="shared" ref="K408:K471" si="125">IF(K407="", "",IF(K407+1&gt;$F$13,"",K407+1))</f>
        <v/>
      </c>
      <c r="L408" s="13" t="str">
        <f t="shared" si="109"/>
        <v/>
      </c>
      <c r="M408" s="14" t="str">
        <f t="shared" si="110"/>
        <v/>
      </c>
      <c r="N408" s="14" t="str">
        <f t="shared" si="111"/>
        <v/>
      </c>
      <c r="O408" s="14" t="str">
        <f t="shared" si="112"/>
        <v/>
      </c>
      <c r="P408" s="14" t="str">
        <f t="shared" si="113"/>
        <v/>
      </c>
      <c r="Q408" s="14" t="str">
        <f t="shared" si="114"/>
        <v/>
      </c>
      <c r="R408" s="14" t="str">
        <f t="shared" si="115"/>
        <v/>
      </c>
      <c r="S408" s="14" t="str">
        <f t="shared" si="116"/>
        <v/>
      </c>
    </row>
    <row r="409" spans="1:19">
      <c r="A409" s="12" t="str">
        <f t="shared" si="124"/>
        <v/>
      </c>
      <c r="B409" s="13" t="str">
        <f t="shared" si="117"/>
        <v/>
      </c>
      <c r="C409" s="14" t="str">
        <f t="shared" si="118"/>
        <v/>
      </c>
      <c r="D409" s="14" t="str">
        <f t="shared" si="119"/>
        <v/>
      </c>
      <c r="E409" s="14" t="str">
        <f t="shared" si="120"/>
        <v/>
      </c>
      <c r="F409" s="14" t="str">
        <f t="shared" si="121"/>
        <v/>
      </c>
      <c r="G409" s="14" t="str">
        <f t="shared" si="122"/>
        <v/>
      </c>
      <c r="H409" s="14" t="str">
        <f t="shared" si="123"/>
        <v/>
      </c>
      <c r="K409" s="12" t="str">
        <f t="shared" si="125"/>
        <v/>
      </c>
      <c r="L409" s="13" t="str">
        <f t="shared" si="109"/>
        <v/>
      </c>
      <c r="M409" s="14" t="str">
        <f t="shared" si="110"/>
        <v/>
      </c>
      <c r="N409" s="14" t="str">
        <f t="shared" si="111"/>
        <v/>
      </c>
      <c r="O409" s="14" t="str">
        <f t="shared" si="112"/>
        <v/>
      </c>
      <c r="P409" s="14" t="str">
        <f t="shared" si="113"/>
        <v/>
      </c>
      <c r="Q409" s="14" t="str">
        <f t="shared" si="114"/>
        <v/>
      </c>
      <c r="R409" s="14" t="str">
        <f t="shared" si="115"/>
        <v/>
      </c>
      <c r="S409" s="14" t="str">
        <f t="shared" si="116"/>
        <v/>
      </c>
    </row>
    <row r="410" spans="1:19">
      <c r="A410" s="12" t="str">
        <f t="shared" si="124"/>
        <v/>
      </c>
      <c r="B410" s="13" t="str">
        <f t="shared" si="117"/>
        <v/>
      </c>
      <c r="C410" s="14" t="str">
        <f t="shared" si="118"/>
        <v/>
      </c>
      <c r="D410" s="14" t="str">
        <f t="shared" si="119"/>
        <v/>
      </c>
      <c r="E410" s="14" t="str">
        <f t="shared" si="120"/>
        <v/>
      </c>
      <c r="F410" s="14" t="str">
        <f t="shared" si="121"/>
        <v/>
      </c>
      <c r="G410" s="14" t="str">
        <f t="shared" si="122"/>
        <v/>
      </c>
      <c r="H410" s="14" t="str">
        <f t="shared" si="123"/>
        <v/>
      </c>
      <c r="K410" s="12" t="str">
        <f t="shared" si="125"/>
        <v/>
      </c>
      <c r="L410" s="13" t="str">
        <f t="shared" si="109"/>
        <v/>
      </c>
      <c r="M410" s="14" t="str">
        <f t="shared" si="110"/>
        <v/>
      </c>
      <c r="N410" s="14" t="str">
        <f t="shared" si="111"/>
        <v/>
      </c>
      <c r="O410" s="14" t="str">
        <f t="shared" si="112"/>
        <v/>
      </c>
      <c r="P410" s="14" t="str">
        <f t="shared" si="113"/>
        <v/>
      </c>
      <c r="Q410" s="14" t="str">
        <f t="shared" si="114"/>
        <v/>
      </c>
      <c r="R410" s="14" t="str">
        <f t="shared" si="115"/>
        <v/>
      </c>
      <c r="S410" s="14" t="str">
        <f t="shared" si="116"/>
        <v/>
      </c>
    </row>
    <row r="411" spans="1:19">
      <c r="A411" s="12" t="str">
        <f t="shared" si="124"/>
        <v/>
      </c>
      <c r="B411" s="13" t="str">
        <f t="shared" si="117"/>
        <v/>
      </c>
      <c r="C411" s="14" t="str">
        <f t="shared" si="118"/>
        <v/>
      </c>
      <c r="D411" s="14" t="str">
        <f t="shared" si="119"/>
        <v/>
      </c>
      <c r="E411" s="14" t="str">
        <f t="shared" si="120"/>
        <v/>
      </c>
      <c r="F411" s="14" t="str">
        <f t="shared" si="121"/>
        <v/>
      </c>
      <c r="G411" s="14" t="str">
        <f t="shared" si="122"/>
        <v/>
      </c>
      <c r="H411" s="14" t="str">
        <f t="shared" si="123"/>
        <v/>
      </c>
      <c r="K411" s="12" t="str">
        <f t="shared" si="125"/>
        <v/>
      </c>
      <c r="L411" s="13" t="str">
        <f t="shared" si="109"/>
        <v/>
      </c>
      <c r="M411" s="14" t="str">
        <f t="shared" si="110"/>
        <v/>
      </c>
      <c r="N411" s="14" t="str">
        <f t="shared" si="111"/>
        <v/>
      </c>
      <c r="O411" s="14" t="str">
        <f t="shared" si="112"/>
        <v/>
      </c>
      <c r="P411" s="14" t="str">
        <f t="shared" si="113"/>
        <v/>
      </c>
      <c r="Q411" s="14" t="str">
        <f t="shared" si="114"/>
        <v/>
      </c>
      <c r="R411" s="14" t="str">
        <f t="shared" si="115"/>
        <v/>
      </c>
      <c r="S411" s="14" t="str">
        <f t="shared" si="116"/>
        <v/>
      </c>
    </row>
    <row r="412" spans="1:19">
      <c r="A412" s="12" t="str">
        <f t="shared" si="124"/>
        <v/>
      </c>
      <c r="B412" s="13" t="str">
        <f t="shared" si="117"/>
        <v/>
      </c>
      <c r="C412" s="14" t="str">
        <f t="shared" si="118"/>
        <v/>
      </c>
      <c r="D412" s="14" t="str">
        <f t="shared" si="119"/>
        <v/>
      </c>
      <c r="E412" s="14" t="str">
        <f t="shared" si="120"/>
        <v/>
      </c>
      <c r="F412" s="14" t="str">
        <f t="shared" si="121"/>
        <v/>
      </c>
      <c r="G412" s="14" t="str">
        <f t="shared" si="122"/>
        <v/>
      </c>
      <c r="H412" s="14" t="str">
        <f t="shared" si="123"/>
        <v/>
      </c>
      <c r="K412" s="12" t="str">
        <f t="shared" si="125"/>
        <v/>
      </c>
      <c r="L412" s="13" t="str">
        <f t="shared" si="109"/>
        <v/>
      </c>
      <c r="M412" s="14" t="str">
        <f t="shared" si="110"/>
        <v/>
      </c>
      <c r="N412" s="14" t="str">
        <f t="shared" si="111"/>
        <v/>
      </c>
      <c r="O412" s="14" t="str">
        <f t="shared" si="112"/>
        <v/>
      </c>
      <c r="P412" s="14" t="str">
        <f t="shared" si="113"/>
        <v/>
      </c>
      <c r="Q412" s="14" t="str">
        <f t="shared" si="114"/>
        <v/>
      </c>
      <c r="R412" s="14" t="str">
        <f t="shared" si="115"/>
        <v/>
      </c>
      <c r="S412" s="14" t="str">
        <f t="shared" si="116"/>
        <v/>
      </c>
    </row>
    <row r="413" spans="1:19">
      <c r="A413" s="12" t="str">
        <f t="shared" si="124"/>
        <v/>
      </c>
      <c r="B413" s="13" t="str">
        <f t="shared" si="117"/>
        <v/>
      </c>
      <c r="C413" s="14" t="str">
        <f t="shared" si="118"/>
        <v/>
      </c>
      <c r="D413" s="14" t="str">
        <f t="shared" si="119"/>
        <v/>
      </c>
      <c r="E413" s="14" t="str">
        <f t="shared" si="120"/>
        <v/>
      </c>
      <c r="F413" s="14" t="str">
        <f t="shared" si="121"/>
        <v/>
      </c>
      <c r="G413" s="14" t="str">
        <f t="shared" si="122"/>
        <v/>
      </c>
      <c r="H413" s="14" t="str">
        <f t="shared" si="123"/>
        <v/>
      </c>
      <c r="K413" s="12" t="str">
        <f t="shared" si="125"/>
        <v/>
      </c>
      <c r="L413" s="13" t="str">
        <f t="shared" ref="L413:L476" si="126">IF(K413="","",DATE(YEAR(L412),MONTH(L412)+1,DAY(L412)))</f>
        <v/>
      </c>
      <c r="M413" s="14" t="str">
        <f t="shared" ref="M413:M476" si="127">IF(K413="","",IF(K413=$F$13,(1+$G$5/12)*R412,$F$12))</f>
        <v/>
      </c>
      <c r="N413" s="14" t="str">
        <f t="shared" ref="N413:N476" si="128">IF(K413="","",$G$5/12*R412)</f>
        <v/>
      </c>
      <c r="O413" s="14" t="str">
        <f t="shared" ref="O413:O476" si="129">IF(K413="","",O412+N413)</f>
        <v/>
      </c>
      <c r="P413" s="14" t="str">
        <f t="shared" ref="P413:P476" si="130">IF(K413="","",M413-N413)</f>
        <v/>
      </c>
      <c r="Q413" s="14" t="str">
        <f t="shared" ref="Q413:Q476" si="131">IF(K413="","",Q412+P413)</f>
        <v/>
      </c>
      <c r="R413" s="14" t="str">
        <f t="shared" ref="R413:R476" si="132">IF(K413="","",R412-P413)</f>
        <v/>
      </c>
      <c r="S413" s="14" t="str">
        <f t="shared" ref="S413:S476" si="133">IF(K413="","",D413-N413)</f>
        <v/>
      </c>
    </row>
    <row r="414" spans="1:19">
      <c r="A414" s="12" t="str">
        <f t="shared" si="124"/>
        <v/>
      </c>
      <c r="B414" s="13" t="str">
        <f t="shared" si="117"/>
        <v/>
      </c>
      <c r="C414" s="14" t="str">
        <f t="shared" si="118"/>
        <v/>
      </c>
      <c r="D414" s="14" t="str">
        <f t="shared" si="119"/>
        <v/>
      </c>
      <c r="E414" s="14" t="str">
        <f t="shared" si="120"/>
        <v/>
      </c>
      <c r="F414" s="14" t="str">
        <f t="shared" si="121"/>
        <v/>
      </c>
      <c r="G414" s="14" t="str">
        <f t="shared" si="122"/>
        <v/>
      </c>
      <c r="H414" s="14" t="str">
        <f t="shared" si="123"/>
        <v/>
      </c>
      <c r="K414" s="12" t="str">
        <f t="shared" si="125"/>
        <v/>
      </c>
      <c r="L414" s="13" t="str">
        <f t="shared" si="126"/>
        <v/>
      </c>
      <c r="M414" s="14" t="str">
        <f t="shared" si="127"/>
        <v/>
      </c>
      <c r="N414" s="14" t="str">
        <f t="shared" si="128"/>
        <v/>
      </c>
      <c r="O414" s="14" t="str">
        <f t="shared" si="129"/>
        <v/>
      </c>
      <c r="P414" s="14" t="str">
        <f t="shared" si="130"/>
        <v/>
      </c>
      <c r="Q414" s="14" t="str">
        <f t="shared" si="131"/>
        <v/>
      </c>
      <c r="R414" s="14" t="str">
        <f t="shared" si="132"/>
        <v/>
      </c>
      <c r="S414" s="14" t="str">
        <f t="shared" si="133"/>
        <v/>
      </c>
    </row>
    <row r="415" spans="1:19">
      <c r="A415" s="12" t="str">
        <f t="shared" si="124"/>
        <v/>
      </c>
      <c r="B415" s="13" t="str">
        <f t="shared" si="117"/>
        <v/>
      </c>
      <c r="C415" s="14" t="str">
        <f t="shared" si="118"/>
        <v/>
      </c>
      <c r="D415" s="14" t="str">
        <f t="shared" si="119"/>
        <v/>
      </c>
      <c r="E415" s="14" t="str">
        <f t="shared" si="120"/>
        <v/>
      </c>
      <c r="F415" s="14" t="str">
        <f t="shared" si="121"/>
        <v/>
      </c>
      <c r="G415" s="14" t="str">
        <f t="shared" si="122"/>
        <v/>
      </c>
      <c r="H415" s="14" t="str">
        <f t="shared" si="123"/>
        <v/>
      </c>
      <c r="K415" s="12" t="str">
        <f t="shared" si="125"/>
        <v/>
      </c>
      <c r="L415" s="13" t="str">
        <f t="shared" si="126"/>
        <v/>
      </c>
      <c r="M415" s="14" t="str">
        <f t="shared" si="127"/>
        <v/>
      </c>
      <c r="N415" s="14" t="str">
        <f t="shared" si="128"/>
        <v/>
      </c>
      <c r="O415" s="14" t="str">
        <f t="shared" si="129"/>
        <v/>
      </c>
      <c r="P415" s="14" t="str">
        <f t="shared" si="130"/>
        <v/>
      </c>
      <c r="Q415" s="14" t="str">
        <f t="shared" si="131"/>
        <v/>
      </c>
      <c r="R415" s="14" t="str">
        <f t="shared" si="132"/>
        <v/>
      </c>
      <c r="S415" s="14" t="str">
        <f t="shared" si="133"/>
        <v/>
      </c>
    </row>
    <row r="416" spans="1:19">
      <c r="A416" s="12" t="str">
        <f t="shared" si="124"/>
        <v/>
      </c>
      <c r="B416" s="13" t="str">
        <f t="shared" si="117"/>
        <v/>
      </c>
      <c r="C416" s="14" t="str">
        <f t="shared" si="118"/>
        <v/>
      </c>
      <c r="D416" s="14" t="str">
        <f t="shared" si="119"/>
        <v/>
      </c>
      <c r="E416" s="14" t="str">
        <f t="shared" si="120"/>
        <v/>
      </c>
      <c r="F416" s="14" t="str">
        <f t="shared" si="121"/>
        <v/>
      </c>
      <c r="G416" s="14" t="str">
        <f t="shared" si="122"/>
        <v/>
      </c>
      <c r="H416" s="14" t="str">
        <f t="shared" si="123"/>
        <v/>
      </c>
      <c r="K416" s="12" t="str">
        <f t="shared" si="125"/>
        <v/>
      </c>
      <c r="L416" s="13" t="str">
        <f t="shared" si="126"/>
        <v/>
      </c>
      <c r="M416" s="14" t="str">
        <f t="shared" si="127"/>
        <v/>
      </c>
      <c r="N416" s="14" t="str">
        <f t="shared" si="128"/>
        <v/>
      </c>
      <c r="O416" s="14" t="str">
        <f t="shared" si="129"/>
        <v/>
      </c>
      <c r="P416" s="14" t="str">
        <f t="shared" si="130"/>
        <v/>
      </c>
      <c r="Q416" s="14" t="str">
        <f t="shared" si="131"/>
        <v/>
      </c>
      <c r="R416" s="14" t="str">
        <f t="shared" si="132"/>
        <v/>
      </c>
      <c r="S416" s="14" t="str">
        <f t="shared" si="133"/>
        <v/>
      </c>
    </row>
    <row r="417" spans="1:19">
      <c r="A417" s="12" t="str">
        <f t="shared" si="124"/>
        <v/>
      </c>
      <c r="B417" s="13" t="str">
        <f t="shared" si="117"/>
        <v/>
      </c>
      <c r="C417" s="14" t="str">
        <f t="shared" si="118"/>
        <v/>
      </c>
      <c r="D417" s="14" t="str">
        <f t="shared" si="119"/>
        <v/>
      </c>
      <c r="E417" s="14" t="str">
        <f t="shared" si="120"/>
        <v/>
      </c>
      <c r="F417" s="14" t="str">
        <f t="shared" si="121"/>
        <v/>
      </c>
      <c r="G417" s="14" t="str">
        <f t="shared" si="122"/>
        <v/>
      </c>
      <c r="H417" s="14" t="str">
        <f t="shared" si="123"/>
        <v/>
      </c>
      <c r="K417" s="12" t="str">
        <f t="shared" si="125"/>
        <v/>
      </c>
      <c r="L417" s="13" t="str">
        <f t="shared" si="126"/>
        <v/>
      </c>
      <c r="M417" s="14" t="str">
        <f t="shared" si="127"/>
        <v/>
      </c>
      <c r="N417" s="14" t="str">
        <f t="shared" si="128"/>
        <v/>
      </c>
      <c r="O417" s="14" t="str">
        <f t="shared" si="129"/>
        <v/>
      </c>
      <c r="P417" s="14" t="str">
        <f t="shared" si="130"/>
        <v/>
      </c>
      <c r="Q417" s="14" t="str">
        <f t="shared" si="131"/>
        <v/>
      </c>
      <c r="R417" s="14" t="str">
        <f t="shared" si="132"/>
        <v/>
      </c>
      <c r="S417" s="14" t="str">
        <f t="shared" si="133"/>
        <v/>
      </c>
    </row>
    <row r="418" spans="1:19">
      <c r="A418" s="12" t="str">
        <f t="shared" si="124"/>
        <v/>
      </c>
      <c r="B418" s="13" t="str">
        <f t="shared" si="117"/>
        <v/>
      </c>
      <c r="C418" s="14" t="str">
        <f t="shared" si="118"/>
        <v/>
      </c>
      <c r="D418" s="14" t="str">
        <f t="shared" si="119"/>
        <v/>
      </c>
      <c r="E418" s="14" t="str">
        <f t="shared" si="120"/>
        <v/>
      </c>
      <c r="F418" s="14" t="str">
        <f t="shared" si="121"/>
        <v/>
      </c>
      <c r="G418" s="14" t="str">
        <f t="shared" si="122"/>
        <v/>
      </c>
      <c r="H418" s="14" t="str">
        <f t="shared" si="123"/>
        <v/>
      </c>
      <c r="K418" s="12" t="str">
        <f t="shared" si="125"/>
        <v/>
      </c>
      <c r="L418" s="13" t="str">
        <f t="shared" si="126"/>
        <v/>
      </c>
      <c r="M418" s="14" t="str">
        <f t="shared" si="127"/>
        <v/>
      </c>
      <c r="N418" s="14" t="str">
        <f t="shared" si="128"/>
        <v/>
      </c>
      <c r="O418" s="14" t="str">
        <f t="shared" si="129"/>
        <v/>
      </c>
      <c r="P418" s="14" t="str">
        <f t="shared" si="130"/>
        <v/>
      </c>
      <c r="Q418" s="14" t="str">
        <f t="shared" si="131"/>
        <v/>
      </c>
      <c r="R418" s="14" t="str">
        <f t="shared" si="132"/>
        <v/>
      </c>
      <c r="S418" s="14" t="str">
        <f t="shared" si="133"/>
        <v/>
      </c>
    </row>
    <row r="419" spans="1:19">
      <c r="A419" s="12" t="str">
        <f t="shared" si="124"/>
        <v/>
      </c>
      <c r="B419" s="13" t="str">
        <f t="shared" si="117"/>
        <v/>
      </c>
      <c r="C419" s="14" t="str">
        <f t="shared" si="118"/>
        <v/>
      </c>
      <c r="D419" s="14" t="str">
        <f t="shared" si="119"/>
        <v/>
      </c>
      <c r="E419" s="14" t="str">
        <f t="shared" si="120"/>
        <v/>
      </c>
      <c r="F419" s="14" t="str">
        <f t="shared" si="121"/>
        <v/>
      </c>
      <c r="G419" s="14" t="str">
        <f t="shared" si="122"/>
        <v/>
      </c>
      <c r="H419" s="14" t="str">
        <f t="shared" si="123"/>
        <v/>
      </c>
      <c r="K419" s="12" t="str">
        <f t="shared" si="125"/>
        <v/>
      </c>
      <c r="L419" s="13" t="str">
        <f t="shared" si="126"/>
        <v/>
      </c>
      <c r="M419" s="14" t="str">
        <f t="shared" si="127"/>
        <v/>
      </c>
      <c r="N419" s="14" t="str">
        <f t="shared" si="128"/>
        <v/>
      </c>
      <c r="O419" s="14" t="str">
        <f t="shared" si="129"/>
        <v/>
      </c>
      <c r="P419" s="14" t="str">
        <f t="shared" si="130"/>
        <v/>
      </c>
      <c r="Q419" s="14" t="str">
        <f t="shared" si="131"/>
        <v/>
      </c>
      <c r="R419" s="14" t="str">
        <f t="shared" si="132"/>
        <v/>
      </c>
      <c r="S419" s="14" t="str">
        <f t="shared" si="133"/>
        <v/>
      </c>
    </row>
    <row r="420" spans="1:19">
      <c r="A420" s="12" t="str">
        <f t="shared" si="124"/>
        <v/>
      </c>
      <c r="B420" s="13" t="str">
        <f t="shared" si="117"/>
        <v/>
      </c>
      <c r="C420" s="14" t="str">
        <f t="shared" si="118"/>
        <v/>
      </c>
      <c r="D420" s="14" t="str">
        <f t="shared" si="119"/>
        <v/>
      </c>
      <c r="E420" s="14" t="str">
        <f t="shared" si="120"/>
        <v/>
      </c>
      <c r="F420" s="14" t="str">
        <f t="shared" si="121"/>
        <v/>
      </c>
      <c r="G420" s="14" t="str">
        <f t="shared" si="122"/>
        <v/>
      </c>
      <c r="H420" s="14" t="str">
        <f t="shared" si="123"/>
        <v/>
      </c>
      <c r="K420" s="12" t="str">
        <f t="shared" si="125"/>
        <v/>
      </c>
      <c r="L420" s="13" t="str">
        <f t="shared" si="126"/>
        <v/>
      </c>
      <c r="M420" s="14" t="str">
        <f t="shared" si="127"/>
        <v/>
      </c>
      <c r="N420" s="14" t="str">
        <f t="shared" si="128"/>
        <v/>
      </c>
      <c r="O420" s="14" t="str">
        <f t="shared" si="129"/>
        <v/>
      </c>
      <c r="P420" s="14" t="str">
        <f t="shared" si="130"/>
        <v/>
      </c>
      <c r="Q420" s="14" t="str">
        <f t="shared" si="131"/>
        <v/>
      </c>
      <c r="R420" s="14" t="str">
        <f t="shared" si="132"/>
        <v/>
      </c>
      <c r="S420" s="14" t="str">
        <f t="shared" si="133"/>
        <v/>
      </c>
    </row>
    <row r="421" spans="1:19">
      <c r="A421" s="12" t="str">
        <f t="shared" si="124"/>
        <v/>
      </c>
      <c r="B421" s="13" t="str">
        <f t="shared" si="117"/>
        <v/>
      </c>
      <c r="C421" s="14" t="str">
        <f t="shared" si="118"/>
        <v/>
      </c>
      <c r="D421" s="14" t="str">
        <f t="shared" si="119"/>
        <v/>
      </c>
      <c r="E421" s="14" t="str">
        <f t="shared" si="120"/>
        <v/>
      </c>
      <c r="F421" s="14" t="str">
        <f t="shared" si="121"/>
        <v/>
      </c>
      <c r="G421" s="14" t="str">
        <f t="shared" si="122"/>
        <v/>
      </c>
      <c r="H421" s="14" t="str">
        <f t="shared" si="123"/>
        <v/>
      </c>
      <c r="K421" s="12" t="str">
        <f t="shared" si="125"/>
        <v/>
      </c>
      <c r="L421" s="13" t="str">
        <f t="shared" si="126"/>
        <v/>
      </c>
      <c r="M421" s="14" t="str">
        <f t="shared" si="127"/>
        <v/>
      </c>
      <c r="N421" s="14" t="str">
        <f t="shared" si="128"/>
        <v/>
      </c>
      <c r="O421" s="14" t="str">
        <f t="shared" si="129"/>
        <v/>
      </c>
      <c r="P421" s="14" t="str">
        <f t="shared" si="130"/>
        <v/>
      </c>
      <c r="Q421" s="14" t="str">
        <f t="shared" si="131"/>
        <v/>
      </c>
      <c r="R421" s="14" t="str">
        <f t="shared" si="132"/>
        <v/>
      </c>
      <c r="S421" s="14" t="str">
        <f t="shared" si="133"/>
        <v/>
      </c>
    </row>
    <row r="422" spans="1:19">
      <c r="A422" s="12" t="str">
        <f t="shared" si="124"/>
        <v/>
      </c>
      <c r="B422" s="13" t="str">
        <f t="shared" si="117"/>
        <v/>
      </c>
      <c r="C422" s="14" t="str">
        <f t="shared" si="118"/>
        <v/>
      </c>
      <c r="D422" s="14" t="str">
        <f t="shared" si="119"/>
        <v/>
      </c>
      <c r="E422" s="14" t="str">
        <f t="shared" si="120"/>
        <v/>
      </c>
      <c r="F422" s="14" t="str">
        <f t="shared" si="121"/>
        <v/>
      </c>
      <c r="G422" s="14" t="str">
        <f t="shared" si="122"/>
        <v/>
      </c>
      <c r="H422" s="14" t="str">
        <f t="shared" si="123"/>
        <v/>
      </c>
      <c r="K422" s="12" t="str">
        <f t="shared" si="125"/>
        <v/>
      </c>
      <c r="L422" s="13" t="str">
        <f t="shared" si="126"/>
        <v/>
      </c>
      <c r="M422" s="14" t="str">
        <f t="shared" si="127"/>
        <v/>
      </c>
      <c r="N422" s="14" t="str">
        <f t="shared" si="128"/>
        <v/>
      </c>
      <c r="O422" s="14" t="str">
        <f t="shared" si="129"/>
        <v/>
      </c>
      <c r="P422" s="14" t="str">
        <f t="shared" si="130"/>
        <v/>
      </c>
      <c r="Q422" s="14" t="str">
        <f t="shared" si="131"/>
        <v/>
      </c>
      <c r="R422" s="14" t="str">
        <f t="shared" si="132"/>
        <v/>
      </c>
      <c r="S422" s="14" t="str">
        <f t="shared" si="133"/>
        <v/>
      </c>
    </row>
    <row r="423" spans="1:19">
      <c r="A423" s="12" t="str">
        <f t="shared" si="124"/>
        <v/>
      </c>
      <c r="B423" s="13" t="str">
        <f t="shared" si="117"/>
        <v/>
      </c>
      <c r="C423" s="14" t="str">
        <f t="shared" si="118"/>
        <v/>
      </c>
      <c r="D423" s="14" t="str">
        <f t="shared" si="119"/>
        <v/>
      </c>
      <c r="E423" s="14" t="str">
        <f t="shared" si="120"/>
        <v/>
      </c>
      <c r="F423" s="14" t="str">
        <f t="shared" si="121"/>
        <v/>
      </c>
      <c r="G423" s="14" t="str">
        <f t="shared" si="122"/>
        <v/>
      </c>
      <c r="H423" s="14" t="str">
        <f t="shared" si="123"/>
        <v/>
      </c>
      <c r="K423" s="12" t="str">
        <f t="shared" si="125"/>
        <v/>
      </c>
      <c r="L423" s="13" t="str">
        <f t="shared" si="126"/>
        <v/>
      </c>
      <c r="M423" s="14" t="str">
        <f t="shared" si="127"/>
        <v/>
      </c>
      <c r="N423" s="14" t="str">
        <f t="shared" si="128"/>
        <v/>
      </c>
      <c r="O423" s="14" t="str">
        <f t="shared" si="129"/>
        <v/>
      </c>
      <c r="P423" s="14" t="str">
        <f t="shared" si="130"/>
        <v/>
      </c>
      <c r="Q423" s="14" t="str">
        <f t="shared" si="131"/>
        <v/>
      </c>
      <c r="R423" s="14" t="str">
        <f t="shared" si="132"/>
        <v/>
      </c>
      <c r="S423" s="14" t="str">
        <f t="shared" si="133"/>
        <v/>
      </c>
    </row>
    <row r="424" spans="1:19">
      <c r="A424" s="12" t="str">
        <f t="shared" si="124"/>
        <v/>
      </c>
      <c r="B424" s="13" t="str">
        <f t="shared" si="117"/>
        <v/>
      </c>
      <c r="C424" s="14" t="str">
        <f t="shared" si="118"/>
        <v/>
      </c>
      <c r="D424" s="14" t="str">
        <f t="shared" si="119"/>
        <v/>
      </c>
      <c r="E424" s="14" t="str">
        <f t="shared" si="120"/>
        <v/>
      </c>
      <c r="F424" s="14" t="str">
        <f t="shared" si="121"/>
        <v/>
      </c>
      <c r="G424" s="14" t="str">
        <f t="shared" si="122"/>
        <v/>
      </c>
      <c r="H424" s="14" t="str">
        <f t="shared" si="123"/>
        <v/>
      </c>
      <c r="K424" s="12" t="str">
        <f t="shared" si="125"/>
        <v/>
      </c>
      <c r="L424" s="13" t="str">
        <f t="shared" si="126"/>
        <v/>
      </c>
      <c r="M424" s="14" t="str">
        <f t="shared" si="127"/>
        <v/>
      </c>
      <c r="N424" s="14" t="str">
        <f t="shared" si="128"/>
        <v/>
      </c>
      <c r="O424" s="14" t="str">
        <f t="shared" si="129"/>
        <v/>
      </c>
      <c r="P424" s="14" t="str">
        <f t="shared" si="130"/>
        <v/>
      </c>
      <c r="Q424" s="14" t="str">
        <f t="shared" si="131"/>
        <v/>
      </c>
      <c r="R424" s="14" t="str">
        <f t="shared" si="132"/>
        <v/>
      </c>
      <c r="S424" s="14" t="str">
        <f t="shared" si="133"/>
        <v/>
      </c>
    </row>
    <row r="425" spans="1:19">
      <c r="A425" s="12" t="str">
        <f t="shared" si="124"/>
        <v/>
      </c>
      <c r="B425" s="13" t="str">
        <f t="shared" si="117"/>
        <v/>
      </c>
      <c r="C425" s="14" t="str">
        <f t="shared" si="118"/>
        <v/>
      </c>
      <c r="D425" s="14" t="str">
        <f t="shared" si="119"/>
        <v/>
      </c>
      <c r="E425" s="14" t="str">
        <f t="shared" si="120"/>
        <v/>
      </c>
      <c r="F425" s="14" t="str">
        <f t="shared" si="121"/>
        <v/>
      </c>
      <c r="G425" s="14" t="str">
        <f t="shared" si="122"/>
        <v/>
      </c>
      <c r="H425" s="14" t="str">
        <f t="shared" si="123"/>
        <v/>
      </c>
      <c r="K425" s="12" t="str">
        <f t="shared" si="125"/>
        <v/>
      </c>
      <c r="L425" s="13" t="str">
        <f t="shared" si="126"/>
        <v/>
      </c>
      <c r="M425" s="14" t="str">
        <f t="shared" si="127"/>
        <v/>
      </c>
      <c r="N425" s="14" t="str">
        <f t="shared" si="128"/>
        <v/>
      </c>
      <c r="O425" s="14" t="str">
        <f t="shared" si="129"/>
        <v/>
      </c>
      <c r="P425" s="14" t="str">
        <f t="shared" si="130"/>
        <v/>
      </c>
      <c r="Q425" s="14" t="str">
        <f t="shared" si="131"/>
        <v/>
      </c>
      <c r="R425" s="14" t="str">
        <f t="shared" si="132"/>
        <v/>
      </c>
      <c r="S425" s="14" t="str">
        <f t="shared" si="133"/>
        <v/>
      </c>
    </row>
    <row r="426" spans="1:19">
      <c r="A426" s="12" t="str">
        <f t="shared" si="124"/>
        <v/>
      </c>
      <c r="B426" s="13" t="str">
        <f t="shared" si="117"/>
        <v/>
      </c>
      <c r="C426" s="14" t="str">
        <f t="shared" si="118"/>
        <v/>
      </c>
      <c r="D426" s="14" t="str">
        <f t="shared" si="119"/>
        <v/>
      </c>
      <c r="E426" s="14" t="str">
        <f t="shared" si="120"/>
        <v/>
      </c>
      <c r="F426" s="14" t="str">
        <f t="shared" si="121"/>
        <v/>
      </c>
      <c r="G426" s="14" t="str">
        <f t="shared" si="122"/>
        <v/>
      </c>
      <c r="H426" s="14" t="str">
        <f t="shared" si="123"/>
        <v/>
      </c>
      <c r="K426" s="12" t="str">
        <f t="shared" si="125"/>
        <v/>
      </c>
      <c r="L426" s="13" t="str">
        <f t="shared" si="126"/>
        <v/>
      </c>
      <c r="M426" s="14" t="str">
        <f t="shared" si="127"/>
        <v/>
      </c>
      <c r="N426" s="14" t="str">
        <f t="shared" si="128"/>
        <v/>
      </c>
      <c r="O426" s="14" t="str">
        <f t="shared" si="129"/>
        <v/>
      </c>
      <c r="P426" s="14" t="str">
        <f t="shared" si="130"/>
        <v/>
      </c>
      <c r="Q426" s="14" t="str">
        <f t="shared" si="131"/>
        <v/>
      </c>
      <c r="R426" s="14" t="str">
        <f t="shared" si="132"/>
        <v/>
      </c>
      <c r="S426" s="14" t="str">
        <f t="shared" si="133"/>
        <v/>
      </c>
    </row>
    <row r="427" spans="1:19">
      <c r="A427" s="12" t="str">
        <f t="shared" si="124"/>
        <v/>
      </c>
      <c r="B427" s="13" t="str">
        <f t="shared" si="117"/>
        <v/>
      </c>
      <c r="C427" s="14" t="str">
        <f t="shared" si="118"/>
        <v/>
      </c>
      <c r="D427" s="14" t="str">
        <f t="shared" si="119"/>
        <v/>
      </c>
      <c r="E427" s="14" t="str">
        <f t="shared" si="120"/>
        <v/>
      </c>
      <c r="F427" s="14" t="str">
        <f t="shared" si="121"/>
        <v/>
      </c>
      <c r="G427" s="14" t="str">
        <f t="shared" si="122"/>
        <v/>
      </c>
      <c r="H427" s="14" t="str">
        <f t="shared" si="123"/>
        <v/>
      </c>
      <c r="K427" s="12" t="str">
        <f t="shared" si="125"/>
        <v/>
      </c>
      <c r="L427" s="13" t="str">
        <f t="shared" si="126"/>
        <v/>
      </c>
      <c r="M427" s="14" t="str">
        <f t="shared" si="127"/>
        <v/>
      </c>
      <c r="N427" s="14" t="str">
        <f t="shared" si="128"/>
        <v/>
      </c>
      <c r="O427" s="14" t="str">
        <f t="shared" si="129"/>
        <v/>
      </c>
      <c r="P427" s="14" t="str">
        <f t="shared" si="130"/>
        <v/>
      </c>
      <c r="Q427" s="14" t="str">
        <f t="shared" si="131"/>
        <v/>
      </c>
      <c r="R427" s="14" t="str">
        <f t="shared" si="132"/>
        <v/>
      </c>
      <c r="S427" s="14" t="str">
        <f t="shared" si="133"/>
        <v/>
      </c>
    </row>
    <row r="428" spans="1:19">
      <c r="A428" s="12" t="str">
        <f t="shared" si="124"/>
        <v/>
      </c>
      <c r="B428" s="13" t="str">
        <f t="shared" si="117"/>
        <v/>
      </c>
      <c r="C428" s="14" t="str">
        <f t="shared" si="118"/>
        <v/>
      </c>
      <c r="D428" s="14" t="str">
        <f t="shared" si="119"/>
        <v/>
      </c>
      <c r="E428" s="14" t="str">
        <f t="shared" si="120"/>
        <v/>
      </c>
      <c r="F428" s="14" t="str">
        <f t="shared" si="121"/>
        <v/>
      </c>
      <c r="G428" s="14" t="str">
        <f t="shared" si="122"/>
        <v/>
      </c>
      <c r="H428" s="14" t="str">
        <f t="shared" si="123"/>
        <v/>
      </c>
      <c r="K428" s="12" t="str">
        <f t="shared" si="125"/>
        <v/>
      </c>
      <c r="L428" s="13" t="str">
        <f t="shared" si="126"/>
        <v/>
      </c>
      <c r="M428" s="14" t="str">
        <f t="shared" si="127"/>
        <v/>
      </c>
      <c r="N428" s="14" t="str">
        <f t="shared" si="128"/>
        <v/>
      </c>
      <c r="O428" s="14" t="str">
        <f t="shared" si="129"/>
        <v/>
      </c>
      <c r="P428" s="14" t="str">
        <f t="shared" si="130"/>
        <v/>
      </c>
      <c r="Q428" s="14" t="str">
        <f t="shared" si="131"/>
        <v/>
      </c>
      <c r="R428" s="14" t="str">
        <f t="shared" si="132"/>
        <v/>
      </c>
      <c r="S428" s="14" t="str">
        <f t="shared" si="133"/>
        <v/>
      </c>
    </row>
    <row r="429" spans="1:19">
      <c r="A429" s="12" t="str">
        <f t="shared" si="124"/>
        <v/>
      </c>
      <c r="B429" s="13" t="str">
        <f t="shared" ref="B429:B492" si="134">IF(A429="","",DATE(YEAR(B428),MONTH(B428)+1,DAY(B428)))</f>
        <v/>
      </c>
      <c r="C429" s="14" t="str">
        <f t="shared" ref="C429:C492" si="135">IF(A429&lt;&gt;"",$D$12,IF(A429="","",(1+$G$5/12)*H428))</f>
        <v/>
      </c>
      <c r="D429" s="14" t="str">
        <f t="shared" ref="D429:D492" si="136">IF(A429="", "", $G$5/12*H428)</f>
        <v/>
      </c>
      <c r="E429" s="14" t="str">
        <f t="shared" ref="E429:E492" si="137">IF(A429="", "", E428+D429)</f>
        <v/>
      </c>
      <c r="F429" s="14" t="str">
        <f t="shared" ref="F429:F492" si="138">IF(A429="","",C429-D429)</f>
        <v/>
      </c>
      <c r="G429" s="14" t="str">
        <f t="shared" ref="G429:G492" si="139">IF(A429="","", G428+F429)</f>
        <v/>
      </c>
      <c r="H429" s="14" t="str">
        <f t="shared" ref="H429:H492" si="140">IF(A429="","",H428-F429)</f>
        <v/>
      </c>
      <c r="K429" s="12" t="str">
        <f t="shared" si="125"/>
        <v/>
      </c>
      <c r="L429" s="13" t="str">
        <f t="shared" si="126"/>
        <v/>
      </c>
      <c r="M429" s="14" t="str">
        <f t="shared" si="127"/>
        <v/>
      </c>
      <c r="N429" s="14" t="str">
        <f t="shared" si="128"/>
        <v/>
      </c>
      <c r="O429" s="14" t="str">
        <f t="shared" si="129"/>
        <v/>
      </c>
      <c r="P429" s="14" t="str">
        <f t="shared" si="130"/>
        <v/>
      </c>
      <c r="Q429" s="14" t="str">
        <f t="shared" si="131"/>
        <v/>
      </c>
      <c r="R429" s="14" t="str">
        <f t="shared" si="132"/>
        <v/>
      </c>
      <c r="S429" s="14" t="str">
        <f t="shared" si="133"/>
        <v/>
      </c>
    </row>
    <row r="430" spans="1:19">
      <c r="A430" s="12" t="str">
        <f t="shared" si="124"/>
        <v/>
      </c>
      <c r="B430" s="13" t="str">
        <f t="shared" si="134"/>
        <v/>
      </c>
      <c r="C430" s="14" t="str">
        <f t="shared" si="135"/>
        <v/>
      </c>
      <c r="D430" s="14" t="str">
        <f t="shared" si="136"/>
        <v/>
      </c>
      <c r="E430" s="14" t="str">
        <f t="shared" si="137"/>
        <v/>
      </c>
      <c r="F430" s="14" t="str">
        <f t="shared" si="138"/>
        <v/>
      </c>
      <c r="G430" s="14" t="str">
        <f t="shared" si="139"/>
        <v/>
      </c>
      <c r="H430" s="14" t="str">
        <f t="shared" si="140"/>
        <v/>
      </c>
      <c r="K430" s="12" t="str">
        <f t="shared" si="125"/>
        <v/>
      </c>
      <c r="L430" s="13" t="str">
        <f t="shared" si="126"/>
        <v/>
      </c>
      <c r="M430" s="14" t="str">
        <f t="shared" si="127"/>
        <v/>
      </c>
      <c r="N430" s="14" t="str">
        <f t="shared" si="128"/>
        <v/>
      </c>
      <c r="O430" s="14" t="str">
        <f t="shared" si="129"/>
        <v/>
      </c>
      <c r="P430" s="14" t="str">
        <f t="shared" si="130"/>
        <v/>
      </c>
      <c r="Q430" s="14" t="str">
        <f t="shared" si="131"/>
        <v/>
      </c>
      <c r="R430" s="14" t="str">
        <f t="shared" si="132"/>
        <v/>
      </c>
      <c r="S430" s="14" t="str">
        <f t="shared" si="133"/>
        <v/>
      </c>
    </row>
    <row r="431" spans="1:19">
      <c r="A431" s="12" t="str">
        <f t="shared" si="124"/>
        <v/>
      </c>
      <c r="B431" s="13" t="str">
        <f t="shared" si="134"/>
        <v/>
      </c>
      <c r="C431" s="14" t="str">
        <f t="shared" si="135"/>
        <v/>
      </c>
      <c r="D431" s="14" t="str">
        <f t="shared" si="136"/>
        <v/>
      </c>
      <c r="E431" s="14" t="str">
        <f t="shared" si="137"/>
        <v/>
      </c>
      <c r="F431" s="14" t="str">
        <f t="shared" si="138"/>
        <v/>
      </c>
      <c r="G431" s="14" t="str">
        <f t="shared" si="139"/>
        <v/>
      </c>
      <c r="H431" s="14" t="str">
        <f t="shared" si="140"/>
        <v/>
      </c>
      <c r="K431" s="12" t="str">
        <f t="shared" si="125"/>
        <v/>
      </c>
      <c r="L431" s="13" t="str">
        <f t="shared" si="126"/>
        <v/>
      </c>
      <c r="M431" s="14" t="str">
        <f t="shared" si="127"/>
        <v/>
      </c>
      <c r="N431" s="14" t="str">
        <f t="shared" si="128"/>
        <v/>
      </c>
      <c r="O431" s="14" t="str">
        <f t="shared" si="129"/>
        <v/>
      </c>
      <c r="P431" s="14" t="str">
        <f t="shared" si="130"/>
        <v/>
      </c>
      <c r="Q431" s="14" t="str">
        <f t="shared" si="131"/>
        <v/>
      </c>
      <c r="R431" s="14" t="str">
        <f t="shared" si="132"/>
        <v/>
      </c>
      <c r="S431" s="14" t="str">
        <f t="shared" si="133"/>
        <v/>
      </c>
    </row>
    <row r="432" spans="1:19">
      <c r="A432" s="12" t="str">
        <f t="shared" si="124"/>
        <v/>
      </c>
      <c r="B432" s="13" t="str">
        <f t="shared" si="134"/>
        <v/>
      </c>
      <c r="C432" s="14" t="str">
        <f t="shared" si="135"/>
        <v/>
      </c>
      <c r="D432" s="14" t="str">
        <f t="shared" si="136"/>
        <v/>
      </c>
      <c r="E432" s="14" t="str">
        <f t="shared" si="137"/>
        <v/>
      </c>
      <c r="F432" s="14" t="str">
        <f t="shared" si="138"/>
        <v/>
      </c>
      <c r="G432" s="14" t="str">
        <f t="shared" si="139"/>
        <v/>
      </c>
      <c r="H432" s="14" t="str">
        <f t="shared" si="140"/>
        <v/>
      </c>
      <c r="K432" s="12" t="str">
        <f t="shared" si="125"/>
        <v/>
      </c>
      <c r="L432" s="13" t="str">
        <f t="shared" si="126"/>
        <v/>
      </c>
      <c r="M432" s="14" t="str">
        <f t="shared" si="127"/>
        <v/>
      </c>
      <c r="N432" s="14" t="str">
        <f t="shared" si="128"/>
        <v/>
      </c>
      <c r="O432" s="14" t="str">
        <f t="shared" si="129"/>
        <v/>
      </c>
      <c r="P432" s="14" t="str">
        <f t="shared" si="130"/>
        <v/>
      </c>
      <c r="Q432" s="14" t="str">
        <f t="shared" si="131"/>
        <v/>
      </c>
      <c r="R432" s="14" t="str">
        <f t="shared" si="132"/>
        <v/>
      </c>
      <c r="S432" s="14" t="str">
        <f t="shared" si="133"/>
        <v/>
      </c>
    </row>
    <row r="433" spans="1:19">
      <c r="A433" s="12" t="str">
        <f t="shared" si="124"/>
        <v/>
      </c>
      <c r="B433" s="13" t="str">
        <f t="shared" si="134"/>
        <v/>
      </c>
      <c r="C433" s="14" t="str">
        <f t="shared" si="135"/>
        <v/>
      </c>
      <c r="D433" s="14" t="str">
        <f t="shared" si="136"/>
        <v/>
      </c>
      <c r="E433" s="14" t="str">
        <f t="shared" si="137"/>
        <v/>
      </c>
      <c r="F433" s="14" t="str">
        <f t="shared" si="138"/>
        <v/>
      </c>
      <c r="G433" s="14" t="str">
        <f t="shared" si="139"/>
        <v/>
      </c>
      <c r="H433" s="14" t="str">
        <f t="shared" si="140"/>
        <v/>
      </c>
      <c r="K433" s="12" t="str">
        <f t="shared" si="125"/>
        <v/>
      </c>
      <c r="L433" s="13" t="str">
        <f t="shared" si="126"/>
        <v/>
      </c>
      <c r="M433" s="14" t="str">
        <f t="shared" si="127"/>
        <v/>
      </c>
      <c r="N433" s="14" t="str">
        <f t="shared" si="128"/>
        <v/>
      </c>
      <c r="O433" s="14" t="str">
        <f t="shared" si="129"/>
        <v/>
      </c>
      <c r="P433" s="14" t="str">
        <f t="shared" si="130"/>
        <v/>
      </c>
      <c r="Q433" s="14" t="str">
        <f t="shared" si="131"/>
        <v/>
      </c>
      <c r="R433" s="14" t="str">
        <f t="shared" si="132"/>
        <v/>
      </c>
      <c r="S433" s="14" t="str">
        <f t="shared" si="133"/>
        <v/>
      </c>
    </row>
    <row r="434" spans="1:19">
      <c r="A434" s="12" t="str">
        <f t="shared" si="124"/>
        <v/>
      </c>
      <c r="B434" s="13" t="str">
        <f t="shared" si="134"/>
        <v/>
      </c>
      <c r="C434" s="14" t="str">
        <f t="shared" si="135"/>
        <v/>
      </c>
      <c r="D434" s="14" t="str">
        <f t="shared" si="136"/>
        <v/>
      </c>
      <c r="E434" s="14" t="str">
        <f t="shared" si="137"/>
        <v/>
      </c>
      <c r="F434" s="14" t="str">
        <f t="shared" si="138"/>
        <v/>
      </c>
      <c r="G434" s="14" t="str">
        <f t="shared" si="139"/>
        <v/>
      </c>
      <c r="H434" s="14" t="str">
        <f t="shared" si="140"/>
        <v/>
      </c>
      <c r="K434" s="12" t="str">
        <f t="shared" si="125"/>
        <v/>
      </c>
      <c r="L434" s="13" t="str">
        <f t="shared" si="126"/>
        <v/>
      </c>
      <c r="M434" s="14" t="str">
        <f t="shared" si="127"/>
        <v/>
      </c>
      <c r="N434" s="14" t="str">
        <f t="shared" si="128"/>
        <v/>
      </c>
      <c r="O434" s="14" t="str">
        <f t="shared" si="129"/>
        <v/>
      </c>
      <c r="P434" s="14" t="str">
        <f t="shared" si="130"/>
        <v/>
      </c>
      <c r="Q434" s="14" t="str">
        <f t="shared" si="131"/>
        <v/>
      </c>
      <c r="R434" s="14" t="str">
        <f t="shared" si="132"/>
        <v/>
      </c>
      <c r="S434" s="14" t="str">
        <f t="shared" si="133"/>
        <v/>
      </c>
    </row>
    <row r="435" spans="1:19">
      <c r="A435" s="12" t="str">
        <f t="shared" si="124"/>
        <v/>
      </c>
      <c r="B435" s="13" t="str">
        <f t="shared" si="134"/>
        <v/>
      </c>
      <c r="C435" s="14" t="str">
        <f t="shared" si="135"/>
        <v/>
      </c>
      <c r="D435" s="14" t="str">
        <f t="shared" si="136"/>
        <v/>
      </c>
      <c r="E435" s="14" t="str">
        <f t="shared" si="137"/>
        <v/>
      </c>
      <c r="F435" s="14" t="str">
        <f t="shared" si="138"/>
        <v/>
      </c>
      <c r="G435" s="14" t="str">
        <f t="shared" si="139"/>
        <v/>
      </c>
      <c r="H435" s="14" t="str">
        <f t="shared" si="140"/>
        <v/>
      </c>
      <c r="K435" s="12" t="str">
        <f t="shared" si="125"/>
        <v/>
      </c>
      <c r="L435" s="13" t="str">
        <f t="shared" si="126"/>
        <v/>
      </c>
      <c r="M435" s="14" t="str">
        <f t="shared" si="127"/>
        <v/>
      </c>
      <c r="N435" s="14" t="str">
        <f t="shared" si="128"/>
        <v/>
      </c>
      <c r="O435" s="14" t="str">
        <f t="shared" si="129"/>
        <v/>
      </c>
      <c r="P435" s="14" t="str">
        <f t="shared" si="130"/>
        <v/>
      </c>
      <c r="Q435" s="14" t="str">
        <f t="shared" si="131"/>
        <v/>
      </c>
      <c r="R435" s="14" t="str">
        <f t="shared" si="132"/>
        <v/>
      </c>
      <c r="S435" s="14" t="str">
        <f t="shared" si="133"/>
        <v/>
      </c>
    </row>
    <row r="436" spans="1:19">
      <c r="A436" s="12" t="str">
        <f t="shared" si="124"/>
        <v/>
      </c>
      <c r="B436" s="13" t="str">
        <f t="shared" si="134"/>
        <v/>
      </c>
      <c r="C436" s="14" t="str">
        <f t="shared" si="135"/>
        <v/>
      </c>
      <c r="D436" s="14" t="str">
        <f t="shared" si="136"/>
        <v/>
      </c>
      <c r="E436" s="14" t="str">
        <f t="shared" si="137"/>
        <v/>
      </c>
      <c r="F436" s="14" t="str">
        <f t="shared" si="138"/>
        <v/>
      </c>
      <c r="G436" s="14" t="str">
        <f t="shared" si="139"/>
        <v/>
      </c>
      <c r="H436" s="14" t="str">
        <f t="shared" si="140"/>
        <v/>
      </c>
      <c r="K436" s="12" t="str">
        <f t="shared" si="125"/>
        <v/>
      </c>
      <c r="L436" s="13" t="str">
        <f t="shared" si="126"/>
        <v/>
      </c>
      <c r="M436" s="14" t="str">
        <f t="shared" si="127"/>
        <v/>
      </c>
      <c r="N436" s="14" t="str">
        <f t="shared" si="128"/>
        <v/>
      </c>
      <c r="O436" s="14" t="str">
        <f t="shared" si="129"/>
        <v/>
      </c>
      <c r="P436" s="14" t="str">
        <f t="shared" si="130"/>
        <v/>
      </c>
      <c r="Q436" s="14" t="str">
        <f t="shared" si="131"/>
        <v/>
      </c>
      <c r="R436" s="14" t="str">
        <f t="shared" si="132"/>
        <v/>
      </c>
      <c r="S436" s="14" t="str">
        <f t="shared" si="133"/>
        <v/>
      </c>
    </row>
    <row r="437" spans="1:19">
      <c r="A437" s="12" t="str">
        <f t="shared" si="124"/>
        <v/>
      </c>
      <c r="B437" s="13" t="str">
        <f t="shared" si="134"/>
        <v/>
      </c>
      <c r="C437" s="14" t="str">
        <f t="shared" si="135"/>
        <v/>
      </c>
      <c r="D437" s="14" t="str">
        <f t="shared" si="136"/>
        <v/>
      </c>
      <c r="E437" s="14" t="str">
        <f t="shared" si="137"/>
        <v/>
      </c>
      <c r="F437" s="14" t="str">
        <f t="shared" si="138"/>
        <v/>
      </c>
      <c r="G437" s="14" t="str">
        <f t="shared" si="139"/>
        <v/>
      </c>
      <c r="H437" s="14" t="str">
        <f t="shared" si="140"/>
        <v/>
      </c>
      <c r="K437" s="12" t="str">
        <f t="shared" si="125"/>
        <v/>
      </c>
      <c r="L437" s="13" t="str">
        <f t="shared" si="126"/>
        <v/>
      </c>
      <c r="M437" s="14" t="str">
        <f t="shared" si="127"/>
        <v/>
      </c>
      <c r="N437" s="14" t="str">
        <f t="shared" si="128"/>
        <v/>
      </c>
      <c r="O437" s="14" t="str">
        <f t="shared" si="129"/>
        <v/>
      </c>
      <c r="P437" s="14" t="str">
        <f t="shared" si="130"/>
        <v/>
      </c>
      <c r="Q437" s="14" t="str">
        <f t="shared" si="131"/>
        <v/>
      </c>
      <c r="R437" s="14" t="str">
        <f t="shared" si="132"/>
        <v/>
      </c>
      <c r="S437" s="14" t="str">
        <f t="shared" si="133"/>
        <v/>
      </c>
    </row>
    <row r="438" spans="1:19">
      <c r="A438" s="12" t="str">
        <f t="shared" si="124"/>
        <v/>
      </c>
      <c r="B438" s="13" t="str">
        <f t="shared" si="134"/>
        <v/>
      </c>
      <c r="C438" s="14" t="str">
        <f t="shared" si="135"/>
        <v/>
      </c>
      <c r="D438" s="14" t="str">
        <f t="shared" si="136"/>
        <v/>
      </c>
      <c r="E438" s="14" t="str">
        <f t="shared" si="137"/>
        <v/>
      </c>
      <c r="F438" s="14" t="str">
        <f t="shared" si="138"/>
        <v/>
      </c>
      <c r="G438" s="14" t="str">
        <f t="shared" si="139"/>
        <v/>
      </c>
      <c r="H438" s="14" t="str">
        <f t="shared" si="140"/>
        <v/>
      </c>
      <c r="K438" s="12" t="str">
        <f t="shared" si="125"/>
        <v/>
      </c>
      <c r="L438" s="13" t="str">
        <f t="shared" si="126"/>
        <v/>
      </c>
      <c r="M438" s="14" t="str">
        <f t="shared" si="127"/>
        <v/>
      </c>
      <c r="N438" s="14" t="str">
        <f t="shared" si="128"/>
        <v/>
      </c>
      <c r="O438" s="14" t="str">
        <f t="shared" si="129"/>
        <v/>
      </c>
      <c r="P438" s="14" t="str">
        <f t="shared" si="130"/>
        <v/>
      </c>
      <c r="Q438" s="14" t="str">
        <f t="shared" si="131"/>
        <v/>
      </c>
      <c r="R438" s="14" t="str">
        <f t="shared" si="132"/>
        <v/>
      </c>
      <c r="S438" s="14" t="str">
        <f t="shared" si="133"/>
        <v/>
      </c>
    </row>
    <row r="439" spans="1:19">
      <c r="A439" s="12" t="str">
        <f t="shared" si="124"/>
        <v/>
      </c>
      <c r="B439" s="13" t="str">
        <f t="shared" si="134"/>
        <v/>
      </c>
      <c r="C439" s="14" t="str">
        <f t="shared" si="135"/>
        <v/>
      </c>
      <c r="D439" s="14" t="str">
        <f t="shared" si="136"/>
        <v/>
      </c>
      <c r="E439" s="14" t="str">
        <f t="shared" si="137"/>
        <v/>
      </c>
      <c r="F439" s="14" t="str">
        <f t="shared" si="138"/>
        <v/>
      </c>
      <c r="G439" s="14" t="str">
        <f t="shared" si="139"/>
        <v/>
      </c>
      <c r="H439" s="14" t="str">
        <f t="shared" si="140"/>
        <v/>
      </c>
      <c r="K439" s="12" t="str">
        <f t="shared" si="125"/>
        <v/>
      </c>
      <c r="L439" s="13" t="str">
        <f t="shared" si="126"/>
        <v/>
      </c>
      <c r="M439" s="14" t="str">
        <f t="shared" si="127"/>
        <v/>
      </c>
      <c r="N439" s="14" t="str">
        <f t="shared" si="128"/>
        <v/>
      </c>
      <c r="O439" s="14" t="str">
        <f t="shared" si="129"/>
        <v/>
      </c>
      <c r="P439" s="14" t="str">
        <f t="shared" si="130"/>
        <v/>
      </c>
      <c r="Q439" s="14" t="str">
        <f t="shared" si="131"/>
        <v/>
      </c>
      <c r="R439" s="14" t="str">
        <f t="shared" si="132"/>
        <v/>
      </c>
      <c r="S439" s="14" t="str">
        <f t="shared" si="133"/>
        <v/>
      </c>
    </row>
    <row r="440" spans="1:19">
      <c r="A440" s="12" t="str">
        <f t="shared" si="124"/>
        <v/>
      </c>
      <c r="B440" s="13" t="str">
        <f t="shared" si="134"/>
        <v/>
      </c>
      <c r="C440" s="14" t="str">
        <f t="shared" si="135"/>
        <v/>
      </c>
      <c r="D440" s="14" t="str">
        <f t="shared" si="136"/>
        <v/>
      </c>
      <c r="E440" s="14" t="str">
        <f t="shared" si="137"/>
        <v/>
      </c>
      <c r="F440" s="14" t="str">
        <f t="shared" si="138"/>
        <v/>
      </c>
      <c r="G440" s="14" t="str">
        <f t="shared" si="139"/>
        <v/>
      </c>
      <c r="H440" s="14" t="str">
        <f t="shared" si="140"/>
        <v/>
      </c>
      <c r="K440" s="12" t="str">
        <f t="shared" si="125"/>
        <v/>
      </c>
      <c r="L440" s="13" t="str">
        <f t="shared" si="126"/>
        <v/>
      </c>
      <c r="M440" s="14" t="str">
        <f t="shared" si="127"/>
        <v/>
      </c>
      <c r="N440" s="14" t="str">
        <f t="shared" si="128"/>
        <v/>
      </c>
      <c r="O440" s="14" t="str">
        <f t="shared" si="129"/>
        <v/>
      </c>
      <c r="P440" s="14" t="str">
        <f t="shared" si="130"/>
        <v/>
      </c>
      <c r="Q440" s="14" t="str">
        <f t="shared" si="131"/>
        <v/>
      </c>
      <c r="R440" s="14" t="str">
        <f t="shared" si="132"/>
        <v/>
      </c>
      <c r="S440" s="14" t="str">
        <f t="shared" si="133"/>
        <v/>
      </c>
    </row>
    <row r="441" spans="1:19">
      <c r="A441" s="12" t="str">
        <f t="shared" si="124"/>
        <v/>
      </c>
      <c r="B441" s="13" t="str">
        <f t="shared" si="134"/>
        <v/>
      </c>
      <c r="C441" s="14" t="str">
        <f t="shared" si="135"/>
        <v/>
      </c>
      <c r="D441" s="14" t="str">
        <f t="shared" si="136"/>
        <v/>
      </c>
      <c r="E441" s="14" t="str">
        <f t="shared" si="137"/>
        <v/>
      </c>
      <c r="F441" s="14" t="str">
        <f t="shared" si="138"/>
        <v/>
      </c>
      <c r="G441" s="14" t="str">
        <f t="shared" si="139"/>
        <v/>
      </c>
      <c r="H441" s="14" t="str">
        <f t="shared" si="140"/>
        <v/>
      </c>
      <c r="K441" s="12" t="str">
        <f t="shared" si="125"/>
        <v/>
      </c>
      <c r="L441" s="13" t="str">
        <f t="shared" si="126"/>
        <v/>
      </c>
      <c r="M441" s="14" t="str">
        <f t="shared" si="127"/>
        <v/>
      </c>
      <c r="N441" s="14" t="str">
        <f t="shared" si="128"/>
        <v/>
      </c>
      <c r="O441" s="14" t="str">
        <f t="shared" si="129"/>
        <v/>
      </c>
      <c r="P441" s="14" t="str">
        <f t="shared" si="130"/>
        <v/>
      </c>
      <c r="Q441" s="14" t="str">
        <f t="shared" si="131"/>
        <v/>
      </c>
      <c r="R441" s="14" t="str">
        <f t="shared" si="132"/>
        <v/>
      </c>
      <c r="S441" s="14" t="str">
        <f t="shared" si="133"/>
        <v/>
      </c>
    </row>
    <row r="442" spans="1:19">
      <c r="A442" s="12" t="str">
        <f t="shared" si="124"/>
        <v/>
      </c>
      <c r="B442" s="13" t="str">
        <f t="shared" si="134"/>
        <v/>
      </c>
      <c r="C442" s="14" t="str">
        <f t="shared" si="135"/>
        <v/>
      </c>
      <c r="D442" s="14" t="str">
        <f t="shared" si="136"/>
        <v/>
      </c>
      <c r="E442" s="14" t="str">
        <f t="shared" si="137"/>
        <v/>
      </c>
      <c r="F442" s="14" t="str">
        <f t="shared" si="138"/>
        <v/>
      </c>
      <c r="G442" s="14" t="str">
        <f t="shared" si="139"/>
        <v/>
      </c>
      <c r="H442" s="14" t="str">
        <f t="shared" si="140"/>
        <v/>
      </c>
      <c r="K442" s="12" t="str">
        <f t="shared" si="125"/>
        <v/>
      </c>
      <c r="L442" s="13" t="str">
        <f t="shared" si="126"/>
        <v/>
      </c>
      <c r="M442" s="14" t="str">
        <f t="shared" si="127"/>
        <v/>
      </c>
      <c r="N442" s="14" t="str">
        <f t="shared" si="128"/>
        <v/>
      </c>
      <c r="O442" s="14" t="str">
        <f t="shared" si="129"/>
        <v/>
      </c>
      <c r="P442" s="14" t="str">
        <f t="shared" si="130"/>
        <v/>
      </c>
      <c r="Q442" s="14" t="str">
        <f t="shared" si="131"/>
        <v/>
      </c>
      <c r="R442" s="14" t="str">
        <f t="shared" si="132"/>
        <v/>
      </c>
      <c r="S442" s="14" t="str">
        <f t="shared" si="133"/>
        <v/>
      </c>
    </row>
    <row r="443" spans="1:19">
      <c r="A443" s="12" t="str">
        <f t="shared" si="124"/>
        <v/>
      </c>
      <c r="B443" s="13" t="str">
        <f t="shared" si="134"/>
        <v/>
      </c>
      <c r="C443" s="14" t="str">
        <f t="shared" si="135"/>
        <v/>
      </c>
      <c r="D443" s="14" t="str">
        <f t="shared" si="136"/>
        <v/>
      </c>
      <c r="E443" s="14" t="str">
        <f t="shared" si="137"/>
        <v/>
      </c>
      <c r="F443" s="14" t="str">
        <f t="shared" si="138"/>
        <v/>
      </c>
      <c r="G443" s="14" t="str">
        <f t="shared" si="139"/>
        <v/>
      </c>
      <c r="H443" s="14" t="str">
        <f t="shared" si="140"/>
        <v/>
      </c>
      <c r="K443" s="12" t="str">
        <f t="shared" si="125"/>
        <v/>
      </c>
      <c r="L443" s="13" t="str">
        <f t="shared" si="126"/>
        <v/>
      </c>
      <c r="M443" s="14" t="str">
        <f t="shared" si="127"/>
        <v/>
      </c>
      <c r="N443" s="14" t="str">
        <f t="shared" si="128"/>
        <v/>
      </c>
      <c r="O443" s="14" t="str">
        <f t="shared" si="129"/>
        <v/>
      </c>
      <c r="P443" s="14" t="str">
        <f t="shared" si="130"/>
        <v/>
      </c>
      <c r="Q443" s="14" t="str">
        <f t="shared" si="131"/>
        <v/>
      </c>
      <c r="R443" s="14" t="str">
        <f t="shared" si="132"/>
        <v/>
      </c>
      <c r="S443" s="14" t="str">
        <f t="shared" si="133"/>
        <v/>
      </c>
    </row>
    <row r="444" spans="1:19">
      <c r="A444" s="12" t="str">
        <f t="shared" si="124"/>
        <v/>
      </c>
      <c r="B444" s="13" t="str">
        <f t="shared" si="134"/>
        <v/>
      </c>
      <c r="C444" s="14" t="str">
        <f t="shared" si="135"/>
        <v/>
      </c>
      <c r="D444" s="14" t="str">
        <f t="shared" si="136"/>
        <v/>
      </c>
      <c r="E444" s="14" t="str">
        <f t="shared" si="137"/>
        <v/>
      </c>
      <c r="F444" s="14" t="str">
        <f t="shared" si="138"/>
        <v/>
      </c>
      <c r="G444" s="14" t="str">
        <f t="shared" si="139"/>
        <v/>
      </c>
      <c r="H444" s="14" t="str">
        <f t="shared" si="140"/>
        <v/>
      </c>
      <c r="K444" s="12" t="str">
        <f t="shared" si="125"/>
        <v/>
      </c>
      <c r="L444" s="13" t="str">
        <f t="shared" si="126"/>
        <v/>
      </c>
      <c r="M444" s="14" t="str">
        <f t="shared" si="127"/>
        <v/>
      </c>
      <c r="N444" s="14" t="str">
        <f t="shared" si="128"/>
        <v/>
      </c>
      <c r="O444" s="14" t="str">
        <f t="shared" si="129"/>
        <v/>
      </c>
      <c r="P444" s="14" t="str">
        <f t="shared" si="130"/>
        <v/>
      </c>
      <c r="Q444" s="14" t="str">
        <f t="shared" si="131"/>
        <v/>
      </c>
      <c r="R444" s="14" t="str">
        <f t="shared" si="132"/>
        <v/>
      </c>
      <c r="S444" s="14" t="str">
        <f t="shared" si="133"/>
        <v/>
      </c>
    </row>
    <row r="445" spans="1:19">
      <c r="A445" s="12" t="str">
        <f t="shared" si="124"/>
        <v/>
      </c>
      <c r="B445" s="13" t="str">
        <f t="shared" si="134"/>
        <v/>
      </c>
      <c r="C445" s="14" t="str">
        <f t="shared" si="135"/>
        <v/>
      </c>
      <c r="D445" s="14" t="str">
        <f t="shared" si="136"/>
        <v/>
      </c>
      <c r="E445" s="14" t="str">
        <f t="shared" si="137"/>
        <v/>
      </c>
      <c r="F445" s="14" t="str">
        <f t="shared" si="138"/>
        <v/>
      </c>
      <c r="G445" s="14" t="str">
        <f t="shared" si="139"/>
        <v/>
      </c>
      <c r="H445" s="14" t="str">
        <f t="shared" si="140"/>
        <v/>
      </c>
      <c r="K445" s="12" t="str">
        <f t="shared" si="125"/>
        <v/>
      </c>
      <c r="L445" s="13" t="str">
        <f t="shared" si="126"/>
        <v/>
      </c>
      <c r="M445" s="14" t="str">
        <f t="shared" si="127"/>
        <v/>
      </c>
      <c r="N445" s="14" t="str">
        <f t="shared" si="128"/>
        <v/>
      </c>
      <c r="O445" s="14" t="str">
        <f t="shared" si="129"/>
        <v/>
      </c>
      <c r="P445" s="14" t="str">
        <f t="shared" si="130"/>
        <v/>
      </c>
      <c r="Q445" s="14" t="str">
        <f t="shared" si="131"/>
        <v/>
      </c>
      <c r="R445" s="14" t="str">
        <f t="shared" si="132"/>
        <v/>
      </c>
      <c r="S445" s="14" t="str">
        <f t="shared" si="133"/>
        <v/>
      </c>
    </row>
    <row r="446" spans="1:19">
      <c r="A446" s="12" t="str">
        <f t="shared" si="124"/>
        <v/>
      </c>
      <c r="B446" s="13" t="str">
        <f t="shared" si="134"/>
        <v/>
      </c>
      <c r="C446" s="14" t="str">
        <f t="shared" si="135"/>
        <v/>
      </c>
      <c r="D446" s="14" t="str">
        <f t="shared" si="136"/>
        <v/>
      </c>
      <c r="E446" s="14" t="str">
        <f t="shared" si="137"/>
        <v/>
      </c>
      <c r="F446" s="14" t="str">
        <f t="shared" si="138"/>
        <v/>
      </c>
      <c r="G446" s="14" t="str">
        <f t="shared" si="139"/>
        <v/>
      </c>
      <c r="H446" s="14" t="str">
        <f t="shared" si="140"/>
        <v/>
      </c>
      <c r="K446" s="12" t="str">
        <f t="shared" si="125"/>
        <v/>
      </c>
      <c r="L446" s="13" t="str">
        <f t="shared" si="126"/>
        <v/>
      </c>
      <c r="M446" s="14" t="str">
        <f t="shared" si="127"/>
        <v/>
      </c>
      <c r="N446" s="14" t="str">
        <f t="shared" si="128"/>
        <v/>
      </c>
      <c r="O446" s="14" t="str">
        <f t="shared" si="129"/>
        <v/>
      </c>
      <c r="P446" s="14" t="str">
        <f t="shared" si="130"/>
        <v/>
      </c>
      <c r="Q446" s="14" t="str">
        <f t="shared" si="131"/>
        <v/>
      </c>
      <c r="R446" s="14" t="str">
        <f t="shared" si="132"/>
        <v/>
      </c>
      <c r="S446" s="14" t="str">
        <f t="shared" si="133"/>
        <v/>
      </c>
    </row>
    <row r="447" spans="1:19">
      <c r="A447" s="12" t="str">
        <f t="shared" si="124"/>
        <v/>
      </c>
      <c r="B447" s="13" t="str">
        <f t="shared" si="134"/>
        <v/>
      </c>
      <c r="C447" s="14" t="str">
        <f t="shared" si="135"/>
        <v/>
      </c>
      <c r="D447" s="14" t="str">
        <f t="shared" si="136"/>
        <v/>
      </c>
      <c r="E447" s="14" t="str">
        <f t="shared" si="137"/>
        <v/>
      </c>
      <c r="F447" s="14" t="str">
        <f t="shared" si="138"/>
        <v/>
      </c>
      <c r="G447" s="14" t="str">
        <f t="shared" si="139"/>
        <v/>
      </c>
      <c r="H447" s="14" t="str">
        <f t="shared" si="140"/>
        <v/>
      </c>
      <c r="K447" s="12" t="str">
        <f t="shared" si="125"/>
        <v/>
      </c>
      <c r="L447" s="13" t="str">
        <f t="shared" si="126"/>
        <v/>
      </c>
      <c r="M447" s="14" t="str">
        <f t="shared" si="127"/>
        <v/>
      </c>
      <c r="N447" s="14" t="str">
        <f t="shared" si="128"/>
        <v/>
      </c>
      <c r="O447" s="14" t="str">
        <f t="shared" si="129"/>
        <v/>
      </c>
      <c r="P447" s="14" t="str">
        <f t="shared" si="130"/>
        <v/>
      </c>
      <c r="Q447" s="14" t="str">
        <f t="shared" si="131"/>
        <v/>
      </c>
      <c r="R447" s="14" t="str">
        <f t="shared" si="132"/>
        <v/>
      </c>
      <c r="S447" s="14" t="str">
        <f t="shared" si="133"/>
        <v/>
      </c>
    </row>
    <row r="448" spans="1:19">
      <c r="A448" s="12" t="str">
        <f t="shared" si="124"/>
        <v/>
      </c>
      <c r="B448" s="13" t="str">
        <f t="shared" si="134"/>
        <v/>
      </c>
      <c r="C448" s="14" t="str">
        <f t="shared" si="135"/>
        <v/>
      </c>
      <c r="D448" s="14" t="str">
        <f t="shared" si="136"/>
        <v/>
      </c>
      <c r="E448" s="14" t="str">
        <f t="shared" si="137"/>
        <v/>
      </c>
      <c r="F448" s="14" t="str">
        <f t="shared" si="138"/>
        <v/>
      </c>
      <c r="G448" s="14" t="str">
        <f t="shared" si="139"/>
        <v/>
      </c>
      <c r="H448" s="14" t="str">
        <f t="shared" si="140"/>
        <v/>
      </c>
      <c r="K448" s="12" t="str">
        <f t="shared" si="125"/>
        <v/>
      </c>
      <c r="L448" s="13" t="str">
        <f t="shared" si="126"/>
        <v/>
      </c>
      <c r="M448" s="14" t="str">
        <f t="shared" si="127"/>
        <v/>
      </c>
      <c r="N448" s="14" t="str">
        <f t="shared" si="128"/>
        <v/>
      </c>
      <c r="O448" s="14" t="str">
        <f t="shared" si="129"/>
        <v/>
      </c>
      <c r="P448" s="14" t="str">
        <f t="shared" si="130"/>
        <v/>
      </c>
      <c r="Q448" s="14" t="str">
        <f t="shared" si="131"/>
        <v/>
      </c>
      <c r="R448" s="14" t="str">
        <f t="shared" si="132"/>
        <v/>
      </c>
      <c r="S448" s="14" t="str">
        <f t="shared" si="133"/>
        <v/>
      </c>
    </row>
    <row r="449" spans="1:19">
      <c r="A449" s="12" t="str">
        <f t="shared" si="124"/>
        <v/>
      </c>
      <c r="B449" s="13" t="str">
        <f t="shared" si="134"/>
        <v/>
      </c>
      <c r="C449" s="14" t="str">
        <f t="shared" si="135"/>
        <v/>
      </c>
      <c r="D449" s="14" t="str">
        <f t="shared" si="136"/>
        <v/>
      </c>
      <c r="E449" s="14" t="str">
        <f t="shared" si="137"/>
        <v/>
      </c>
      <c r="F449" s="14" t="str">
        <f t="shared" si="138"/>
        <v/>
      </c>
      <c r="G449" s="14" t="str">
        <f t="shared" si="139"/>
        <v/>
      </c>
      <c r="H449" s="14" t="str">
        <f t="shared" si="140"/>
        <v/>
      </c>
      <c r="K449" s="12" t="str">
        <f t="shared" si="125"/>
        <v/>
      </c>
      <c r="L449" s="13" t="str">
        <f t="shared" si="126"/>
        <v/>
      </c>
      <c r="M449" s="14" t="str">
        <f t="shared" si="127"/>
        <v/>
      </c>
      <c r="N449" s="14" t="str">
        <f t="shared" si="128"/>
        <v/>
      </c>
      <c r="O449" s="14" t="str">
        <f t="shared" si="129"/>
        <v/>
      </c>
      <c r="P449" s="14" t="str">
        <f t="shared" si="130"/>
        <v/>
      </c>
      <c r="Q449" s="14" t="str">
        <f t="shared" si="131"/>
        <v/>
      </c>
      <c r="R449" s="14" t="str">
        <f t="shared" si="132"/>
        <v/>
      </c>
      <c r="S449" s="14" t="str">
        <f t="shared" si="133"/>
        <v/>
      </c>
    </row>
    <row r="450" spans="1:19">
      <c r="A450" s="12" t="str">
        <f t="shared" si="124"/>
        <v/>
      </c>
      <c r="B450" s="13" t="str">
        <f t="shared" si="134"/>
        <v/>
      </c>
      <c r="C450" s="14" t="str">
        <f t="shared" si="135"/>
        <v/>
      </c>
      <c r="D450" s="14" t="str">
        <f t="shared" si="136"/>
        <v/>
      </c>
      <c r="E450" s="14" t="str">
        <f t="shared" si="137"/>
        <v/>
      </c>
      <c r="F450" s="14" t="str">
        <f t="shared" si="138"/>
        <v/>
      </c>
      <c r="G450" s="14" t="str">
        <f t="shared" si="139"/>
        <v/>
      </c>
      <c r="H450" s="14" t="str">
        <f t="shared" si="140"/>
        <v/>
      </c>
      <c r="K450" s="12" t="str">
        <f t="shared" si="125"/>
        <v/>
      </c>
      <c r="L450" s="13" t="str">
        <f t="shared" si="126"/>
        <v/>
      </c>
      <c r="M450" s="14" t="str">
        <f t="shared" si="127"/>
        <v/>
      </c>
      <c r="N450" s="14" t="str">
        <f t="shared" si="128"/>
        <v/>
      </c>
      <c r="O450" s="14" t="str">
        <f t="shared" si="129"/>
        <v/>
      </c>
      <c r="P450" s="14" t="str">
        <f t="shared" si="130"/>
        <v/>
      </c>
      <c r="Q450" s="14" t="str">
        <f t="shared" si="131"/>
        <v/>
      </c>
      <c r="R450" s="14" t="str">
        <f t="shared" si="132"/>
        <v/>
      </c>
      <c r="S450" s="14" t="str">
        <f t="shared" si="133"/>
        <v/>
      </c>
    </row>
    <row r="451" spans="1:19">
      <c r="A451" s="12" t="str">
        <f t="shared" si="124"/>
        <v/>
      </c>
      <c r="B451" s="13" t="str">
        <f t="shared" si="134"/>
        <v/>
      </c>
      <c r="C451" s="14" t="str">
        <f t="shared" si="135"/>
        <v/>
      </c>
      <c r="D451" s="14" t="str">
        <f t="shared" si="136"/>
        <v/>
      </c>
      <c r="E451" s="14" t="str">
        <f t="shared" si="137"/>
        <v/>
      </c>
      <c r="F451" s="14" t="str">
        <f t="shared" si="138"/>
        <v/>
      </c>
      <c r="G451" s="14" t="str">
        <f t="shared" si="139"/>
        <v/>
      </c>
      <c r="H451" s="14" t="str">
        <f t="shared" si="140"/>
        <v/>
      </c>
      <c r="K451" s="12" t="str">
        <f t="shared" si="125"/>
        <v/>
      </c>
      <c r="L451" s="13" t="str">
        <f t="shared" si="126"/>
        <v/>
      </c>
      <c r="M451" s="14" t="str">
        <f t="shared" si="127"/>
        <v/>
      </c>
      <c r="N451" s="14" t="str">
        <f t="shared" si="128"/>
        <v/>
      </c>
      <c r="O451" s="14" t="str">
        <f t="shared" si="129"/>
        <v/>
      </c>
      <c r="P451" s="14" t="str">
        <f t="shared" si="130"/>
        <v/>
      </c>
      <c r="Q451" s="14" t="str">
        <f t="shared" si="131"/>
        <v/>
      </c>
      <c r="R451" s="14" t="str">
        <f t="shared" si="132"/>
        <v/>
      </c>
      <c r="S451" s="14" t="str">
        <f t="shared" si="133"/>
        <v/>
      </c>
    </row>
    <row r="452" spans="1:19">
      <c r="A452" s="12" t="str">
        <f t="shared" si="124"/>
        <v/>
      </c>
      <c r="B452" s="13" t="str">
        <f t="shared" si="134"/>
        <v/>
      </c>
      <c r="C452" s="14" t="str">
        <f t="shared" si="135"/>
        <v/>
      </c>
      <c r="D452" s="14" t="str">
        <f t="shared" si="136"/>
        <v/>
      </c>
      <c r="E452" s="14" t="str">
        <f t="shared" si="137"/>
        <v/>
      </c>
      <c r="F452" s="14" t="str">
        <f t="shared" si="138"/>
        <v/>
      </c>
      <c r="G452" s="14" t="str">
        <f t="shared" si="139"/>
        <v/>
      </c>
      <c r="H452" s="14" t="str">
        <f t="shared" si="140"/>
        <v/>
      </c>
      <c r="K452" s="12" t="str">
        <f t="shared" si="125"/>
        <v/>
      </c>
      <c r="L452" s="13" t="str">
        <f t="shared" si="126"/>
        <v/>
      </c>
      <c r="M452" s="14" t="str">
        <f t="shared" si="127"/>
        <v/>
      </c>
      <c r="N452" s="14" t="str">
        <f t="shared" si="128"/>
        <v/>
      </c>
      <c r="O452" s="14" t="str">
        <f t="shared" si="129"/>
        <v/>
      </c>
      <c r="P452" s="14" t="str">
        <f t="shared" si="130"/>
        <v/>
      </c>
      <c r="Q452" s="14" t="str">
        <f t="shared" si="131"/>
        <v/>
      </c>
      <c r="R452" s="14" t="str">
        <f t="shared" si="132"/>
        <v/>
      </c>
      <c r="S452" s="14" t="str">
        <f t="shared" si="133"/>
        <v/>
      </c>
    </row>
    <row r="453" spans="1:19">
      <c r="A453" s="12" t="str">
        <f t="shared" si="124"/>
        <v/>
      </c>
      <c r="B453" s="13" t="str">
        <f t="shared" si="134"/>
        <v/>
      </c>
      <c r="C453" s="14" t="str">
        <f t="shared" si="135"/>
        <v/>
      </c>
      <c r="D453" s="14" t="str">
        <f t="shared" si="136"/>
        <v/>
      </c>
      <c r="E453" s="14" t="str">
        <f t="shared" si="137"/>
        <v/>
      </c>
      <c r="F453" s="14" t="str">
        <f t="shared" si="138"/>
        <v/>
      </c>
      <c r="G453" s="14" t="str">
        <f t="shared" si="139"/>
        <v/>
      </c>
      <c r="H453" s="14" t="str">
        <f t="shared" si="140"/>
        <v/>
      </c>
      <c r="K453" s="12" t="str">
        <f t="shared" si="125"/>
        <v/>
      </c>
      <c r="L453" s="13" t="str">
        <f t="shared" si="126"/>
        <v/>
      </c>
      <c r="M453" s="14" t="str">
        <f t="shared" si="127"/>
        <v/>
      </c>
      <c r="N453" s="14" t="str">
        <f t="shared" si="128"/>
        <v/>
      </c>
      <c r="O453" s="14" t="str">
        <f t="shared" si="129"/>
        <v/>
      </c>
      <c r="P453" s="14" t="str">
        <f t="shared" si="130"/>
        <v/>
      </c>
      <c r="Q453" s="14" t="str">
        <f t="shared" si="131"/>
        <v/>
      </c>
      <c r="R453" s="14" t="str">
        <f t="shared" si="132"/>
        <v/>
      </c>
      <c r="S453" s="14" t="str">
        <f t="shared" si="133"/>
        <v/>
      </c>
    </row>
    <row r="454" spans="1:19">
      <c r="A454" s="12" t="str">
        <f t="shared" si="124"/>
        <v/>
      </c>
      <c r="B454" s="13" t="str">
        <f t="shared" si="134"/>
        <v/>
      </c>
      <c r="C454" s="14" t="str">
        <f t="shared" si="135"/>
        <v/>
      </c>
      <c r="D454" s="14" t="str">
        <f t="shared" si="136"/>
        <v/>
      </c>
      <c r="E454" s="14" t="str">
        <f t="shared" si="137"/>
        <v/>
      </c>
      <c r="F454" s="14" t="str">
        <f t="shared" si="138"/>
        <v/>
      </c>
      <c r="G454" s="14" t="str">
        <f t="shared" si="139"/>
        <v/>
      </c>
      <c r="H454" s="14" t="str">
        <f t="shared" si="140"/>
        <v/>
      </c>
      <c r="K454" s="12" t="str">
        <f t="shared" si="125"/>
        <v/>
      </c>
      <c r="L454" s="13" t="str">
        <f t="shared" si="126"/>
        <v/>
      </c>
      <c r="M454" s="14" t="str">
        <f t="shared" si="127"/>
        <v/>
      </c>
      <c r="N454" s="14" t="str">
        <f t="shared" si="128"/>
        <v/>
      </c>
      <c r="O454" s="14" t="str">
        <f t="shared" si="129"/>
        <v/>
      </c>
      <c r="P454" s="14" t="str">
        <f t="shared" si="130"/>
        <v/>
      </c>
      <c r="Q454" s="14" t="str">
        <f t="shared" si="131"/>
        <v/>
      </c>
      <c r="R454" s="14" t="str">
        <f t="shared" si="132"/>
        <v/>
      </c>
      <c r="S454" s="14" t="str">
        <f t="shared" si="133"/>
        <v/>
      </c>
    </row>
    <row r="455" spans="1:19">
      <c r="A455" s="12" t="str">
        <f t="shared" si="124"/>
        <v/>
      </c>
      <c r="B455" s="13" t="str">
        <f t="shared" si="134"/>
        <v/>
      </c>
      <c r="C455" s="14" t="str">
        <f t="shared" si="135"/>
        <v/>
      </c>
      <c r="D455" s="14" t="str">
        <f t="shared" si="136"/>
        <v/>
      </c>
      <c r="E455" s="14" t="str">
        <f t="shared" si="137"/>
        <v/>
      </c>
      <c r="F455" s="14" t="str">
        <f t="shared" si="138"/>
        <v/>
      </c>
      <c r="G455" s="14" t="str">
        <f t="shared" si="139"/>
        <v/>
      </c>
      <c r="H455" s="14" t="str">
        <f t="shared" si="140"/>
        <v/>
      </c>
      <c r="K455" s="12" t="str">
        <f t="shared" si="125"/>
        <v/>
      </c>
      <c r="L455" s="13" t="str">
        <f t="shared" si="126"/>
        <v/>
      </c>
      <c r="M455" s="14" t="str">
        <f t="shared" si="127"/>
        <v/>
      </c>
      <c r="N455" s="14" t="str">
        <f t="shared" si="128"/>
        <v/>
      </c>
      <c r="O455" s="14" t="str">
        <f t="shared" si="129"/>
        <v/>
      </c>
      <c r="P455" s="14" t="str">
        <f t="shared" si="130"/>
        <v/>
      </c>
      <c r="Q455" s="14" t="str">
        <f t="shared" si="131"/>
        <v/>
      </c>
      <c r="R455" s="14" t="str">
        <f t="shared" si="132"/>
        <v/>
      </c>
      <c r="S455" s="14" t="str">
        <f t="shared" si="133"/>
        <v/>
      </c>
    </row>
    <row r="456" spans="1:19">
      <c r="A456" s="12" t="str">
        <f t="shared" si="124"/>
        <v/>
      </c>
      <c r="B456" s="13" t="str">
        <f t="shared" si="134"/>
        <v/>
      </c>
      <c r="C456" s="14" t="str">
        <f t="shared" si="135"/>
        <v/>
      </c>
      <c r="D456" s="14" t="str">
        <f t="shared" si="136"/>
        <v/>
      </c>
      <c r="E456" s="14" t="str">
        <f t="shared" si="137"/>
        <v/>
      </c>
      <c r="F456" s="14" t="str">
        <f t="shared" si="138"/>
        <v/>
      </c>
      <c r="G456" s="14" t="str">
        <f t="shared" si="139"/>
        <v/>
      </c>
      <c r="H456" s="14" t="str">
        <f t="shared" si="140"/>
        <v/>
      </c>
      <c r="K456" s="12" t="str">
        <f t="shared" si="125"/>
        <v/>
      </c>
      <c r="L456" s="13" t="str">
        <f t="shared" si="126"/>
        <v/>
      </c>
      <c r="M456" s="14" t="str">
        <f t="shared" si="127"/>
        <v/>
      </c>
      <c r="N456" s="14" t="str">
        <f t="shared" si="128"/>
        <v/>
      </c>
      <c r="O456" s="14" t="str">
        <f t="shared" si="129"/>
        <v/>
      </c>
      <c r="P456" s="14" t="str">
        <f t="shared" si="130"/>
        <v/>
      </c>
      <c r="Q456" s="14" t="str">
        <f t="shared" si="131"/>
        <v/>
      </c>
      <c r="R456" s="14" t="str">
        <f t="shared" si="132"/>
        <v/>
      </c>
      <c r="S456" s="14" t="str">
        <f t="shared" si="133"/>
        <v/>
      </c>
    </row>
    <row r="457" spans="1:19">
      <c r="A457" s="12" t="str">
        <f t="shared" si="124"/>
        <v/>
      </c>
      <c r="B457" s="13" t="str">
        <f t="shared" si="134"/>
        <v/>
      </c>
      <c r="C457" s="14" t="str">
        <f t="shared" si="135"/>
        <v/>
      </c>
      <c r="D457" s="14" t="str">
        <f t="shared" si="136"/>
        <v/>
      </c>
      <c r="E457" s="14" t="str">
        <f t="shared" si="137"/>
        <v/>
      </c>
      <c r="F457" s="14" t="str">
        <f t="shared" si="138"/>
        <v/>
      </c>
      <c r="G457" s="14" t="str">
        <f t="shared" si="139"/>
        <v/>
      </c>
      <c r="H457" s="14" t="str">
        <f t="shared" si="140"/>
        <v/>
      </c>
      <c r="K457" s="12" t="str">
        <f t="shared" si="125"/>
        <v/>
      </c>
      <c r="L457" s="13" t="str">
        <f t="shared" si="126"/>
        <v/>
      </c>
      <c r="M457" s="14" t="str">
        <f t="shared" si="127"/>
        <v/>
      </c>
      <c r="N457" s="14" t="str">
        <f t="shared" si="128"/>
        <v/>
      </c>
      <c r="O457" s="14" t="str">
        <f t="shared" si="129"/>
        <v/>
      </c>
      <c r="P457" s="14" t="str">
        <f t="shared" si="130"/>
        <v/>
      </c>
      <c r="Q457" s="14" t="str">
        <f t="shared" si="131"/>
        <v/>
      </c>
      <c r="R457" s="14" t="str">
        <f t="shared" si="132"/>
        <v/>
      </c>
      <c r="S457" s="14" t="str">
        <f t="shared" si="133"/>
        <v/>
      </c>
    </row>
    <row r="458" spans="1:19">
      <c r="A458" s="12" t="str">
        <f t="shared" si="124"/>
        <v/>
      </c>
      <c r="B458" s="13" t="str">
        <f t="shared" si="134"/>
        <v/>
      </c>
      <c r="C458" s="14" t="str">
        <f t="shared" si="135"/>
        <v/>
      </c>
      <c r="D458" s="14" t="str">
        <f t="shared" si="136"/>
        <v/>
      </c>
      <c r="E458" s="14" t="str">
        <f t="shared" si="137"/>
        <v/>
      </c>
      <c r="F458" s="14" t="str">
        <f t="shared" si="138"/>
        <v/>
      </c>
      <c r="G458" s="14" t="str">
        <f t="shared" si="139"/>
        <v/>
      </c>
      <c r="H458" s="14" t="str">
        <f t="shared" si="140"/>
        <v/>
      </c>
      <c r="K458" s="12" t="str">
        <f t="shared" si="125"/>
        <v/>
      </c>
      <c r="L458" s="13" t="str">
        <f t="shared" si="126"/>
        <v/>
      </c>
      <c r="M458" s="14" t="str">
        <f t="shared" si="127"/>
        <v/>
      </c>
      <c r="N458" s="14" t="str">
        <f t="shared" si="128"/>
        <v/>
      </c>
      <c r="O458" s="14" t="str">
        <f t="shared" si="129"/>
        <v/>
      </c>
      <c r="P458" s="14" t="str">
        <f t="shared" si="130"/>
        <v/>
      </c>
      <c r="Q458" s="14" t="str">
        <f t="shared" si="131"/>
        <v/>
      </c>
      <c r="R458" s="14" t="str">
        <f t="shared" si="132"/>
        <v/>
      </c>
      <c r="S458" s="14" t="str">
        <f t="shared" si="133"/>
        <v/>
      </c>
    </row>
    <row r="459" spans="1:19">
      <c r="A459" s="12" t="str">
        <f t="shared" si="124"/>
        <v/>
      </c>
      <c r="B459" s="13" t="str">
        <f t="shared" si="134"/>
        <v/>
      </c>
      <c r="C459" s="14" t="str">
        <f t="shared" si="135"/>
        <v/>
      </c>
      <c r="D459" s="14" t="str">
        <f t="shared" si="136"/>
        <v/>
      </c>
      <c r="E459" s="14" t="str">
        <f t="shared" si="137"/>
        <v/>
      </c>
      <c r="F459" s="14" t="str">
        <f t="shared" si="138"/>
        <v/>
      </c>
      <c r="G459" s="14" t="str">
        <f t="shared" si="139"/>
        <v/>
      </c>
      <c r="H459" s="14" t="str">
        <f t="shared" si="140"/>
        <v/>
      </c>
      <c r="K459" s="12" t="str">
        <f t="shared" si="125"/>
        <v/>
      </c>
      <c r="L459" s="13" t="str">
        <f t="shared" si="126"/>
        <v/>
      </c>
      <c r="M459" s="14" t="str">
        <f t="shared" si="127"/>
        <v/>
      </c>
      <c r="N459" s="14" t="str">
        <f t="shared" si="128"/>
        <v/>
      </c>
      <c r="O459" s="14" t="str">
        <f t="shared" si="129"/>
        <v/>
      </c>
      <c r="P459" s="14" t="str">
        <f t="shared" si="130"/>
        <v/>
      </c>
      <c r="Q459" s="14" t="str">
        <f t="shared" si="131"/>
        <v/>
      </c>
      <c r="R459" s="14" t="str">
        <f t="shared" si="132"/>
        <v/>
      </c>
      <c r="S459" s="14" t="str">
        <f t="shared" si="133"/>
        <v/>
      </c>
    </row>
    <row r="460" spans="1:19">
      <c r="A460" s="12" t="str">
        <f t="shared" si="124"/>
        <v/>
      </c>
      <c r="B460" s="13" t="str">
        <f t="shared" si="134"/>
        <v/>
      </c>
      <c r="C460" s="14" t="str">
        <f t="shared" si="135"/>
        <v/>
      </c>
      <c r="D460" s="14" t="str">
        <f t="shared" si="136"/>
        <v/>
      </c>
      <c r="E460" s="14" t="str">
        <f t="shared" si="137"/>
        <v/>
      </c>
      <c r="F460" s="14" t="str">
        <f t="shared" si="138"/>
        <v/>
      </c>
      <c r="G460" s="14" t="str">
        <f t="shared" si="139"/>
        <v/>
      </c>
      <c r="H460" s="14" t="str">
        <f t="shared" si="140"/>
        <v/>
      </c>
      <c r="K460" s="12" t="str">
        <f t="shared" si="125"/>
        <v/>
      </c>
      <c r="L460" s="13" t="str">
        <f t="shared" si="126"/>
        <v/>
      </c>
      <c r="M460" s="14" t="str">
        <f t="shared" si="127"/>
        <v/>
      </c>
      <c r="N460" s="14" t="str">
        <f t="shared" si="128"/>
        <v/>
      </c>
      <c r="O460" s="14" t="str">
        <f t="shared" si="129"/>
        <v/>
      </c>
      <c r="P460" s="14" t="str">
        <f t="shared" si="130"/>
        <v/>
      </c>
      <c r="Q460" s="14" t="str">
        <f t="shared" si="131"/>
        <v/>
      </c>
      <c r="R460" s="14" t="str">
        <f t="shared" si="132"/>
        <v/>
      </c>
      <c r="S460" s="14" t="str">
        <f t="shared" si="133"/>
        <v/>
      </c>
    </row>
    <row r="461" spans="1:19">
      <c r="A461" s="12" t="str">
        <f t="shared" si="124"/>
        <v/>
      </c>
      <c r="B461" s="13" t="str">
        <f t="shared" si="134"/>
        <v/>
      </c>
      <c r="C461" s="14" t="str">
        <f t="shared" si="135"/>
        <v/>
      </c>
      <c r="D461" s="14" t="str">
        <f t="shared" si="136"/>
        <v/>
      </c>
      <c r="E461" s="14" t="str">
        <f t="shared" si="137"/>
        <v/>
      </c>
      <c r="F461" s="14" t="str">
        <f t="shared" si="138"/>
        <v/>
      </c>
      <c r="G461" s="14" t="str">
        <f t="shared" si="139"/>
        <v/>
      </c>
      <c r="H461" s="14" t="str">
        <f t="shared" si="140"/>
        <v/>
      </c>
      <c r="K461" s="12" t="str">
        <f t="shared" si="125"/>
        <v/>
      </c>
      <c r="L461" s="13" t="str">
        <f t="shared" si="126"/>
        <v/>
      </c>
      <c r="M461" s="14" t="str">
        <f t="shared" si="127"/>
        <v/>
      </c>
      <c r="N461" s="14" t="str">
        <f t="shared" si="128"/>
        <v/>
      </c>
      <c r="O461" s="14" t="str">
        <f t="shared" si="129"/>
        <v/>
      </c>
      <c r="P461" s="14" t="str">
        <f t="shared" si="130"/>
        <v/>
      </c>
      <c r="Q461" s="14" t="str">
        <f t="shared" si="131"/>
        <v/>
      </c>
      <c r="R461" s="14" t="str">
        <f t="shared" si="132"/>
        <v/>
      </c>
      <c r="S461" s="14" t="str">
        <f t="shared" si="133"/>
        <v/>
      </c>
    </row>
    <row r="462" spans="1:19">
      <c r="A462" s="12" t="str">
        <f t="shared" si="124"/>
        <v/>
      </c>
      <c r="B462" s="13" t="str">
        <f t="shared" si="134"/>
        <v/>
      </c>
      <c r="C462" s="14" t="str">
        <f t="shared" si="135"/>
        <v/>
      </c>
      <c r="D462" s="14" t="str">
        <f t="shared" si="136"/>
        <v/>
      </c>
      <c r="E462" s="14" t="str">
        <f t="shared" si="137"/>
        <v/>
      </c>
      <c r="F462" s="14" t="str">
        <f t="shared" si="138"/>
        <v/>
      </c>
      <c r="G462" s="14" t="str">
        <f t="shared" si="139"/>
        <v/>
      </c>
      <c r="H462" s="14" t="str">
        <f t="shared" si="140"/>
        <v/>
      </c>
      <c r="K462" s="12" t="str">
        <f t="shared" si="125"/>
        <v/>
      </c>
      <c r="L462" s="13" t="str">
        <f t="shared" si="126"/>
        <v/>
      </c>
      <c r="M462" s="14" t="str">
        <f t="shared" si="127"/>
        <v/>
      </c>
      <c r="N462" s="14" t="str">
        <f t="shared" si="128"/>
        <v/>
      </c>
      <c r="O462" s="14" t="str">
        <f t="shared" si="129"/>
        <v/>
      </c>
      <c r="P462" s="14" t="str">
        <f t="shared" si="130"/>
        <v/>
      </c>
      <c r="Q462" s="14" t="str">
        <f t="shared" si="131"/>
        <v/>
      </c>
      <c r="R462" s="14" t="str">
        <f t="shared" si="132"/>
        <v/>
      </c>
      <c r="S462" s="14" t="str">
        <f t="shared" si="133"/>
        <v/>
      </c>
    </row>
    <row r="463" spans="1:19">
      <c r="A463" s="12" t="str">
        <f t="shared" si="124"/>
        <v/>
      </c>
      <c r="B463" s="13" t="str">
        <f t="shared" si="134"/>
        <v/>
      </c>
      <c r="C463" s="14" t="str">
        <f t="shared" si="135"/>
        <v/>
      </c>
      <c r="D463" s="14" t="str">
        <f t="shared" si="136"/>
        <v/>
      </c>
      <c r="E463" s="14" t="str">
        <f t="shared" si="137"/>
        <v/>
      </c>
      <c r="F463" s="14" t="str">
        <f t="shared" si="138"/>
        <v/>
      </c>
      <c r="G463" s="14" t="str">
        <f t="shared" si="139"/>
        <v/>
      </c>
      <c r="H463" s="14" t="str">
        <f t="shared" si="140"/>
        <v/>
      </c>
      <c r="K463" s="12" t="str">
        <f t="shared" si="125"/>
        <v/>
      </c>
      <c r="L463" s="13" t="str">
        <f t="shared" si="126"/>
        <v/>
      </c>
      <c r="M463" s="14" t="str">
        <f t="shared" si="127"/>
        <v/>
      </c>
      <c r="N463" s="14" t="str">
        <f t="shared" si="128"/>
        <v/>
      </c>
      <c r="O463" s="14" t="str">
        <f t="shared" si="129"/>
        <v/>
      </c>
      <c r="P463" s="14" t="str">
        <f t="shared" si="130"/>
        <v/>
      </c>
      <c r="Q463" s="14" t="str">
        <f t="shared" si="131"/>
        <v/>
      </c>
      <c r="R463" s="14" t="str">
        <f t="shared" si="132"/>
        <v/>
      </c>
      <c r="S463" s="14" t="str">
        <f t="shared" si="133"/>
        <v/>
      </c>
    </row>
    <row r="464" spans="1:19">
      <c r="A464" s="12" t="str">
        <f t="shared" si="124"/>
        <v/>
      </c>
      <c r="B464" s="13" t="str">
        <f t="shared" si="134"/>
        <v/>
      </c>
      <c r="C464" s="14" t="str">
        <f t="shared" si="135"/>
        <v/>
      </c>
      <c r="D464" s="14" t="str">
        <f t="shared" si="136"/>
        <v/>
      </c>
      <c r="E464" s="14" t="str">
        <f t="shared" si="137"/>
        <v/>
      </c>
      <c r="F464" s="14" t="str">
        <f t="shared" si="138"/>
        <v/>
      </c>
      <c r="G464" s="14" t="str">
        <f t="shared" si="139"/>
        <v/>
      </c>
      <c r="H464" s="14" t="str">
        <f t="shared" si="140"/>
        <v/>
      </c>
      <c r="K464" s="12" t="str">
        <f t="shared" si="125"/>
        <v/>
      </c>
      <c r="L464" s="13" t="str">
        <f t="shared" si="126"/>
        <v/>
      </c>
      <c r="M464" s="14" t="str">
        <f t="shared" si="127"/>
        <v/>
      </c>
      <c r="N464" s="14" t="str">
        <f t="shared" si="128"/>
        <v/>
      </c>
      <c r="O464" s="14" t="str">
        <f t="shared" si="129"/>
        <v/>
      </c>
      <c r="P464" s="14" t="str">
        <f t="shared" si="130"/>
        <v/>
      </c>
      <c r="Q464" s="14" t="str">
        <f t="shared" si="131"/>
        <v/>
      </c>
      <c r="R464" s="14" t="str">
        <f t="shared" si="132"/>
        <v/>
      </c>
      <c r="S464" s="14" t="str">
        <f t="shared" si="133"/>
        <v/>
      </c>
    </row>
    <row r="465" spans="1:19">
      <c r="A465" s="12" t="str">
        <f t="shared" si="124"/>
        <v/>
      </c>
      <c r="B465" s="13" t="str">
        <f t="shared" si="134"/>
        <v/>
      </c>
      <c r="C465" s="14" t="str">
        <f t="shared" si="135"/>
        <v/>
      </c>
      <c r="D465" s="14" t="str">
        <f t="shared" si="136"/>
        <v/>
      </c>
      <c r="E465" s="14" t="str">
        <f t="shared" si="137"/>
        <v/>
      </c>
      <c r="F465" s="14" t="str">
        <f t="shared" si="138"/>
        <v/>
      </c>
      <c r="G465" s="14" t="str">
        <f t="shared" si="139"/>
        <v/>
      </c>
      <c r="H465" s="14" t="str">
        <f t="shared" si="140"/>
        <v/>
      </c>
      <c r="K465" s="12" t="str">
        <f t="shared" si="125"/>
        <v/>
      </c>
      <c r="L465" s="13" t="str">
        <f t="shared" si="126"/>
        <v/>
      </c>
      <c r="M465" s="14" t="str">
        <f t="shared" si="127"/>
        <v/>
      </c>
      <c r="N465" s="14" t="str">
        <f t="shared" si="128"/>
        <v/>
      </c>
      <c r="O465" s="14" t="str">
        <f t="shared" si="129"/>
        <v/>
      </c>
      <c r="P465" s="14" t="str">
        <f t="shared" si="130"/>
        <v/>
      </c>
      <c r="Q465" s="14" t="str">
        <f t="shared" si="131"/>
        <v/>
      </c>
      <c r="R465" s="14" t="str">
        <f t="shared" si="132"/>
        <v/>
      </c>
      <c r="S465" s="14" t="str">
        <f t="shared" si="133"/>
        <v/>
      </c>
    </row>
    <row r="466" spans="1:19">
      <c r="A466" s="12" t="str">
        <f t="shared" si="124"/>
        <v/>
      </c>
      <c r="B466" s="13" t="str">
        <f t="shared" si="134"/>
        <v/>
      </c>
      <c r="C466" s="14" t="str">
        <f t="shared" si="135"/>
        <v/>
      </c>
      <c r="D466" s="14" t="str">
        <f t="shared" si="136"/>
        <v/>
      </c>
      <c r="E466" s="14" t="str">
        <f t="shared" si="137"/>
        <v/>
      </c>
      <c r="F466" s="14" t="str">
        <f t="shared" si="138"/>
        <v/>
      </c>
      <c r="G466" s="14" t="str">
        <f t="shared" si="139"/>
        <v/>
      </c>
      <c r="H466" s="14" t="str">
        <f t="shared" si="140"/>
        <v/>
      </c>
      <c r="K466" s="12" t="str">
        <f t="shared" si="125"/>
        <v/>
      </c>
      <c r="L466" s="13" t="str">
        <f t="shared" si="126"/>
        <v/>
      </c>
      <c r="M466" s="14" t="str">
        <f t="shared" si="127"/>
        <v/>
      </c>
      <c r="N466" s="14" t="str">
        <f t="shared" si="128"/>
        <v/>
      </c>
      <c r="O466" s="14" t="str">
        <f t="shared" si="129"/>
        <v/>
      </c>
      <c r="P466" s="14" t="str">
        <f t="shared" si="130"/>
        <v/>
      </c>
      <c r="Q466" s="14" t="str">
        <f t="shared" si="131"/>
        <v/>
      </c>
      <c r="R466" s="14" t="str">
        <f t="shared" si="132"/>
        <v/>
      </c>
      <c r="S466" s="14" t="str">
        <f t="shared" si="133"/>
        <v/>
      </c>
    </row>
    <row r="467" spans="1:19">
      <c r="A467" s="12" t="str">
        <f t="shared" si="124"/>
        <v/>
      </c>
      <c r="B467" s="13" t="str">
        <f t="shared" si="134"/>
        <v/>
      </c>
      <c r="C467" s="14" t="str">
        <f t="shared" si="135"/>
        <v/>
      </c>
      <c r="D467" s="14" t="str">
        <f t="shared" si="136"/>
        <v/>
      </c>
      <c r="E467" s="14" t="str">
        <f t="shared" si="137"/>
        <v/>
      </c>
      <c r="F467" s="14" t="str">
        <f t="shared" si="138"/>
        <v/>
      </c>
      <c r="G467" s="14" t="str">
        <f t="shared" si="139"/>
        <v/>
      </c>
      <c r="H467" s="14" t="str">
        <f t="shared" si="140"/>
        <v/>
      </c>
      <c r="K467" s="12" t="str">
        <f t="shared" si="125"/>
        <v/>
      </c>
      <c r="L467" s="13" t="str">
        <f t="shared" si="126"/>
        <v/>
      </c>
      <c r="M467" s="14" t="str">
        <f t="shared" si="127"/>
        <v/>
      </c>
      <c r="N467" s="14" t="str">
        <f t="shared" si="128"/>
        <v/>
      </c>
      <c r="O467" s="14" t="str">
        <f t="shared" si="129"/>
        <v/>
      </c>
      <c r="P467" s="14" t="str">
        <f t="shared" si="130"/>
        <v/>
      </c>
      <c r="Q467" s="14" t="str">
        <f t="shared" si="131"/>
        <v/>
      </c>
      <c r="R467" s="14" t="str">
        <f t="shared" si="132"/>
        <v/>
      </c>
      <c r="S467" s="14" t="str">
        <f t="shared" si="133"/>
        <v/>
      </c>
    </row>
    <row r="468" spans="1:19">
      <c r="A468" s="12" t="str">
        <f t="shared" si="124"/>
        <v/>
      </c>
      <c r="B468" s="13" t="str">
        <f t="shared" si="134"/>
        <v/>
      </c>
      <c r="C468" s="14" t="str">
        <f t="shared" si="135"/>
        <v/>
      </c>
      <c r="D468" s="14" t="str">
        <f t="shared" si="136"/>
        <v/>
      </c>
      <c r="E468" s="14" t="str">
        <f t="shared" si="137"/>
        <v/>
      </c>
      <c r="F468" s="14" t="str">
        <f t="shared" si="138"/>
        <v/>
      </c>
      <c r="G468" s="14" t="str">
        <f t="shared" si="139"/>
        <v/>
      </c>
      <c r="H468" s="14" t="str">
        <f t="shared" si="140"/>
        <v/>
      </c>
      <c r="K468" s="12" t="str">
        <f t="shared" si="125"/>
        <v/>
      </c>
      <c r="L468" s="13" t="str">
        <f t="shared" si="126"/>
        <v/>
      </c>
      <c r="M468" s="14" t="str">
        <f t="shared" si="127"/>
        <v/>
      </c>
      <c r="N468" s="14" t="str">
        <f t="shared" si="128"/>
        <v/>
      </c>
      <c r="O468" s="14" t="str">
        <f t="shared" si="129"/>
        <v/>
      </c>
      <c r="P468" s="14" t="str">
        <f t="shared" si="130"/>
        <v/>
      </c>
      <c r="Q468" s="14" t="str">
        <f t="shared" si="131"/>
        <v/>
      </c>
      <c r="R468" s="14" t="str">
        <f t="shared" si="132"/>
        <v/>
      </c>
      <c r="S468" s="14" t="str">
        <f t="shared" si="133"/>
        <v/>
      </c>
    </row>
    <row r="469" spans="1:19">
      <c r="A469" s="12" t="str">
        <f t="shared" si="124"/>
        <v/>
      </c>
      <c r="B469" s="13" t="str">
        <f t="shared" si="134"/>
        <v/>
      </c>
      <c r="C469" s="14" t="str">
        <f t="shared" si="135"/>
        <v/>
      </c>
      <c r="D469" s="14" t="str">
        <f t="shared" si="136"/>
        <v/>
      </c>
      <c r="E469" s="14" t="str">
        <f t="shared" si="137"/>
        <v/>
      </c>
      <c r="F469" s="14" t="str">
        <f t="shared" si="138"/>
        <v/>
      </c>
      <c r="G469" s="14" t="str">
        <f t="shared" si="139"/>
        <v/>
      </c>
      <c r="H469" s="14" t="str">
        <f t="shared" si="140"/>
        <v/>
      </c>
      <c r="K469" s="12" t="str">
        <f t="shared" si="125"/>
        <v/>
      </c>
      <c r="L469" s="13" t="str">
        <f t="shared" si="126"/>
        <v/>
      </c>
      <c r="M469" s="14" t="str">
        <f t="shared" si="127"/>
        <v/>
      </c>
      <c r="N469" s="14" t="str">
        <f t="shared" si="128"/>
        <v/>
      </c>
      <c r="O469" s="14" t="str">
        <f t="shared" si="129"/>
        <v/>
      </c>
      <c r="P469" s="14" t="str">
        <f t="shared" si="130"/>
        <v/>
      </c>
      <c r="Q469" s="14" t="str">
        <f t="shared" si="131"/>
        <v/>
      </c>
      <c r="R469" s="14" t="str">
        <f t="shared" si="132"/>
        <v/>
      </c>
      <c r="S469" s="14" t="str">
        <f t="shared" si="133"/>
        <v/>
      </c>
    </row>
    <row r="470" spans="1:19">
      <c r="A470" s="12" t="str">
        <f t="shared" si="124"/>
        <v/>
      </c>
      <c r="B470" s="13" t="str">
        <f t="shared" si="134"/>
        <v/>
      </c>
      <c r="C470" s="14" t="str">
        <f t="shared" si="135"/>
        <v/>
      </c>
      <c r="D470" s="14" t="str">
        <f t="shared" si="136"/>
        <v/>
      </c>
      <c r="E470" s="14" t="str">
        <f t="shared" si="137"/>
        <v/>
      </c>
      <c r="F470" s="14" t="str">
        <f t="shared" si="138"/>
        <v/>
      </c>
      <c r="G470" s="14" t="str">
        <f t="shared" si="139"/>
        <v/>
      </c>
      <c r="H470" s="14" t="str">
        <f t="shared" si="140"/>
        <v/>
      </c>
      <c r="K470" s="12" t="str">
        <f t="shared" si="125"/>
        <v/>
      </c>
      <c r="L470" s="13" t="str">
        <f t="shared" si="126"/>
        <v/>
      </c>
      <c r="M470" s="14" t="str">
        <f t="shared" si="127"/>
        <v/>
      </c>
      <c r="N470" s="14" t="str">
        <f t="shared" si="128"/>
        <v/>
      </c>
      <c r="O470" s="14" t="str">
        <f t="shared" si="129"/>
        <v/>
      </c>
      <c r="P470" s="14" t="str">
        <f t="shared" si="130"/>
        <v/>
      </c>
      <c r="Q470" s="14" t="str">
        <f t="shared" si="131"/>
        <v/>
      </c>
      <c r="R470" s="14" t="str">
        <f t="shared" si="132"/>
        <v/>
      </c>
      <c r="S470" s="14" t="str">
        <f t="shared" si="133"/>
        <v/>
      </c>
    </row>
    <row r="471" spans="1:19">
      <c r="A471" s="12" t="str">
        <f t="shared" si="124"/>
        <v/>
      </c>
      <c r="B471" s="13" t="str">
        <f t="shared" si="134"/>
        <v/>
      </c>
      <c r="C471" s="14" t="str">
        <f t="shared" si="135"/>
        <v/>
      </c>
      <c r="D471" s="14" t="str">
        <f t="shared" si="136"/>
        <v/>
      </c>
      <c r="E471" s="14" t="str">
        <f t="shared" si="137"/>
        <v/>
      </c>
      <c r="F471" s="14" t="str">
        <f t="shared" si="138"/>
        <v/>
      </c>
      <c r="G471" s="14" t="str">
        <f t="shared" si="139"/>
        <v/>
      </c>
      <c r="H471" s="14" t="str">
        <f t="shared" si="140"/>
        <v/>
      </c>
      <c r="K471" s="12" t="str">
        <f t="shared" si="125"/>
        <v/>
      </c>
      <c r="L471" s="13" t="str">
        <f t="shared" si="126"/>
        <v/>
      </c>
      <c r="M471" s="14" t="str">
        <f t="shared" si="127"/>
        <v/>
      </c>
      <c r="N471" s="14" t="str">
        <f t="shared" si="128"/>
        <v/>
      </c>
      <c r="O471" s="14" t="str">
        <f t="shared" si="129"/>
        <v/>
      </c>
      <c r="P471" s="14" t="str">
        <f t="shared" si="130"/>
        <v/>
      </c>
      <c r="Q471" s="14" t="str">
        <f t="shared" si="131"/>
        <v/>
      </c>
      <c r="R471" s="14" t="str">
        <f t="shared" si="132"/>
        <v/>
      </c>
      <c r="S471" s="14" t="str">
        <f t="shared" si="133"/>
        <v/>
      </c>
    </row>
    <row r="472" spans="1:19">
      <c r="A472" s="12" t="str">
        <f t="shared" ref="A472:A535" si="141">IF(A471="", "",IF(A471+1&gt;$D$13,"",A471+1))</f>
        <v/>
      </c>
      <c r="B472" s="13" t="str">
        <f t="shared" si="134"/>
        <v/>
      </c>
      <c r="C472" s="14" t="str">
        <f t="shared" si="135"/>
        <v/>
      </c>
      <c r="D472" s="14" t="str">
        <f t="shared" si="136"/>
        <v/>
      </c>
      <c r="E472" s="14" t="str">
        <f t="shared" si="137"/>
        <v/>
      </c>
      <c r="F472" s="14" t="str">
        <f t="shared" si="138"/>
        <v/>
      </c>
      <c r="G472" s="14" t="str">
        <f t="shared" si="139"/>
        <v/>
      </c>
      <c r="H472" s="14" t="str">
        <f t="shared" si="140"/>
        <v/>
      </c>
      <c r="K472" s="12" t="str">
        <f t="shared" ref="K472:K535" si="142">IF(K471="", "",IF(K471+1&gt;$F$13,"",K471+1))</f>
        <v/>
      </c>
      <c r="L472" s="13" t="str">
        <f t="shared" si="126"/>
        <v/>
      </c>
      <c r="M472" s="14" t="str">
        <f t="shared" si="127"/>
        <v/>
      </c>
      <c r="N472" s="14" t="str">
        <f t="shared" si="128"/>
        <v/>
      </c>
      <c r="O472" s="14" t="str">
        <f t="shared" si="129"/>
        <v/>
      </c>
      <c r="P472" s="14" t="str">
        <f t="shared" si="130"/>
        <v/>
      </c>
      <c r="Q472" s="14" t="str">
        <f t="shared" si="131"/>
        <v/>
      </c>
      <c r="R472" s="14" t="str">
        <f t="shared" si="132"/>
        <v/>
      </c>
      <c r="S472" s="14" t="str">
        <f t="shared" si="133"/>
        <v/>
      </c>
    </row>
    <row r="473" spans="1:19">
      <c r="A473" s="12" t="str">
        <f t="shared" si="141"/>
        <v/>
      </c>
      <c r="B473" s="13" t="str">
        <f t="shared" si="134"/>
        <v/>
      </c>
      <c r="C473" s="14" t="str">
        <f t="shared" si="135"/>
        <v/>
      </c>
      <c r="D473" s="14" t="str">
        <f t="shared" si="136"/>
        <v/>
      </c>
      <c r="E473" s="14" t="str">
        <f t="shared" si="137"/>
        <v/>
      </c>
      <c r="F473" s="14" t="str">
        <f t="shared" si="138"/>
        <v/>
      </c>
      <c r="G473" s="14" t="str">
        <f t="shared" si="139"/>
        <v/>
      </c>
      <c r="H473" s="14" t="str">
        <f t="shared" si="140"/>
        <v/>
      </c>
      <c r="K473" s="12" t="str">
        <f t="shared" si="142"/>
        <v/>
      </c>
      <c r="L473" s="13" t="str">
        <f t="shared" si="126"/>
        <v/>
      </c>
      <c r="M473" s="14" t="str">
        <f t="shared" si="127"/>
        <v/>
      </c>
      <c r="N473" s="14" t="str">
        <f t="shared" si="128"/>
        <v/>
      </c>
      <c r="O473" s="14" t="str">
        <f t="shared" si="129"/>
        <v/>
      </c>
      <c r="P473" s="14" t="str">
        <f t="shared" si="130"/>
        <v/>
      </c>
      <c r="Q473" s="14" t="str">
        <f t="shared" si="131"/>
        <v/>
      </c>
      <c r="R473" s="14" t="str">
        <f t="shared" si="132"/>
        <v/>
      </c>
      <c r="S473" s="14" t="str">
        <f t="shared" si="133"/>
        <v/>
      </c>
    </row>
    <row r="474" spans="1:19">
      <c r="A474" s="12" t="str">
        <f t="shared" si="141"/>
        <v/>
      </c>
      <c r="B474" s="13" t="str">
        <f t="shared" si="134"/>
        <v/>
      </c>
      <c r="C474" s="14" t="str">
        <f t="shared" si="135"/>
        <v/>
      </c>
      <c r="D474" s="14" t="str">
        <f t="shared" si="136"/>
        <v/>
      </c>
      <c r="E474" s="14" t="str">
        <f t="shared" si="137"/>
        <v/>
      </c>
      <c r="F474" s="14" t="str">
        <f t="shared" si="138"/>
        <v/>
      </c>
      <c r="G474" s="14" t="str">
        <f t="shared" si="139"/>
        <v/>
      </c>
      <c r="H474" s="14" t="str">
        <f t="shared" si="140"/>
        <v/>
      </c>
      <c r="K474" s="12" t="str">
        <f t="shared" si="142"/>
        <v/>
      </c>
      <c r="L474" s="13" t="str">
        <f t="shared" si="126"/>
        <v/>
      </c>
      <c r="M474" s="14" t="str">
        <f t="shared" si="127"/>
        <v/>
      </c>
      <c r="N474" s="14" t="str">
        <f t="shared" si="128"/>
        <v/>
      </c>
      <c r="O474" s="14" t="str">
        <f t="shared" si="129"/>
        <v/>
      </c>
      <c r="P474" s="14" t="str">
        <f t="shared" si="130"/>
        <v/>
      </c>
      <c r="Q474" s="14" t="str">
        <f t="shared" si="131"/>
        <v/>
      </c>
      <c r="R474" s="14" t="str">
        <f t="shared" si="132"/>
        <v/>
      </c>
      <c r="S474" s="14" t="str">
        <f t="shared" si="133"/>
        <v/>
      </c>
    </row>
    <row r="475" spans="1:19">
      <c r="A475" s="12" t="str">
        <f t="shared" si="141"/>
        <v/>
      </c>
      <c r="B475" s="13" t="str">
        <f t="shared" si="134"/>
        <v/>
      </c>
      <c r="C475" s="14" t="str">
        <f t="shared" si="135"/>
        <v/>
      </c>
      <c r="D475" s="14" t="str">
        <f t="shared" si="136"/>
        <v/>
      </c>
      <c r="E475" s="14" t="str">
        <f t="shared" si="137"/>
        <v/>
      </c>
      <c r="F475" s="14" t="str">
        <f t="shared" si="138"/>
        <v/>
      </c>
      <c r="G475" s="14" t="str">
        <f t="shared" si="139"/>
        <v/>
      </c>
      <c r="H475" s="14" t="str">
        <f t="shared" si="140"/>
        <v/>
      </c>
      <c r="K475" s="12" t="str">
        <f t="shared" si="142"/>
        <v/>
      </c>
      <c r="L475" s="13" t="str">
        <f t="shared" si="126"/>
        <v/>
      </c>
      <c r="M475" s="14" t="str">
        <f t="shared" si="127"/>
        <v/>
      </c>
      <c r="N475" s="14" t="str">
        <f t="shared" si="128"/>
        <v/>
      </c>
      <c r="O475" s="14" t="str">
        <f t="shared" si="129"/>
        <v/>
      </c>
      <c r="P475" s="14" t="str">
        <f t="shared" si="130"/>
        <v/>
      </c>
      <c r="Q475" s="14" t="str">
        <f t="shared" si="131"/>
        <v/>
      </c>
      <c r="R475" s="14" t="str">
        <f t="shared" si="132"/>
        <v/>
      </c>
      <c r="S475" s="14" t="str">
        <f t="shared" si="133"/>
        <v/>
      </c>
    </row>
    <row r="476" spans="1:19">
      <c r="A476" s="12" t="str">
        <f t="shared" si="141"/>
        <v/>
      </c>
      <c r="B476" s="13" t="str">
        <f t="shared" si="134"/>
        <v/>
      </c>
      <c r="C476" s="14" t="str">
        <f t="shared" si="135"/>
        <v/>
      </c>
      <c r="D476" s="14" t="str">
        <f t="shared" si="136"/>
        <v/>
      </c>
      <c r="E476" s="14" t="str">
        <f t="shared" si="137"/>
        <v/>
      </c>
      <c r="F476" s="14" t="str">
        <f t="shared" si="138"/>
        <v/>
      </c>
      <c r="G476" s="14" t="str">
        <f t="shared" si="139"/>
        <v/>
      </c>
      <c r="H476" s="14" t="str">
        <f t="shared" si="140"/>
        <v/>
      </c>
      <c r="K476" s="12" t="str">
        <f t="shared" si="142"/>
        <v/>
      </c>
      <c r="L476" s="13" t="str">
        <f t="shared" si="126"/>
        <v/>
      </c>
      <c r="M476" s="14" t="str">
        <f t="shared" si="127"/>
        <v/>
      </c>
      <c r="N476" s="14" t="str">
        <f t="shared" si="128"/>
        <v/>
      </c>
      <c r="O476" s="14" t="str">
        <f t="shared" si="129"/>
        <v/>
      </c>
      <c r="P476" s="14" t="str">
        <f t="shared" si="130"/>
        <v/>
      </c>
      <c r="Q476" s="14" t="str">
        <f t="shared" si="131"/>
        <v/>
      </c>
      <c r="R476" s="14" t="str">
        <f t="shared" si="132"/>
        <v/>
      </c>
      <c r="S476" s="14" t="str">
        <f t="shared" si="133"/>
        <v/>
      </c>
    </row>
    <row r="477" spans="1:19">
      <c r="A477" s="12" t="str">
        <f t="shared" si="141"/>
        <v/>
      </c>
      <c r="B477" s="13" t="str">
        <f t="shared" si="134"/>
        <v/>
      </c>
      <c r="C477" s="14" t="str">
        <f t="shared" si="135"/>
        <v/>
      </c>
      <c r="D477" s="14" t="str">
        <f t="shared" si="136"/>
        <v/>
      </c>
      <c r="E477" s="14" t="str">
        <f t="shared" si="137"/>
        <v/>
      </c>
      <c r="F477" s="14" t="str">
        <f t="shared" si="138"/>
        <v/>
      </c>
      <c r="G477" s="14" t="str">
        <f t="shared" si="139"/>
        <v/>
      </c>
      <c r="H477" s="14" t="str">
        <f t="shared" si="140"/>
        <v/>
      </c>
      <c r="K477" s="12" t="str">
        <f t="shared" si="142"/>
        <v/>
      </c>
      <c r="L477" s="13" t="str">
        <f t="shared" ref="L477:L540" si="143">IF(K477="","",DATE(YEAR(L476),MONTH(L476)+1,DAY(L476)))</f>
        <v/>
      </c>
      <c r="M477" s="14" t="str">
        <f t="shared" ref="M477:M540" si="144">IF(K477="","",IF(K477=$F$13,(1+$G$5/12)*R476,$F$12))</f>
        <v/>
      </c>
      <c r="N477" s="14" t="str">
        <f t="shared" ref="N477:N540" si="145">IF(K477="","",$G$5/12*R476)</f>
        <v/>
      </c>
      <c r="O477" s="14" t="str">
        <f t="shared" ref="O477:O540" si="146">IF(K477="","",O476+N477)</f>
        <v/>
      </c>
      <c r="P477" s="14" t="str">
        <f t="shared" ref="P477:P540" si="147">IF(K477="","",M477-N477)</f>
        <v/>
      </c>
      <c r="Q477" s="14" t="str">
        <f t="shared" ref="Q477:Q540" si="148">IF(K477="","",Q476+P477)</f>
        <v/>
      </c>
      <c r="R477" s="14" t="str">
        <f t="shared" ref="R477:R540" si="149">IF(K477="","",R476-P477)</f>
        <v/>
      </c>
      <c r="S477" s="14" t="str">
        <f t="shared" ref="S477:S540" si="150">IF(K477="","",D477-N477)</f>
        <v/>
      </c>
    </row>
    <row r="478" spans="1:19">
      <c r="A478" s="12" t="str">
        <f t="shared" si="141"/>
        <v/>
      </c>
      <c r="B478" s="13" t="str">
        <f t="shared" si="134"/>
        <v/>
      </c>
      <c r="C478" s="14" t="str">
        <f t="shared" si="135"/>
        <v/>
      </c>
      <c r="D478" s="14" t="str">
        <f t="shared" si="136"/>
        <v/>
      </c>
      <c r="E478" s="14" t="str">
        <f t="shared" si="137"/>
        <v/>
      </c>
      <c r="F478" s="14" t="str">
        <f t="shared" si="138"/>
        <v/>
      </c>
      <c r="G478" s="14" t="str">
        <f t="shared" si="139"/>
        <v/>
      </c>
      <c r="H478" s="14" t="str">
        <f t="shared" si="140"/>
        <v/>
      </c>
      <c r="K478" s="12" t="str">
        <f t="shared" si="142"/>
        <v/>
      </c>
      <c r="L478" s="13" t="str">
        <f t="shared" si="143"/>
        <v/>
      </c>
      <c r="M478" s="14" t="str">
        <f t="shared" si="144"/>
        <v/>
      </c>
      <c r="N478" s="14" t="str">
        <f t="shared" si="145"/>
        <v/>
      </c>
      <c r="O478" s="14" t="str">
        <f t="shared" si="146"/>
        <v/>
      </c>
      <c r="P478" s="14" t="str">
        <f t="shared" si="147"/>
        <v/>
      </c>
      <c r="Q478" s="14" t="str">
        <f t="shared" si="148"/>
        <v/>
      </c>
      <c r="R478" s="14" t="str">
        <f t="shared" si="149"/>
        <v/>
      </c>
      <c r="S478" s="14" t="str">
        <f t="shared" si="150"/>
        <v/>
      </c>
    </row>
    <row r="479" spans="1:19">
      <c r="A479" s="12" t="str">
        <f t="shared" si="141"/>
        <v/>
      </c>
      <c r="B479" s="13" t="str">
        <f t="shared" si="134"/>
        <v/>
      </c>
      <c r="C479" s="14" t="str">
        <f t="shared" si="135"/>
        <v/>
      </c>
      <c r="D479" s="14" t="str">
        <f t="shared" si="136"/>
        <v/>
      </c>
      <c r="E479" s="14" t="str">
        <f t="shared" si="137"/>
        <v/>
      </c>
      <c r="F479" s="14" t="str">
        <f t="shared" si="138"/>
        <v/>
      </c>
      <c r="G479" s="14" t="str">
        <f t="shared" si="139"/>
        <v/>
      </c>
      <c r="H479" s="14" t="str">
        <f t="shared" si="140"/>
        <v/>
      </c>
      <c r="K479" s="12" t="str">
        <f t="shared" si="142"/>
        <v/>
      </c>
      <c r="L479" s="13" t="str">
        <f t="shared" si="143"/>
        <v/>
      </c>
      <c r="M479" s="14" t="str">
        <f t="shared" si="144"/>
        <v/>
      </c>
      <c r="N479" s="14" t="str">
        <f t="shared" si="145"/>
        <v/>
      </c>
      <c r="O479" s="14" t="str">
        <f t="shared" si="146"/>
        <v/>
      </c>
      <c r="P479" s="14" t="str">
        <f t="shared" si="147"/>
        <v/>
      </c>
      <c r="Q479" s="14" t="str">
        <f t="shared" si="148"/>
        <v/>
      </c>
      <c r="R479" s="14" t="str">
        <f t="shared" si="149"/>
        <v/>
      </c>
      <c r="S479" s="14" t="str">
        <f t="shared" si="150"/>
        <v/>
      </c>
    </row>
    <row r="480" spans="1:19">
      <c r="A480" s="12" t="str">
        <f t="shared" si="141"/>
        <v/>
      </c>
      <c r="B480" s="13" t="str">
        <f t="shared" si="134"/>
        <v/>
      </c>
      <c r="C480" s="14" t="str">
        <f t="shared" si="135"/>
        <v/>
      </c>
      <c r="D480" s="14" t="str">
        <f t="shared" si="136"/>
        <v/>
      </c>
      <c r="E480" s="14" t="str">
        <f t="shared" si="137"/>
        <v/>
      </c>
      <c r="F480" s="14" t="str">
        <f t="shared" si="138"/>
        <v/>
      </c>
      <c r="G480" s="14" t="str">
        <f t="shared" si="139"/>
        <v/>
      </c>
      <c r="H480" s="14" t="str">
        <f t="shared" si="140"/>
        <v/>
      </c>
      <c r="K480" s="12" t="str">
        <f t="shared" si="142"/>
        <v/>
      </c>
      <c r="L480" s="13" t="str">
        <f t="shared" si="143"/>
        <v/>
      </c>
      <c r="M480" s="14" t="str">
        <f t="shared" si="144"/>
        <v/>
      </c>
      <c r="N480" s="14" t="str">
        <f t="shared" si="145"/>
        <v/>
      </c>
      <c r="O480" s="14" t="str">
        <f t="shared" si="146"/>
        <v/>
      </c>
      <c r="P480" s="14" t="str">
        <f t="shared" si="147"/>
        <v/>
      </c>
      <c r="Q480" s="14" t="str">
        <f t="shared" si="148"/>
        <v/>
      </c>
      <c r="R480" s="14" t="str">
        <f t="shared" si="149"/>
        <v/>
      </c>
      <c r="S480" s="14" t="str">
        <f t="shared" si="150"/>
        <v/>
      </c>
    </row>
    <row r="481" spans="1:19">
      <c r="A481" s="12" t="str">
        <f t="shared" si="141"/>
        <v/>
      </c>
      <c r="B481" s="13" t="str">
        <f t="shared" si="134"/>
        <v/>
      </c>
      <c r="C481" s="14" t="str">
        <f t="shared" si="135"/>
        <v/>
      </c>
      <c r="D481" s="14" t="str">
        <f t="shared" si="136"/>
        <v/>
      </c>
      <c r="E481" s="14" t="str">
        <f t="shared" si="137"/>
        <v/>
      </c>
      <c r="F481" s="14" t="str">
        <f t="shared" si="138"/>
        <v/>
      </c>
      <c r="G481" s="14" t="str">
        <f t="shared" si="139"/>
        <v/>
      </c>
      <c r="H481" s="14" t="str">
        <f t="shared" si="140"/>
        <v/>
      </c>
      <c r="K481" s="12" t="str">
        <f t="shared" si="142"/>
        <v/>
      </c>
      <c r="L481" s="13" t="str">
        <f t="shared" si="143"/>
        <v/>
      </c>
      <c r="M481" s="14" t="str">
        <f t="shared" si="144"/>
        <v/>
      </c>
      <c r="N481" s="14" t="str">
        <f t="shared" si="145"/>
        <v/>
      </c>
      <c r="O481" s="14" t="str">
        <f t="shared" si="146"/>
        <v/>
      </c>
      <c r="P481" s="14" t="str">
        <f t="shared" si="147"/>
        <v/>
      </c>
      <c r="Q481" s="14" t="str">
        <f t="shared" si="148"/>
        <v/>
      </c>
      <c r="R481" s="14" t="str">
        <f t="shared" si="149"/>
        <v/>
      </c>
      <c r="S481" s="14" t="str">
        <f t="shared" si="150"/>
        <v/>
      </c>
    </row>
    <row r="482" spans="1:19">
      <c r="A482" s="12" t="str">
        <f t="shared" si="141"/>
        <v/>
      </c>
      <c r="B482" s="13" t="str">
        <f t="shared" si="134"/>
        <v/>
      </c>
      <c r="C482" s="14" t="str">
        <f t="shared" si="135"/>
        <v/>
      </c>
      <c r="D482" s="14" t="str">
        <f t="shared" si="136"/>
        <v/>
      </c>
      <c r="E482" s="14" t="str">
        <f t="shared" si="137"/>
        <v/>
      </c>
      <c r="F482" s="14" t="str">
        <f t="shared" si="138"/>
        <v/>
      </c>
      <c r="G482" s="14" t="str">
        <f t="shared" si="139"/>
        <v/>
      </c>
      <c r="H482" s="14" t="str">
        <f t="shared" si="140"/>
        <v/>
      </c>
      <c r="K482" s="12" t="str">
        <f t="shared" si="142"/>
        <v/>
      </c>
      <c r="L482" s="13" t="str">
        <f t="shared" si="143"/>
        <v/>
      </c>
      <c r="M482" s="14" t="str">
        <f t="shared" si="144"/>
        <v/>
      </c>
      <c r="N482" s="14" t="str">
        <f t="shared" si="145"/>
        <v/>
      </c>
      <c r="O482" s="14" t="str">
        <f t="shared" si="146"/>
        <v/>
      </c>
      <c r="P482" s="14" t="str">
        <f t="shared" si="147"/>
        <v/>
      </c>
      <c r="Q482" s="14" t="str">
        <f t="shared" si="148"/>
        <v/>
      </c>
      <c r="R482" s="14" t="str">
        <f t="shared" si="149"/>
        <v/>
      </c>
      <c r="S482" s="14" t="str">
        <f t="shared" si="150"/>
        <v/>
      </c>
    </row>
    <row r="483" spans="1:19">
      <c r="A483" s="12" t="str">
        <f t="shared" si="141"/>
        <v/>
      </c>
      <c r="B483" s="13" t="str">
        <f t="shared" si="134"/>
        <v/>
      </c>
      <c r="C483" s="14" t="str">
        <f t="shared" si="135"/>
        <v/>
      </c>
      <c r="D483" s="14" t="str">
        <f t="shared" si="136"/>
        <v/>
      </c>
      <c r="E483" s="14" t="str">
        <f t="shared" si="137"/>
        <v/>
      </c>
      <c r="F483" s="14" t="str">
        <f t="shared" si="138"/>
        <v/>
      </c>
      <c r="G483" s="14" t="str">
        <f t="shared" si="139"/>
        <v/>
      </c>
      <c r="H483" s="14" t="str">
        <f t="shared" si="140"/>
        <v/>
      </c>
      <c r="K483" s="12" t="str">
        <f t="shared" si="142"/>
        <v/>
      </c>
      <c r="L483" s="13" t="str">
        <f t="shared" si="143"/>
        <v/>
      </c>
      <c r="M483" s="14" t="str">
        <f t="shared" si="144"/>
        <v/>
      </c>
      <c r="N483" s="14" t="str">
        <f t="shared" si="145"/>
        <v/>
      </c>
      <c r="O483" s="14" t="str">
        <f t="shared" si="146"/>
        <v/>
      </c>
      <c r="P483" s="14" t="str">
        <f t="shared" si="147"/>
        <v/>
      </c>
      <c r="Q483" s="14" t="str">
        <f t="shared" si="148"/>
        <v/>
      </c>
      <c r="R483" s="14" t="str">
        <f t="shared" si="149"/>
        <v/>
      </c>
      <c r="S483" s="14" t="str">
        <f t="shared" si="150"/>
        <v/>
      </c>
    </row>
    <row r="484" spans="1:19">
      <c r="A484" s="12" t="str">
        <f t="shared" si="141"/>
        <v/>
      </c>
      <c r="B484" s="13" t="str">
        <f t="shared" si="134"/>
        <v/>
      </c>
      <c r="C484" s="14" t="str">
        <f t="shared" si="135"/>
        <v/>
      </c>
      <c r="D484" s="14" t="str">
        <f t="shared" si="136"/>
        <v/>
      </c>
      <c r="E484" s="14" t="str">
        <f t="shared" si="137"/>
        <v/>
      </c>
      <c r="F484" s="14" t="str">
        <f t="shared" si="138"/>
        <v/>
      </c>
      <c r="G484" s="14" t="str">
        <f t="shared" si="139"/>
        <v/>
      </c>
      <c r="H484" s="14" t="str">
        <f t="shared" si="140"/>
        <v/>
      </c>
      <c r="K484" s="12" t="str">
        <f t="shared" si="142"/>
        <v/>
      </c>
      <c r="L484" s="13" t="str">
        <f t="shared" si="143"/>
        <v/>
      </c>
      <c r="M484" s="14" t="str">
        <f t="shared" si="144"/>
        <v/>
      </c>
      <c r="N484" s="14" t="str">
        <f t="shared" si="145"/>
        <v/>
      </c>
      <c r="O484" s="14" t="str">
        <f t="shared" si="146"/>
        <v/>
      </c>
      <c r="P484" s="14" t="str">
        <f t="shared" si="147"/>
        <v/>
      </c>
      <c r="Q484" s="14" t="str">
        <f t="shared" si="148"/>
        <v/>
      </c>
      <c r="R484" s="14" t="str">
        <f t="shared" si="149"/>
        <v/>
      </c>
      <c r="S484" s="14" t="str">
        <f t="shared" si="150"/>
        <v/>
      </c>
    </row>
    <row r="485" spans="1:19">
      <c r="A485" s="12" t="str">
        <f t="shared" si="141"/>
        <v/>
      </c>
      <c r="B485" s="13" t="str">
        <f t="shared" si="134"/>
        <v/>
      </c>
      <c r="C485" s="14" t="str">
        <f t="shared" si="135"/>
        <v/>
      </c>
      <c r="D485" s="14" t="str">
        <f t="shared" si="136"/>
        <v/>
      </c>
      <c r="E485" s="14" t="str">
        <f t="shared" si="137"/>
        <v/>
      </c>
      <c r="F485" s="14" t="str">
        <f t="shared" si="138"/>
        <v/>
      </c>
      <c r="G485" s="14" t="str">
        <f t="shared" si="139"/>
        <v/>
      </c>
      <c r="H485" s="14" t="str">
        <f t="shared" si="140"/>
        <v/>
      </c>
      <c r="K485" s="12" t="str">
        <f t="shared" si="142"/>
        <v/>
      </c>
      <c r="L485" s="13" t="str">
        <f t="shared" si="143"/>
        <v/>
      </c>
      <c r="M485" s="14" t="str">
        <f t="shared" si="144"/>
        <v/>
      </c>
      <c r="N485" s="14" t="str">
        <f t="shared" si="145"/>
        <v/>
      </c>
      <c r="O485" s="14" t="str">
        <f t="shared" si="146"/>
        <v/>
      </c>
      <c r="P485" s="14" t="str">
        <f t="shared" si="147"/>
        <v/>
      </c>
      <c r="Q485" s="14" t="str">
        <f t="shared" si="148"/>
        <v/>
      </c>
      <c r="R485" s="14" t="str">
        <f t="shared" si="149"/>
        <v/>
      </c>
      <c r="S485" s="14" t="str">
        <f t="shared" si="150"/>
        <v/>
      </c>
    </row>
    <row r="486" spans="1:19">
      <c r="A486" s="12" t="str">
        <f t="shared" si="141"/>
        <v/>
      </c>
      <c r="B486" s="13" t="str">
        <f t="shared" si="134"/>
        <v/>
      </c>
      <c r="C486" s="14" t="str">
        <f t="shared" si="135"/>
        <v/>
      </c>
      <c r="D486" s="14" t="str">
        <f t="shared" si="136"/>
        <v/>
      </c>
      <c r="E486" s="14" t="str">
        <f t="shared" si="137"/>
        <v/>
      </c>
      <c r="F486" s="14" t="str">
        <f t="shared" si="138"/>
        <v/>
      </c>
      <c r="G486" s="14" t="str">
        <f t="shared" si="139"/>
        <v/>
      </c>
      <c r="H486" s="14" t="str">
        <f t="shared" si="140"/>
        <v/>
      </c>
      <c r="K486" s="12" t="str">
        <f t="shared" si="142"/>
        <v/>
      </c>
      <c r="L486" s="13" t="str">
        <f t="shared" si="143"/>
        <v/>
      </c>
      <c r="M486" s="14" t="str">
        <f t="shared" si="144"/>
        <v/>
      </c>
      <c r="N486" s="14" t="str">
        <f t="shared" si="145"/>
        <v/>
      </c>
      <c r="O486" s="14" t="str">
        <f t="shared" si="146"/>
        <v/>
      </c>
      <c r="P486" s="14" t="str">
        <f t="shared" si="147"/>
        <v/>
      </c>
      <c r="Q486" s="14" t="str">
        <f t="shared" si="148"/>
        <v/>
      </c>
      <c r="R486" s="14" t="str">
        <f t="shared" si="149"/>
        <v/>
      </c>
      <c r="S486" s="14" t="str">
        <f t="shared" si="150"/>
        <v/>
      </c>
    </row>
    <row r="487" spans="1:19">
      <c r="A487" s="12" t="str">
        <f t="shared" si="141"/>
        <v/>
      </c>
      <c r="B487" s="13" t="str">
        <f t="shared" si="134"/>
        <v/>
      </c>
      <c r="C487" s="14" t="str">
        <f t="shared" si="135"/>
        <v/>
      </c>
      <c r="D487" s="14" t="str">
        <f t="shared" si="136"/>
        <v/>
      </c>
      <c r="E487" s="14" t="str">
        <f t="shared" si="137"/>
        <v/>
      </c>
      <c r="F487" s="14" t="str">
        <f t="shared" si="138"/>
        <v/>
      </c>
      <c r="G487" s="14" t="str">
        <f t="shared" si="139"/>
        <v/>
      </c>
      <c r="H487" s="14" t="str">
        <f t="shared" si="140"/>
        <v/>
      </c>
      <c r="K487" s="12" t="str">
        <f t="shared" si="142"/>
        <v/>
      </c>
      <c r="L487" s="13" t="str">
        <f t="shared" si="143"/>
        <v/>
      </c>
      <c r="M487" s="14" t="str">
        <f t="shared" si="144"/>
        <v/>
      </c>
      <c r="N487" s="14" t="str">
        <f t="shared" si="145"/>
        <v/>
      </c>
      <c r="O487" s="14" t="str">
        <f t="shared" si="146"/>
        <v/>
      </c>
      <c r="P487" s="14" t="str">
        <f t="shared" si="147"/>
        <v/>
      </c>
      <c r="Q487" s="14" t="str">
        <f t="shared" si="148"/>
        <v/>
      </c>
      <c r="R487" s="14" t="str">
        <f t="shared" si="149"/>
        <v/>
      </c>
      <c r="S487" s="14" t="str">
        <f t="shared" si="150"/>
        <v/>
      </c>
    </row>
    <row r="488" spans="1:19">
      <c r="A488" s="12" t="str">
        <f t="shared" si="141"/>
        <v/>
      </c>
      <c r="B488" s="13" t="str">
        <f t="shared" si="134"/>
        <v/>
      </c>
      <c r="C488" s="14" t="str">
        <f t="shared" si="135"/>
        <v/>
      </c>
      <c r="D488" s="14" t="str">
        <f t="shared" si="136"/>
        <v/>
      </c>
      <c r="E488" s="14" t="str">
        <f t="shared" si="137"/>
        <v/>
      </c>
      <c r="F488" s="14" t="str">
        <f t="shared" si="138"/>
        <v/>
      </c>
      <c r="G488" s="14" t="str">
        <f t="shared" si="139"/>
        <v/>
      </c>
      <c r="H488" s="14" t="str">
        <f t="shared" si="140"/>
        <v/>
      </c>
      <c r="K488" s="12" t="str">
        <f t="shared" si="142"/>
        <v/>
      </c>
      <c r="L488" s="13" t="str">
        <f t="shared" si="143"/>
        <v/>
      </c>
      <c r="M488" s="14" t="str">
        <f t="shared" si="144"/>
        <v/>
      </c>
      <c r="N488" s="14" t="str">
        <f t="shared" si="145"/>
        <v/>
      </c>
      <c r="O488" s="14" t="str">
        <f t="shared" si="146"/>
        <v/>
      </c>
      <c r="P488" s="14" t="str">
        <f t="shared" si="147"/>
        <v/>
      </c>
      <c r="Q488" s="14" t="str">
        <f t="shared" si="148"/>
        <v/>
      </c>
      <c r="R488" s="14" t="str">
        <f t="shared" si="149"/>
        <v/>
      </c>
      <c r="S488" s="14" t="str">
        <f t="shared" si="150"/>
        <v/>
      </c>
    </row>
    <row r="489" spans="1:19">
      <c r="A489" s="12" t="str">
        <f t="shared" si="141"/>
        <v/>
      </c>
      <c r="B489" s="13" t="str">
        <f t="shared" si="134"/>
        <v/>
      </c>
      <c r="C489" s="14" t="str">
        <f t="shared" si="135"/>
        <v/>
      </c>
      <c r="D489" s="14" t="str">
        <f t="shared" si="136"/>
        <v/>
      </c>
      <c r="E489" s="14" t="str">
        <f t="shared" si="137"/>
        <v/>
      </c>
      <c r="F489" s="14" t="str">
        <f t="shared" si="138"/>
        <v/>
      </c>
      <c r="G489" s="14" t="str">
        <f t="shared" si="139"/>
        <v/>
      </c>
      <c r="H489" s="14" t="str">
        <f t="shared" si="140"/>
        <v/>
      </c>
      <c r="K489" s="12" t="str">
        <f t="shared" si="142"/>
        <v/>
      </c>
      <c r="L489" s="13" t="str">
        <f t="shared" si="143"/>
        <v/>
      </c>
      <c r="M489" s="14" t="str">
        <f t="shared" si="144"/>
        <v/>
      </c>
      <c r="N489" s="14" t="str">
        <f t="shared" si="145"/>
        <v/>
      </c>
      <c r="O489" s="14" t="str">
        <f t="shared" si="146"/>
        <v/>
      </c>
      <c r="P489" s="14" t="str">
        <f t="shared" si="147"/>
        <v/>
      </c>
      <c r="Q489" s="14" t="str">
        <f t="shared" si="148"/>
        <v/>
      </c>
      <c r="R489" s="14" t="str">
        <f t="shared" si="149"/>
        <v/>
      </c>
      <c r="S489" s="14" t="str">
        <f t="shared" si="150"/>
        <v/>
      </c>
    </row>
    <row r="490" spans="1:19">
      <c r="A490" s="12" t="str">
        <f t="shared" si="141"/>
        <v/>
      </c>
      <c r="B490" s="13" t="str">
        <f t="shared" si="134"/>
        <v/>
      </c>
      <c r="C490" s="14" t="str">
        <f t="shared" si="135"/>
        <v/>
      </c>
      <c r="D490" s="14" t="str">
        <f t="shared" si="136"/>
        <v/>
      </c>
      <c r="E490" s="14" t="str">
        <f t="shared" si="137"/>
        <v/>
      </c>
      <c r="F490" s="14" t="str">
        <f t="shared" si="138"/>
        <v/>
      </c>
      <c r="G490" s="14" t="str">
        <f t="shared" si="139"/>
        <v/>
      </c>
      <c r="H490" s="14" t="str">
        <f t="shared" si="140"/>
        <v/>
      </c>
      <c r="K490" s="12" t="str">
        <f t="shared" si="142"/>
        <v/>
      </c>
      <c r="L490" s="13" t="str">
        <f t="shared" si="143"/>
        <v/>
      </c>
      <c r="M490" s="14" t="str">
        <f t="shared" si="144"/>
        <v/>
      </c>
      <c r="N490" s="14" t="str">
        <f t="shared" si="145"/>
        <v/>
      </c>
      <c r="O490" s="14" t="str">
        <f t="shared" si="146"/>
        <v/>
      </c>
      <c r="P490" s="14" t="str">
        <f t="shared" si="147"/>
        <v/>
      </c>
      <c r="Q490" s="14" t="str">
        <f t="shared" si="148"/>
        <v/>
      </c>
      <c r="R490" s="14" t="str">
        <f t="shared" si="149"/>
        <v/>
      </c>
      <c r="S490" s="14" t="str">
        <f t="shared" si="150"/>
        <v/>
      </c>
    </row>
    <row r="491" spans="1:19">
      <c r="A491" s="12" t="str">
        <f t="shared" si="141"/>
        <v/>
      </c>
      <c r="B491" s="13" t="str">
        <f t="shared" si="134"/>
        <v/>
      </c>
      <c r="C491" s="14" t="str">
        <f t="shared" si="135"/>
        <v/>
      </c>
      <c r="D491" s="14" t="str">
        <f t="shared" si="136"/>
        <v/>
      </c>
      <c r="E491" s="14" t="str">
        <f t="shared" si="137"/>
        <v/>
      </c>
      <c r="F491" s="14" t="str">
        <f t="shared" si="138"/>
        <v/>
      </c>
      <c r="G491" s="14" t="str">
        <f t="shared" si="139"/>
        <v/>
      </c>
      <c r="H491" s="14" t="str">
        <f t="shared" si="140"/>
        <v/>
      </c>
      <c r="K491" s="12" t="str">
        <f t="shared" si="142"/>
        <v/>
      </c>
      <c r="L491" s="13" t="str">
        <f t="shared" si="143"/>
        <v/>
      </c>
      <c r="M491" s="14" t="str">
        <f t="shared" si="144"/>
        <v/>
      </c>
      <c r="N491" s="14" t="str">
        <f t="shared" si="145"/>
        <v/>
      </c>
      <c r="O491" s="14" t="str">
        <f t="shared" si="146"/>
        <v/>
      </c>
      <c r="P491" s="14" t="str">
        <f t="shared" si="147"/>
        <v/>
      </c>
      <c r="Q491" s="14" t="str">
        <f t="shared" si="148"/>
        <v/>
      </c>
      <c r="R491" s="14" t="str">
        <f t="shared" si="149"/>
        <v/>
      </c>
      <c r="S491" s="14" t="str">
        <f t="shared" si="150"/>
        <v/>
      </c>
    </row>
    <row r="492" spans="1:19">
      <c r="A492" s="12" t="str">
        <f t="shared" si="141"/>
        <v/>
      </c>
      <c r="B492" s="13" t="str">
        <f t="shared" si="134"/>
        <v/>
      </c>
      <c r="C492" s="14" t="str">
        <f t="shared" si="135"/>
        <v/>
      </c>
      <c r="D492" s="14" t="str">
        <f t="shared" si="136"/>
        <v/>
      </c>
      <c r="E492" s="14" t="str">
        <f t="shared" si="137"/>
        <v/>
      </c>
      <c r="F492" s="14" t="str">
        <f t="shared" si="138"/>
        <v/>
      </c>
      <c r="G492" s="14" t="str">
        <f t="shared" si="139"/>
        <v/>
      </c>
      <c r="H492" s="14" t="str">
        <f t="shared" si="140"/>
        <v/>
      </c>
      <c r="K492" s="12" t="str">
        <f t="shared" si="142"/>
        <v/>
      </c>
      <c r="L492" s="13" t="str">
        <f t="shared" si="143"/>
        <v/>
      </c>
      <c r="M492" s="14" t="str">
        <f t="shared" si="144"/>
        <v/>
      </c>
      <c r="N492" s="14" t="str">
        <f t="shared" si="145"/>
        <v/>
      </c>
      <c r="O492" s="14" t="str">
        <f t="shared" si="146"/>
        <v/>
      </c>
      <c r="P492" s="14" t="str">
        <f t="shared" si="147"/>
        <v/>
      </c>
      <c r="Q492" s="14" t="str">
        <f t="shared" si="148"/>
        <v/>
      </c>
      <c r="R492" s="14" t="str">
        <f t="shared" si="149"/>
        <v/>
      </c>
      <c r="S492" s="14" t="str">
        <f t="shared" si="150"/>
        <v/>
      </c>
    </row>
    <row r="493" spans="1:19">
      <c r="A493" s="12" t="str">
        <f t="shared" si="141"/>
        <v/>
      </c>
      <c r="B493" s="13" t="str">
        <f t="shared" ref="B493:B556" si="151">IF(A493="","",DATE(YEAR(B492),MONTH(B492)+1,DAY(B492)))</f>
        <v/>
      </c>
      <c r="C493" s="14" t="str">
        <f t="shared" ref="C493:C556" si="152">IF(A493&lt;&gt;"",$D$12,IF(A493="","",(1+$G$5/12)*H492))</f>
        <v/>
      </c>
      <c r="D493" s="14" t="str">
        <f t="shared" ref="D493:D556" si="153">IF(A493="", "", $G$5/12*H492)</f>
        <v/>
      </c>
      <c r="E493" s="14" t="str">
        <f t="shared" ref="E493:E556" si="154">IF(A493="", "", E492+D493)</f>
        <v/>
      </c>
      <c r="F493" s="14" t="str">
        <f t="shared" ref="F493:F556" si="155">IF(A493="","",C493-D493)</f>
        <v/>
      </c>
      <c r="G493" s="14" t="str">
        <f t="shared" ref="G493:G556" si="156">IF(A493="","", G492+F493)</f>
        <v/>
      </c>
      <c r="H493" s="14" t="str">
        <f t="shared" ref="H493:H556" si="157">IF(A493="","",H492-F493)</f>
        <v/>
      </c>
      <c r="K493" s="12" t="str">
        <f t="shared" si="142"/>
        <v/>
      </c>
      <c r="L493" s="13" t="str">
        <f t="shared" si="143"/>
        <v/>
      </c>
      <c r="M493" s="14" t="str">
        <f t="shared" si="144"/>
        <v/>
      </c>
      <c r="N493" s="14" t="str">
        <f t="shared" si="145"/>
        <v/>
      </c>
      <c r="O493" s="14" t="str">
        <f t="shared" si="146"/>
        <v/>
      </c>
      <c r="P493" s="14" t="str">
        <f t="shared" si="147"/>
        <v/>
      </c>
      <c r="Q493" s="14" t="str">
        <f t="shared" si="148"/>
        <v/>
      </c>
      <c r="R493" s="14" t="str">
        <f t="shared" si="149"/>
        <v/>
      </c>
      <c r="S493" s="14" t="str">
        <f t="shared" si="150"/>
        <v/>
      </c>
    </row>
    <row r="494" spans="1:19">
      <c r="A494" s="12" t="str">
        <f t="shared" si="141"/>
        <v/>
      </c>
      <c r="B494" s="13" t="str">
        <f t="shared" si="151"/>
        <v/>
      </c>
      <c r="C494" s="14" t="str">
        <f t="shared" si="152"/>
        <v/>
      </c>
      <c r="D494" s="14" t="str">
        <f t="shared" si="153"/>
        <v/>
      </c>
      <c r="E494" s="14" t="str">
        <f t="shared" si="154"/>
        <v/>
      </c>
      <c r="F494" s="14" t="str">
        <f t="shared" si="155"/>
        <v/>
      </c>
      <c r="G494" s="14" t="str">
        <f t="shared" si="156"/>
        <v/>
      </c>
      <c r="H494" s="14" t="str">
        <f t="shared" si="157"/>
        <v/>
      </c>
      <c r="K494" s="12" t="str">
        <f t="shared" si="142"/>
        <v/>
      </c>
      <c r="L494" s="13" t="str">
        <f t="shared" si="143"/>
        <v/>
      </c>
      <c r="M494" s="14" t="str">
        <f t="shared" si="144"/>
        <v/>
      </c>
      <c r="N494" s="14" t="str">
        <f t="shared" si="145"/>
        <v/>
      </c>
      <c r="O494" s="14" t="str">
        <f t="shared" si="146"/>
        <v/>
      </c>
      <c r="P494" s="14" t="str">
        <f t="shared" si="147"/>
        <v/>
      </c>
      <c r="Q494" s="14" t="str">
        <f t="shared" si="148"/>
        <v/>
      </c>
      <c r="R494" s="14" t="str">
        <f t="shared" si="149"/>
        <v/>
      </c>
      <c r="S494" s="14" t="str">
        <f t="shared" si="150"/>
        <v/>
      </c>
    </row>
    <row r="495" spans="1:19">
      <c r="A495" s="12" t="str">
        <f t="shared" si="141"/>
        <v/>
      </c>
      <c r="B495" s="13" t="str">
        <f t="shared" si="151"/>
        <v/>
      </c>
      <c r="C495" s="14" t="str">
        <f t="shared" si="152"/>
        <v/>
      </c>
      <c r="D495" s="14" t="str">
        <f t="shared" si="153"/>
        <v/>
      </c>
      <c r="E495" s="14" t="str">
        <f t="shared" si="154"/>
        <v/>
      </c>
      <c r="F495" s="14" t="str">
        <f t="shared" si="155"/>
        <v/>
      </c>
      <c r="G495" s="14" t="str">
        <f t="shared" si="156"/>
        <v/>
      </c>
      <c r="H495" s="14" t="str">
        <f t="shared" si="157"/>
        <v/>
      </c>
      <c r="K495" s="12" t="str">
        <f t="shared" si="142"/>
        <v/>
      </c>
      <c r="L495" s="13" t="str">
        <f t="shared" si="143"/>
        <v/>
      </c>
      <c r="M495" s="14" t="str">
        <f t="shared" si="144"/>
        <v/>
      </c>
      <c r="N495" s="14" t="str">
        <f t="shared" si="145"/>
        <v/>
      </c>
      <c r="O495" s="14" t="str">
        <f t="shared" si="146"/>
        <v/>
      </c>
      <c r="P495" s="14" t="str">
        <f t="shared" si="147"/>
        <v/>
      </c>
      <c r="Q495" s="14" t="str">
        <f t="shared" si="148"/>
        <v/>
      </c>
      <c r="R495" s="14" t="str">
        <f t="shared" si="149"/>
        <v/>
      </c>
      <c r="S495" s="14" t="str">
        <f t="shared" si="150"/>
        <v/>
      </c>
    </row>
    <row r="496" spans="1:19">
      <c r="A496" s="12" t="str">
        <f t="shared" si="141"/>
        <v/>
      </c>
      <c r="B496" s="13" t="str">
        <f t="shared" si="151"/>
        <v/>
      </c>
      <c r="C496" s="14" t="str">
        <f t="shared" si="152"/>
        <v/>
      </c>
      <c r="D496" s="14" t="str">
        <f t="shared" si="153"/>
        <v/>
      </c>
      <c r="E496" s="14" t="str">
        <f t="shared" si="154"/>
        <v/>
      </c>
      <c r="F496" s="14" t="str">
        <f t="shared" si="155"/>
        <v/>
      </c>
      <c r="G496" s="14" t="str">
        <f t="shared" si="156"/>
        <v/>
      </c>
      <c r="H496" s="14" t="str">
        <f t="shared" si="157"/>
        <v/>
      </c>
      <c r="K496" s="12" t="str">
        <f t="shared" si="142"/>
        <v/>
      </c>
      <c r="L496" s="13" t="str">
        <f t="shared" si="143"/>
        <v/>
      </c>
      <c r="M496" s="14" t="str">
        <f t="shared" si="144"/>
        <v/>
      </c>
      <c r="N496" s="14" t="str">
        <f t="shared" si="145"/>
        <v/>
      </c>
      <c r="O496" s="14" t="str">
        <f t="shared" si="146"/>
        <v/>
      </c>
      <c r="P496" s="14" t="str">
        <f t="shared" si="147"/>
        <v/>
      </c>
      <c r="Q496" s="14" t="str">
        <f t="shared" si="148"/>
        <v/>
      </c>
      <c r="R496" s="14" t="str">
        <f t="shared" si="149"/>
        <v/>
      </c>
      <c r="S496" s="14" t="str">
        <f t="shared" si="150"/>
        <v/>
      </c>
    </row>
    <row r="497" spans="1:19">
      <c r="A497" s="12" t="str">
        <f t="shared" si="141"/>
        <v/>
      </c>
      <c r="B497" s="13" t="str">
        <f t="shared" si="151"/>
        <v/>
      </c>
      <c r="C497" s="14" t="str">
        <f t="shared" si="152"/>
        <v/>
      </c>
      <c r="D497" s="14" t="str">
        <f t="shared" si="153"/>
        <v/>
      </c>
      <c r="E497" s="14" t="str">
        <f t="shared" si="154"/>
        <v/>
      </c>
      <c r="F497" s="14" t="str">
        <f t="shared" si="155"/>
        <v/>
      </c>
      <c r="G497" s="14" t="str">
        <f t="shared" si="156"/>
        <v/>
      </c>
      <c r="H497" s="14" t="str">
        <f t="shared" si="157"/>
        <v/>
      </c>
      <c r="K497" s="12" t="str">
        <f t="shared" si="142"/>
        <v/>
      </c>
      <c r="L497" s="13" t="str">
        <f t="shared" si="143"/>
        <v/>
      </c>
      <c r="M497" s="14" t="str">
        <f t="shared" si="144"/>
        <v/>
      </c>
      <c r="N497" s="14" t="str">
        <f t="shared" si="145"/>
        <v/>
      </c>
      <c r="O497" s="14" t="str">
        <f t="shared" si="146"/>
        <v/>
      </c>
      <c r="P497" s="14" t="str">
        <f t="shared" si="147"/>
        <v/>
      </c>
      <c r="Q497" s="14" t="str">
        <f t="shared" si="148"/>
        <v/>
      </c>
      <c r="R497" s="14" t="str">
        <f t="shared" si="149"/>
        <v/>
      </c>
      <c r="S497" s="14" t="str">
        <f t="shared" si="150"/>
        <v/>
      </c>
    </row>
    <row r="498" spans="1:19">
      <c r="A498" s="12" t="str">
        <f t="shared" si="141"/>
        <v/>
      </c>
      <c r="B498" s="13" t="str">
        <f t="shared" si="151"/>
        <v/>
      </c>
      <c r="C498" s="14" t="str">
        <f t="shared" si="152"/>
        <v/>
      </c>
      <c r="D498" s="14" t="str">
        <f t="shared" si="153"/>
        <v/>
      </c>
      <c r="E498" s="14" t="str">
        <f t="shared" si="154"/>
        <v/>
      </c>
      <c r="F498" s="14" t="str">
        <f t="shared" si="155"/>
        <v/>
      </c>
      <c r="G498" s="14" t="str">
        <f t="shared" si="156"/>
        <v/>
      </c>
      <c r="H498" s="14" t="str">
        <f t="shared" si="157"/>
        <v/>
      </c>
      <c r="K498" s="12" t="str">
        <f t="shared" si="142"/>
        <v/>
      </c>
      <c r="L498" s="13" t="str">
        <f t="shared" si="143"/>
        <v/>
      </c>
      <c r="M498" s="14" t="str">
        <f t="shared" si="144"/>
        <v/>
      </c>
      <c r="N498" s="14" t="str">
        <f t="shared" si="145"/>
        <v/>
      </c>
      <c r="O498" s="14" t="str">
        <f t="shared" si="146"/>
        <v/>
      </c>
      <c r="P498" s="14" t="str">
        <f t="shared" si="147"/>
        <v/>
      </c>
      <c r="Q498" s="14" t="str">
        <f t="shared" si="148"/>
        <v/>
      </c>
      <c r="R498" s="14" t="str">
        <f t="shared" si="149"/>
        <v/>
      </c>
      <c r="S498" s="14" t="str">
        <f t="shared" si="150"/>
        <v/>
      </c>
    </row>
    <row r="499" spans="1:19">
      <c r="A499" s="12" t="str">
        <f t="shared" si="141"/>
        <v/>
      </c>
      <c r="B499" s="13" t="str">
        <f t="shared" si="151"/>
        <v/>
      </c>
      <c r="C499" s="14" t="str">
        <f t="shared" si="152"/>
        <v/>
      </c>
      <c r="D499" s="14" t="str">
        <f t="shared" si="153"/>
        <v/>
      </c>
      <c r="E499" s="14" t="str">
        <f t="shared" si="154"/>
        <v/>
      </c>
      <c r="F499" s="14" t="str">
        <f t="shared" si="155"/>
        <v/>
      </c>
      <c r="G499" s="14" t="str">
        <f t="shared" si="156"/>
        <v/>
      </c>
      <c r="H499" s="14" t="str">
        <f t="shared" si="157"/>
        <v/>
      </c>
      <c r="K499" s="12" t="str">
        <f t="shared" si="142"/>
        <v/>
      </c>
      <c r="L499" s="13" t="str">
        <f t="shared" si="143"/>
        <v/>
      </c>
      <c r="M499" s="14" t="str">
        <f t="shared" si="144"/>
        <v/>
      </c>
      <c r="N499" s="14" t="str">
        <f t="shared" si="145"/>
        <v/>
      </c>
      <c r="O499" s="14" t="str">
        <f t="shared" si="146"/>
        <v/>
      </c>
      <c r="P499" s="14" t="str">
        <f t="shared" si="147"/>
        <v/>
      </c>
      <c r="Q499" s="14" t="str">
        <f t="shared" si="148"/>
        <v/>
      </c>
      <c r="R499" s="14" t="str">
        <f t="shared" si="149"/>
        <v/>
      </c>
      <c r="S499" s="14" t="str">
        <f t="shared" si="150"/>
        <v/>
      </c>
    </row>
    <row r="500" spans="1:19">
      <c r="A500" s="12" t="str">
        <f t="shared" si="141"/>
        <v/>
      </c>
      <c r="B500" s="13" t="str">
        <f t="shared" si="151"/>
        <v/>
      </c>
      <c r="C500" s="14" t="str">
        <f t="shared" si="152"/>
        <v/>
      </c>
      <c r="D500" s="14" t="str">
        <f t="shared" si="153"/>
        <v/>
      </c>
      <c r="E500" s="14" t="str">
        <f t="shared" si="154"/>
        <v/>
      </c>
      <c r="F500" s="14" t="str">
        <f t="shared" si="155"/>
        <v/>
      </c>
      <c r="G500" s="14" t="str">
        <f t="shared" si="156"/>
        <v/>
      </c>
      <c r="H500" s="14" t="str">
        <f t="shared" si="157"/>
        <v/>
      </c>
      <c r="K500" s="12" t="str">
        <f t="shared" si="142"/>
        <v/>
      </c>
      <c r="L500" s="13" t="str">
        <f t="shared" si="143"/>
        <v/>
      </c>
      <c r="M500" s="14" t="str">
        <f t="shared" si="144"/>
        <v/>
      </c>
      <c r="N500" s="14" t="str">
        <f t="shared" si="145"/>
        <v/>
      </c>
      <c r="O500" s="14" t="str">
        <f t="shared" si="146"/>
        <v/>
      </c>
      <c r="P500" s="14" t="str">
        <f t="shared" si="147"/>
        <v/>
      </c>
      <c r="Q500" s="14" t="str">
        <f t="shared" si="148"/>
        <v/>
      </c>
      <c r="R500" s="14" t="str">
        <f t="shared" si="149"/>
        <v/>
      </c>
      <c r="S500" s="14" t="str">
        <f t="shared" si="150"/>
        <v/>
      </c>
    </row>
    <row r="501" spans="1:19">
      <c r="A501" s="12" t="str">
        <f t="shared" si="141"/>
        <v/>
      </c>
      <c r="B501" s="13" t="str">
        <f t="shared" si="151"/>
        <v/>
      </c>
      <c r="C501" s="14" t="str">
        <f t="shared" si="152"/>
        <v/>
      </c>
      <c r="D501" s="14" t="str">
        <f t="shared" si="153"/>
        <v/>
      </c>
      <c r="E501" s="14" t="str">
        <f t="shared" si="154"/>
        <v/>
      </c>
      <c r="F501" s="14" t="str">
        <f t="shared" si="155"/>
        <v/>
      </c>
      <c r="G501" s="14" t="str">
        <f t="shared" si="156"/>
        <v/>
      </c>
      <c r="H501" s="14" t="str">
        <f t="shared" si="157"/>
        <v/>
      </c>
      <c r="K501" s="12" t="str">
        <f t="shared" si="142"/>
        <v/>
      </c>
      <c r="L501" s="13" t="str">
        <f t="shared" si="143"/>
        <v/>
      </c>
      <c r="M501" s="14" t="str">
        <f t="shared" si="144"/>
        <v/>
      </c>
      <c r="N501" s="14" t="str">
        <f t="shared" si="145"/>
        <v/>
      </c>
      <c r="O501" s="14" t="str">
        <f t="shared" si="146"/>
        <v/>
      </c>
      <c r="P501" s="14" t="str">
        <f t="shared" si="147"/>
        <v/>
      </c>
      <c r="Q501" s="14" t="str">
        <f t="shared" si="148"/>
        <v/>
      </c>
      <c r="R501" s="14" t="str">
        <f t="shared" si="149"/>
        <v/>
      </c>
      <c r="S501" s="14" t="str">
        <f t="shared" si="150"/>
        <v/>
      </c>
    </row>
    <row r="502" spans="1:19">
      <c r="A502" s="12" t="str">
        <f t="shared" si="141"/>
        <v/>
      </c>
      <c r="B502" s="13" t="str">
        <f t="shared" si="151"/>
        <v/>
      </c>
      <c r="C502" s="14" t="str">
        <f t="shared" si="152"/>
        <v/>
      </c>
      <c r="D502" s="14" t="str">
        <f t="shared" si="153"/>
        <v/>
      </c>
      <c r="E502" s="14" t="str">
        <f t="shared" si="154"/>
        <v/>
      </c>
      <c r="F502" s="14" t="str">
        <f t="shared" si="155"/>
        <v/>
      </c>
      <c r="G502" s="14" t="str">
        <f t="shared" si="156"/>
        <v/>
      </c>
      <c r="H502" s="14" t="str">
        <f t="shared" si="157"/>
        <v/>
      </c>
      <c r="K502" s="12" t="str">
        <f t="shared" si="142"/>
        <v/>
      </c>
      <c r="L502" s="13" t="str">
        <f t="shared" si="143"/>
        <v/>
      </c>
      <c r="M502" s="14" t="str">
        <f t="shared" si="144"/>
        <v/>
      </c>
      <c r="N502" s="14" t="str">
        <f t="shared" si="145"/>
        <v/>
      </c>
      <c r="O502" s="14" t="str">
        <f t="shared" si="146"/>
        <v/>
      </c>
      <c r="P502" s="14" t="str">
        <f t="shared" si="147"/>
        <v/>
      </c>
      <c r="Q502" s="14" t="str">
        <f t="shared" si="148"/>
        <v/>
      </c>
      <c r="R502" s="14" t="str">
        <f t="shared" si="149"/>
        <v/>
      </c>
      <c r="S502" s="14" t="str">
        <f t="shared" si="150"/>
        <v/>
      </c>
    </row>
    <row r="503" spans="1:19">
      <c r="A503" s="12" t="str">
        <f t="shared" si="141"/>
        <v/>
      </c>
      <c r="B503" s="13" t="str">
        <f t="shared" si="151"/>
        <v/>
      </c>
      <c r="C503" s="14" t="str">
        <f t="shared" si="152"/>
        <v/>
      </c>
      <c r="D503" s="14" t="str">
        <f t="shared" si="153"/>
        <v/>
      </c>
      <c r="E503" s="14" t="str">
        <f t="shared" si="154"/>
        <v/>
      </c>
      <c r="F503" s="14" t="str">
        <f t="shared" si="155"/>
        <v/>
      </c>
      <c r="G503" s="14" t="str">
        <f t="shared" si="156"/>
        <v/>
      </c>
      <c r="H503" s="14" t="str">
        <f t="shared" si="157"/>
        <v/>
      </c>
      <c r="K503" s="12" t="str">
        <f t="shared" si="142"/>
        <v/>
      </c>
      <c r="L503" s="13" t="str">
        <f t="shared" si="143"/>
        <v/>
      </c>
      <c r="M503" s="14" t="str">
        <f t="shared" si="144"/>
        <v/>
      </c>
      <c r="N503" s="14" t="str">
        <f t="shared" si="145"/>
        <v/>
      </c>
      <c r="O503" s="14" t="str">
        <f t="shared" si="146"/>
        <v/>
      </c>
      <c r="P503" s="14" t="str">
        <f t="shared" si="147"/>
        <v/>
      </c>
      <c r="Q503" s="14" t="str">
        <f t="shared" si="148"/>
        <v/>
      </c>
      <c r="R503" s="14" t="str">
        <f t="shared" si="149"/>
        <v/>
      </c>
      <c r="S503" s="14" t="str">
        <f t="shared" si="150"/>
        <v/>
      </c>
    </row>
    <row r="504" spans="1:19">
      <c r="A504" s="12" t="str">
        <f t="shared" si="141"/>
        <v/>
      </c>
      <c r="B504" s="13" t="str">
        <f t="shared" si="151"/>
        <v/>
      </c>
      <c r="C504" s="14" t="str">
        <f t="shared" si="152"/>
        <v/>
      </c>
      <c r="D504" s="14" t="str">
        <f t="shared" si="153"/>
        <v/>
      </c>
      <c r="E504" s="14" t="str">
        <f t="shared" si="154"/>
        <v/>
      </c>
      <c r="F504" s="14" t="str">
        <f t="shared" si="155"/>
        <v/>
      </c>
      <c r="G504" s="14" t="str">
        <f t="shared" si="156"/>
        <v/>
      </c>
      <c r="H504" s="14" t="str">
        <f t="shared" si="157"/>
        <v/>
      </c>
      <c r="K504" s="12" t="str">
        <f t="shared" si="142"/>
        <v/>
      </c>
      <c r="L504" s="13" t="str">
        <f t="shared" si="143"/>
        <v/>
      </c>
      <c r="M504" s="14" t="str">
        <f t="shared" si="144"/>
        <v/>
      </c>
      <c r="N504" s="14" t="str">
        <f t="shared" si="145"/>
        <v/>
      </c>
      <c r="O504" s="14" t="str">
        <f t="shared" si="146"/>
        <v/>
      </c>
      <c r="P504" s="14" t="str">
        <f t="shared" si="147"/>
        <v/>
      </c>
      <c r="Q504" s="14" t="str">
        <f t="shared" si="148"/>
        <v/>
      </c>
      <c r="R504" s="14" t="str">
        <f t="shared" si="149"/>
        <v/>
      </c>
      <c r="S504" s="14" t="str">
        <f t="shared" si="150"/>
        <v/>
      </c>
    </row>
    <row r="505" spans="1:19">
      <c r="A505" s="12" t="str">
        <f t="shared" si="141"/>
        <v/>
      </c>
      <c r="B505" s="13" t="str">
        <f t="shared" si="151"/>
        <v/>
      </c>
      <c r="C505" s="14" t="str">
        <f t="shared" si="152"/>
        <v/>
      </c>
      <c r="D505" s="14" t="str">
        <f t="shared" si="153"/>
        <v/>
      </c>
      <c r="E505" s="14" t="str">
        <f t="shared" si="154"/>
        <v/>
      </c>
      <c r="F505" s="14" t="str">
        <f t="shared" si="155"/>
        <v/>
      </c>
      <c r="G505" s="14" t="str">
        <f t="shared" si="156"/>
        <v/>
      </c>
      <c r="H505" s="14" t="str">
        <f t="shared" si="157"/>
        <v/>
      </c>
      <c r="K505" s="12" t="str">
        <f t="shared" si="142"/>
        <v/>
      </c>
      <c r="L505" s="13" t="str">
        <f t="shared" si="143"/>
        <v/>
      </c>
      <c r="M505" s="14" t="str">
        <f t="shared" si="144"/>
        <v/>
      </c>
      <c r="N505" s="14" t="str">
        <f t="shared" si="145"/>
        <v/>
      </c>
      <c r="O505" s="14" t="str">
        <f t="shared" si="146"/>
        <v/>
      </c>
      <c r="P505" s="14" t="str">
        <f t="shared" si="147"/>
        <v/>
      </c>
      <c r="Q505" s="14" t="str">
        <f t="shared" si="148"/>
        <v/>
      </c>
      <c r="R505" s="14" t="str">
        <f t="shared" si="149"/>
        <v/>
      </c>
      <c r="S505" s="14" t="str">
        <f t="shared" si="150"/>
        <v/>
      </c>
    </row>
    <row r="506" spans="1:19">
      <c r="A506" s="12" t="str">
        <f t="shared" si="141"/>
        <v/>
      </c>
      <c r="B506" s="13" t="str">
        <f t="shared" si="151"/>
        <v/>
      </c>
      <c r="C506" s="14" t="str">
        <f t="shared" si="152"/>
        <v/>
      </c>
      <c r="D506" s="14" t="str">
        <f t="shared" si="153"/>
        <v/>
      </c>
      <c r="E506" s="14" t="str">
        <f t="shared" si="154"/>
        <v/>
      </c>
      <c r="F506" s="14" t="str">
        <f t="shared" si="155"/>
        <v/>
      </c>
      <c r="G506" s="14" t="str">
        <f t="shared" si="156"/>
        <v/>
      </c>
      <c r="H506" s="14" t="str">
        <f t="shared" si="157"/>
        <v/>
      </c>
      <c r="K506" s="12" t="str">
        <f t="shared" si="142"/>
        <v/>
      </c>
      <c r="L506" s="13" t="str">
        <f t="shared" si="143"/>
        <v/>
      </c>
      <c r="M506" s="14" t="str">
        <f t="shared" si="144"/>
        <v/>
      </c>
      <c r="N506" s="14" t="str">
        <f t="shared" si="145"/>
        <v/>
      </c>
      <c r="O506" s="14" t="str">
        <f t="shared" si="146"/>
        <v/>
      </c>
      <c r="P506" s="14" t="str">
        <f t="shared" si="147"/>
        <v/>
      </c>
      <c r="Q506" s="14" t="str">
        <f t="shared" si="148"/>
        <v/>
      </c>
      <c r="R506" s="14" t="str">
        <f t="shared" si="149"/>
        <v/>
      </c>
      <c r="S506" s="14" t="str">
        <f t="shared" si="150"/>
        <v/>
      </c>
    </row>
    <row r="507" spans="1:19">
      <c r="A507" s="12" t="str">
        <f t="shared" si="141"/>
        <v/>
      </c>
      <c r="B507" s="13" t="str">
        <f t="shared" si="151"/>
        <v/>
      </c>
      <c r="C507" s="14" t="str">
        <f t="shared" si="152"/>
        <v/>
      </c>
      <c r="D507" s="14" t="str">
        <f t="shared" si="153"/>
        <v/>
      </c>
      <c r="E507" s="14" t="str">
        <f t="shared" si="154"/>
        <v/>
      </c>
      <c r="F507" s="14" t="str">
        <f t="shared" si="155"/>
        <v/>
      </c>
      <c r="G507" s="14" t="str">
        <f t="shared" si="156"/>
        <v/>
      </c>
      <c r="H507" s="14" t="str">
        <f t="shared" si="157"/>
        <v/>
      </c>
      <c r="K507" s="12" t="str">
        <f t="shared" si="142"/>
        <v/>
      </c>
      <c r="L507" s="13" t="str">
        <f t="shared" si="143"/>
        <v/>
      </c>
      <c r="M507" s="14" t="str">
        <f t="shared" si="144"/>
        <v/>
      </c>
      <c r="N507" s="14" t="str">
        <f t="shared" si="145"/>
        <v/>
      </c>
      <c r="O507" s="14" t="str">
        <f t="shared" si="146"/>
        <v/>
      </c>
      <c r="P507" s="14" t="str">
        <f t="shared" si="147"/>
        <v/>
      </c>
      <c r="Q507" s="14" t="str">
        <f t="shared" si="148"/>
        <v/>
      </c>
      <c r="R507" s="14" t="str">
        <f t="shared" si="149"/>
        <v/>
      </c>
      <c r="S507" s="14" t="str">
        <f t="shared" si="150"/>
        <v/>
      </c>
    </row>
    <row r="508" spans="1:19">
      <c r="A508" s="12" t="str">
        <f t="shared" si="141"/>
        <v/>
      </c>
      <c r="B508" s="13" t="str">
        <f t="shared" si="151"/>
        <v/>
      </c>
      <c r="C508" s="14" t="str">
        <f t="shared" si="152"/>
        <v/>
      </c>
      <c r="D508" s="14" t="str">
        <f t="shared" si="153"/>
        <v/>
      </c>
      <c r="E508" s="14" t="str">
        <f t="shared" si="154"/>
        <v/>
      </c>
      <c r="F508" s="14" t="str">
        <f t="shared" si="155"/>
        <v/>
      </c>
      <c r="G508" s="14" t="str">
        <f t="shared" si="156"/>
        <v/>
      </c>
      <c r="H508" s="14" t="str">
        <f t="shared" si="157"/>
        <v/>
      </c>
      <c r="K508" s="12" t="str">
        <f t="shared" si="142"/>
        <v/>
      </c>
      <c r="L508" s="13" t="str">
        <f t="shared" si="143"/>
        <v/>
      </c>
      <c r="M508" s="14" t="str">
        <f t="shared" si="144"/>
        <v/>
      </c>
      <c r="N508" s="14" t="str">
        <f t="shared" si="145"/>
        <v/>
      </c>
      <c r="O508" s="14" t="str">
        <f t="shared" si="146"/>
        <v/>
      </c>
      <c r="P508" s="14" t="str">
        <f t="shared" si="147"/>
        <v/>
      </c>
      <c r="Q508" s="14" t="str">
        <f t="shared" si="148"/>
        <v/>
      </c>
      <c r="R508" s="14" t="str">
        <f t="shared" si="149"/>
        <v/>
      </c>
      <c r="S508" s="14" t="str">
        <f t="shared" si="150"/>
        <v/>
      </c>
    </row>
    <row r="509" spans="1:19">
      <c r="A509" s="12" t="str">
        <f t="shared" si="141"/>
        <v/>
      </c>
      <c r="B509" s="13" t="str">
        <f t="shared" si="151"/>
        <v/>
      </c>
      <c r="C509" s="14" t="str">
        <f t="shared" si="152"/>
        <v/>
      </c>
      <c r="D509" s="14" t="str">
        <f t="shared" si="153"/>
        <v/>
      </c>
      <c r="E509" s="14" t="str">
        <f t="shared" si="154"/>
        <v/>
      </c>
      <c r="F509" s="14" t="str">
        <f t="shared" si="155"/>
        <v/>
      </c>
      <c r="G509" s="14" t="str">
        <f t="shared" si="156"/>
        <v/>
      </c>
      <c r="H509" s="14" t="str">
        <f t="shared" si="157"/>
        <v/>
      </c>
      <c r="K509" s="12" t="str">
        <f t="shared" si="142"/>
        <v/>
      </c>
      <c r="L509" s="13" t="str">
        <f t="shared" si="143"/>
        <v/>
      </c>
      <c r="M509" s="14" t="str">
        <f t="shared" si="144"/>
        <v/>
      </c>
      <c r="N509" s="14" t="str">
        <f t="shared" si="145"/>
        <v/>
      </c>
      <c r="O509" s="14" t="str">
        <f t="shared" si="146"/>
        <v/>
      </c>
      <c r="P509" s="14" t="str">
        <f t="shared" si="147"/>
        <v/>
      </c>
      <c r="Q509" s="14" t="str">
        <f t="shared" si="148"/>
        <v/>
      </c>
      <c r="R509" s="14" t="str">
        <f t="shared" si="149"/>
        <v/>
      </c>
      <c r="S509" s="14" t="str">
        <f t="shared" si="150"/>
        <v/>
      </c>
    </row>
    <row r="510" spans="1:19">
      <c r="A510" s="12" t="str">
        <f t="shared" si="141"/>
        <v/>
      </c>
      <c r="B510" s="13" t="str">
        <f t="shared" si="151"/>
        <v/>
      </c>
      <c r="C510" s="14" t="str">
        <f t="shared" si="152"/>
        <v/>
      </c>
      <c r="D510" s="14" t="str">
        <f t="shared" si="153"/>
        <v/>
      </c>
      <c r="E510" s="14" t="str">
        <f t="shared" si="154"/>
        <v/>
      </c>
      <c r="F510" s="14" t="str">
        <f t="shared" si="155"/>
        <v/>
      </c>
      <c r="G510" s="14" t="str">
        <f t="shared" si="156"/>
        <v/>
      </c>
      <c r="H510" s="14" t="str">
        <f t="shared" si="157"/>
        <v/>
      </c>
      <c r="K510" s="12" t="str">
        <f t="shared" si="142"/>
        <v/>
      </c>
      <c r="L510" s="13" t="str">
        <f t="shared" si="143"/>
        <v/>
      </c>
      <c r="M510" s="14" t="str">
        <f t="shared" si="144"/>
        <v/>
      </c>
      <c r="N510" s="14" t="str">
        <f t="shared" si="145"/>
        <v/>
      </c>
      <c r="O510" s="14" t="str">
        <f t="shared" si="146"/>
        <v/>
      </c>
      <c r="P510" s="14" t="str">
        <f t="shared" si="147"/>
        <v/>
      </c>
      <c r="Q510" s="14" t="str">
        <f t="shared" si="148"/>
        <v/>
      </c>
      <c r="R510" s="14" t="str">
        <f t="shared" si="149"/>
        <v/>
      </c>
      <c r="S510" s="14" t="str">
        <f t="shared" si="150"/>
        <v/>
      </c>
    </row>
    <row r="511" spans="1:19">
      <c r="A511" s="12" t="str">
        <f t="shared" si="141"/>
        <v/>
      </c>
      <c r="B511" s="13" t="str">
        <f t="shared" si="151"/>
        <v/>
      </c>
      <c r="C511" s="14" t="str">
        <f t="shared" si="152"/>
        <v/>
      </c>
      <c r="D511" s="14" t="str">
        <f t="shared" si="153"/>
        <v/>
      </c>
      <c r="E511" s="14" t="str">
        <f t="shared" si="154"/>
        <v/>
      </c>
      <c r="F511" s="14" t="str">
        <f t="shared" si="155"/>
        <v/>
      </c>
      <c r="G511" s="14" t="str">
        <f t="shared" si="156"/>
        <v/>
      </c>
      <c r="H511" s="14" t="str">
        <f t="shared" si="157"/>
        <v/>
      </c>
      <c r="K511" s="12" t="str">
        <f t="shared" si="142"/>
        <v/>
      </c>
      <c r="L511" s="13" t="str">
        <f t="shared" si="143"/>
        <v/>
      </c>
      <c r="M511" s="14" t="str">
        <f t="shared" si="144"/>
        <v/>
      </c>
      <c r="N511" s="14" t="str">
        <f t="shared" si="145"/>
        <v/>
      </c>
      <c r="O511" s="14" t="str">
        <f t="shared" si="146"/>
        <v/>
      </c>
      <c r="P511" s="14" t="str">
        <f t="shared" si="147"/>
        <v/>
      </c>
      <c r="Q511" s="14" t="str">
        <f t="shared" si="148"/>
        <v/>
      </c>
      <c r="R511" s="14" t="str">
        <f t="shared" si="149"/>
        <v/>
      </c>
      <c r="S511" s="14" t="str">
        <f t="shared" si="150"/>
        <v/>
      </c>
    </row>
    <row r="512" spans="1:19">
      <c r="A512" s="12" t="str">
        <f t="shared" si="141"/>
        <v/>
      </c>
      <c r="B512" s="13" t="str">
        <f t="shared" si="151"/>
        <v/>
      </c>
      <c r="C512" s="14" t="str">
        <f t="shared" si="152"/>
        <v/>
      </c>
      <c r="D512" s="14" t="str">
        <f t="shared" si="153"/>
        <v/>
      </c>
      <c r="E512" s="14" t="str">
        <f t="shared" si="154"/>
        <v/>
      </c>
      <c r="F512" s="14" t="str">
        <f t="shared" si="155"/>
        <v/>
      </c>
      <c r="G512" s="14" t="str">
        <f t="shared" si="156"/>
        <v/>
      </c>
      <c r="H512" s="14" t="str">
        <f t="shared" si="157"/>
        <v/>
      </c>
      <c r="K512" s="12" t="str">
        <f t="shared" si="142"/>
        <v/>
      </c>
      <c r="L512" s="13" t="str">
        <f t="shared" si="143"/>
        <v/>
      </c>
      <c r="M512" s="14" t="str">
        <f t="shared" si="144"/>
        <v/>
      </c>
      <c r="N512" s="14" t="str">
        <f t="shared" si="145"/>
        <v/>
      </c>
      <c r="O512" s="14" t="str">
        <f t="shared" si="146"/>
        <v/>
      </c>
      <c r="P512" s="14" t="str">
        <f t="shared" si="147"/>
        <v/>
      </c>
      <c r="Q512" s="14" t="str">
        <f t="shared" si="148"/>
        <v/>
      </c>
      <c r="R512" s="14" t="str">
        <f t="shared" si="149"/>
        <v/>
      </c>
      <c r="S512" s="14" t="str">
        <f t="shared" si="150"/>
        <v/>
      </c>
    </row>
    <row r="513" spans="1:19">
      <c r="A513" s="12" t="str">
        <f t="shared" si="141"/>
        <v/>
      </c>
      <c r="B513" s="13" t="str">
        <f t="shared" si="151"/>
        <v/>
      </c>
      <c r="C513" s="14" t="str">
        <f t="shared" si="152"/>
        <v/>
      </c>
      <c r="D513" s="14" t="str">
        <f t="shared" si="153"/>
        <v/>
      </c>
      <c r="E513" s="14" t="str">
        <f t="shared" si="154"/>
        <v/>
      </c>
      <c r="F513" s="14" t="str">
        <f t="shared" si="155"/>
        <v/>
      </c>
      <c r="G513" s="14" t="str">
        <f t="shared" si="156"/>
        <v/>
      </c>
      <c r="H513" s="14" t="str">
        <f t="shared" si="157"/>
        <v/>
      </c>
      <c r="K513" s="12" t="str">
        <f t="shared" si="142"/>
        <v/>
      </c>
      <c r="L513" s="13" t="str">
        <f t="shared" si="143"/>
        <v/>
      </c>
      <c r="M513" s="14" t="str">
        <f t="shared" si="144"/>
        <v/>
      </c>
      <c r="N513" s="14" t="str">
        <f t="shared" si="145"/>
        <v/>
      </c>
      <c r="O513" s="14" t="str">
        <f t="shared" si="146"/>
        <v/>
      </c>
      <c r="P513" s="14" t="str">
        <f t="shared" si="147"/>
        <v/>
      </c>
      <c r="Q513" s="14" t="str">
        <f t="shared" si="148"/>
        <v/>
      </c>
      <c r="R513" s="14" t="str">
        <f t="shared" si="149"/>
        <v/>
      </c>
      <c r="S513" s="14" t="str">
        <f t="shared" si="150"/>
        <v/>
      </c>
    </row>
    <row r="514" spans="1:19">
      <c r="A514" s="12" t="str">
        <f t="shared" si="141"/>
        <v/>
      </c>
      <c r="B514" s="13" t="str">
        <f t="shared" si="151"/>
        <v/>
      </c>
      <c r="C514" s="14" t="str">
        <f t="shared" si="152"/>
        <v/>
      </c>
      <c r="D514" s="14" t="str">
        <f t="shared" si="153"/>
        <v/>
      </c>
      <c r="E514" s="14" t="str">
        <f t="shared" si="154"/>
        <v/>
      </c>
      <c r="F514" s="14" t="str">
        <f t="shared" si="155"/>
        <v/>
      </c>
      <c r="G514" s="14" t="str">
        <f t="shared" si="156"/>
        <v/>
      </c>
      <c r="H514" s="14" t="str">
        <f t="shared" si="157"/>
        <v/>
      </c>
      <c r="K514" s="12" t="str">
        <f t="shared" si="142"/>
        <v/>
      </c>
      <c r="L514" s="13" t="str">
        <f t="shared" si="143"/>
        <v/>
      </c>
      <c r="M514" s="14" t="str">
        <f t="shared" si="144"/>
        <v/>
      </c>
      <c r="N514" s="14" t="str">
        <f t="shared" si="145"/>
        <v/>
      </c>
      <c r="O514" s="14" t="str">
        <f t="shared" si="146"/>
        <v/>
      </c>
      <c r="P514" s="14" t="str">
        <f t="shared" si="147"/>
        <v/>
      </c>
      <c r="Q514" s="14" t="str">
        <f t="shared" si="148"/>
        <v/>
      </c>
      <c r="R514" s="14" t="str">
        <f t="shared" si="149"/>
        <v/>
      </c>
      <c r="S514" s="14" t="str">
        <f t="shared" si="150"/>
        <v/>
      </c>
    </row>
    <row r="515" spans="1:19">
      <c r="A515" s="12" t="str">
        <f t="shared" si="141"/>
        <v/>
      </c>
      <c r="B515" s="13" t="str">
        <f t="shared" si="151"/>
        <v/>
      </c>
      <c r="C515" s="14" t="str">
        <f t="shared" si="152"/>
        <v/>
      </c>
      <c r="D515" s="14" t="str">
        <f t="shared" si="153"/>
        <v/>
      </c>
      <c r="E515" s="14" t="str">
        <f t="shared" si="154"/>
        <v/>
      </c>
      <c r="F515" s="14" t="str">
        <f t="shared" si="155"/>
        <v/>
      </c>
      <c r="G515" s="14" t="str">
        <f t="shared" si="156"/>
        <v/>
      </c>
      <c r="H515" s="14" t="str">
        <f t="shared" si="157"/>
        <v/>
      </c>
      <c r="K515" s="12" t="str">
        <f t="shared" si="142"/>
        <v/>
      </c>
      <c r="L515" s="13" t="str">
        <f t="shared" si="143"/>
        <v/>
      </c>
      <c r="M515" s="14" t="str">
        <f t="shared" si="144"/>
        <v/>
      </c>
      <c r="N515" s="14" t="str">
        <f t="shared" si="145"/>
        <v/>
      </c>
      <c r="O515" s="14" t="str">
        <f t="shared" si="146"/>
        <v/>
      </c>
      <c r="P515" s="14" t="str">
        <f t="shared" si="147"/>
        <v/>
      </c>
      <c r="Q515" s="14" t="str">
        <f t="shared" si="148"/>
        <v/>
      </c>
      <c r="R515" s="14" t="str">
        <f t="shared" si="149"/>
        <v/>
      </c>
      <c r="S515" s="14" t="str">
        <f t="shared" si="150"/>
        <v/>
      </c>
    </row>
    <row r="516" spans="1:19">
      <c r="A516" s="12" t="str">
        <f t="shared" si="141"/>
        <v/>
      </c>
      <c r="B516" s="13" t="str">
        <f t="shared" si="151"/>
        <v/>
      </c>
      <c r="C516" s="14" t="str">
        <f t="shared" si="152"/>
        <v/>
      </c>
      <c r="D516" s="14" t="str">
        <f t="shared" si="153"/>
        <v/>
      </c>
      <c r="E516" s="14" t="str">
        <f t="shared" si="154"/>
        <v/>
      </c>
      <c r="F516" s="14" t="str">
        <f t="shared" si="155"/>
        <v/>
      </c>
      <c r="G516" s="14" t="str">
        <f t="shared" si="156"/>
        <v/>
      </c>
      <c r="H516" s="14" t="str">
        <f t="shared" si="157"/>
        <v/>
      </c>
      <c r="K516" s="12" t="str">
        <f t="shared" si="142"/>
        <v/>
      </c>
      <c r="L516" s="13" t="str">
        <f t="shared" si="143"/>
        <v/>
      </c>
      <c r="M516" s="14" t="str">
        <f t="shared" si="144"/>
        <v/>
      </c>
      <c r="N516" s="14" t="str">
        <f t="shared" si="145"/>
        <v/>
      </c>
      <c r="O516" s="14" t="str">
        <f t="shared" si="146"/>
        <v/>
      </c>
      <c r="P516" s="14" t="str">
        <f t="shared" si="147"/>
        <v/>
      </c>
      <c r="Q516" s="14" t="str">
        <f t="shared" si="148"/>
        <v/>
      </c>
      <c r="R516" s="14" t="str">
        <f t="shared" si="149"/>
        <v/>
      </c>
      <c r="S516" s="14" t="str">
        <f t="shared" si="150"/>
        <v/>
      </c>
    </row>
    <row r="517" spans="1:19">
      <c r="A517" s="12" t="str">
        <f t="shared" si="141"/>
        <v/>
      </c>
      <c r="B517" s="13" t="str">
        <f t="shared" si="151"/>
        <v/>
      </c>
      <c r="C517" s="14" t="str">
        <f t="shared" si="152"/>
        <v/>
      </c>
      <c r="D517" s="14" t="str">
        <f t="shared" si="153"/>
        <v/>
      </c>
      <c r="E517" s="14" t="str">
        <f t="shared" si="154"/>
        <v/>
      </c>
      <c r="F517" s="14" t="str">
        <f t="shared" si="155"/>
        <v/>
      </c>
      <c r="G517" s="14" t="str">
        <f t="shared" si="156"/>
        <v/>
      </c>
      <c r="H517" s="14" t="str">
        <f t="shared" si="157"/>
        <v/>
      </c>
      <c r="K517" s="12" t="str">
        <f t="shared" si="142"/>
        <v/>
      </c>
      <c r="L517" s="13" t="str">
        <f t="shared" si="143"/>
        <v/>
      </c>
      <c r="M517" s="14" t="str">
        <f t="shared" si="144"/>
        <v/>
      </c>
      <c r="N517" s="14" t="str">
        <f t="shared" si="145"/>
        <v/>
      </c>
      <c r="O517" s="14" t="str">
        <f t="shared" si="146"/>
        <v/>
      </c>
      <c r="P517" s="14" t="str">
        <f t="shared" si="147"/>
        <v/>
      </c>
      <c r="Q517" s="14" t="str">
        <f t="shared" si="148"/>
        <v/>
      </c>
      <c r="R517" s="14" t="str">
        <f t="shared" si="149"/>
        <v/>
      </c>
      <c r="S517" s="14" t="str">
        <f t="shared" si="150"/>
        <v/>
      </c>
    </row>
    <row r="518" spans="1:19">
      <c r="A518" s="12" t="str">
        <f t="shared" si="141"/>
        <v/>
      </c>
      <c r="B518" s="13" t="str">
        <f t="shared" si="151"/>
        <v/>
      </c>
      <c r="C518" s="14" t="str">
        <f t="shared" si="152"/>
        <v/>
      </c>
      <c r="D518" s="14" t="str">
        <f t="shared" si="153"/>
        <v/>
      </c>
      <c r="E518" s="14" t="str">
        <f t="shared" si="154"/>
        <v/>
      </c>
      <c r="F518" s="14" t="str">
        <f t="shared" si="155"/>
        <v/>
      </c>
      <c r="G518" s="14" t="str">
        <f t="shared" si="156"/>
        <v/>
      </c>
      <c r="H518" s="14" t="str">
        <f t="shared" si="157"/>
        <v/>
      </c>
      <c r="K518" s="12" t="str">
        <f t="shared" si="142"/>
        <v/>
      </c>
      <c r="L518" s="13" t="str">
        <f t="shared" si="143"/>
        <v/>
      </c>
      <c r="M518" s="14" t="str">
        <f t="shared" si="144"/>
        <v/>
      </c>
      <c r="N518" s="14" t="str">
        <f t="shared" si="145"/>
        <v/>
      </c>
      <c r="O518" s="14" t="str">
        <f t="shared" si="146"/>
        <v/>
      </c>
      <c r="P518" s="14" t="str">
        <f t="shared" si="147"/>
        <v/>
      </c>
      <c r="Q518" s="14" t="str">
        <f t="shared" si="148"/>
        <v/>
      </c>
      <c r="R518" s="14" t="str">
        <f t="shared" si="149"/>
        <v/>
      </c>
      <c r="S518" s="14" t="str">
        <f t="shared" si="150"/>
        <v/>
      </c>
    </row>
    <row r="519" spans="1:19">
      <c r="A519" s="12" t="str">
        <f t="shared" si="141"/>
        <v/>
      </c>
      <c r="B519" s="13" t="str">
        <f t="shared" si="151"/>
        <v/>
      </c>
      <c r="C519" s="14" t="str">
        <f t="shared" si="152"/>
        <v/>
      </c>
      <c r="D519" s="14" t="str">
        <f t="shared" si="153"/>
        <v/>
      </c>
      <c r="E519" s="14" t="str">
        <f t="shared" si="154"/>
        <v/>
      </c>
      <c r="F519" s="14" t="str">
        <f t="shared" si="155"/>
        <v/>
      </c>
      <c r="G519" s="14" t="str">
        <f t="shared" si="156"/>
        <v/>
      </c>
      <c r="H519" s="14" t="str">
        <f t="shared" si="157"/>
        <v/>
      </c>
      <c r="K519" s="12" t="str">
        <f t="shared" si="142"/>
        <v/>
      </c>
      <c r="L519" s="13" t="str">
        <f t="shared" si="143"/>
        <v/>
      </c>
      <c r="M519" s="14" t="str">
        <f t="shared" si="144"/>
        <v/>
      </c>
      <c r="N519" s="14" t="str">
        <f t="shared" si="145"/>
        <v/>
      </c>
      <c r="O519" s="14" t="str">
        <f t="shared" si="146"/>
        <v/>
      </c>
      <c r="P519" s="14" t="str">
        <f t="shared" si="147"/>
        <v/>
      </c>
      <c r="Q519" s="14" t="str">
        <f t="shared" si="148"/>
        <v/>
      </c>
      <c r="R519" s="14" t="str">
        <f t="shared" si="149"/>
        <v/>
      </c>
      <c r="S519" s="14" t="str">
        <f t="shared" si="150"/>
        <v/>
      </c>
    </row>
    <row r="520" spans="1:19">
      <c r="A520" s="12" t="str">
        <f t="shared" si="141"/>
        <v/>
      </c>
      <c r="B520" s="13" t="str">
        <f t="shared" si="151"/>
        <v/>
      </c>
      <c r="C520" s="14" t="str">
        <f t="shared" si="152"/>
        <v/>
      </c>
      <c r="D520" s="14" t="str">
        <f t="shared" si="153"/>
        <v/>
      </c>
      <c r="E520" s="14" t="str">
        <f t="shared" si="154"/>
        <v/>
      </c>
      <c r="F520" s="14" t="str">
        <f t="shared" si="155"/>
        <v/>
      </c>
      <c r="G520" s="14" t="str">
        <f t="shared" si="156"/>
        <v/>
      </c>
      <c r="H520" s="14" t="str">
        <f t="shared" si="157"/>
        <v/>
      </c>
      <c r="K520" s="12" t="str">
        <f t="shared" si="142"/>
        <v/>
      </c>
      <c r="L520" s="13" t="str">
        <f t="shared" si="143"/>
        <v/>
      </c>
      <c r="M520" s="14" t="str">
        <f t="shared" si="144"/>
        <v/>
      </c>
      <c r="N520" s="14" t="str">
        <f t="shared" si="145"/>
        <v/>
      </c>
      <c r="O520" s="14" t="str">
        <f t="shared" si="146"/>
        <v/>
      </c>
      <c r="P520" s="14" t="str">
        <f t="shared" si="147"/>
        <v/>
      </c>
      <c r="Q520" s="14" t="str">
        <f t="shared" si="148"/>
        <v/>
      </c>
      <c r="R520" s="14" t="str">
        <f t="shared" si="149"/>
        <v/>
      </c>
      <c r="S520" s="14" t="str">
        <f t="shared" si="150"/>
        <v/>
      </c>
    </row>
    <row r="521" spans="1:19">
      <c r="A521" s="12" t="str">
        <f t="shared" si="141"/>
        <v/>
      </c>
      <c r="B521" s="13" t="str">
        <f t="shared" si="151"/>
        <v/>
      </c>
      <c r="C521" s="14" t="str">
        <f t="shared" si="152"/>
        <v/>
      </c>
      <c r="D521" s="14" t="str">
        <f t="shared" si="153"/>
        <v/>
      </c>
      <c r="E521" s="14" t="str">
        <f t="shared" si="154"/>
        <v/>
      </c>
      <c r="F521" s="14" t="str">
        <f t="shared" si="155"/>
        <v/>
      </c>
      <c r="G521" s="14" t="str">
        <f t="shared" si="156"/>
        <v/>
      </c>
      <c r="H521" s="14" t="str">
        <f t="shared" si="157"/>
        <v/>
      </c>
      <c r="K521" s="12" t="str">
        <f t="shared" si="142"/>
        <v/>
      </c>
      <c r="L521" s="13" t="str">
        <f t="shared" si="143"/>
        <v/>
      </c>
      <c r="M521" s="14" t="str">
        <f t="shared" si="144"/>
        <v/>
      </c>
      <c r="N521" s="14" t="str">
        <f t="shared" si="145"/>
        <v/>
      </c>
      <c r="O521" s="14" t="str">
        <f t="shared" si="146"/>
        <v/>
      </c>
      <c r="P521" s="14" t="str">
        <f t="shared" si="147"/>
        <v/>
      </c>
      <c r="Q521" s="14" t="str">
        <f t="shared" si="148"/>
        <v/>
      </c>
      <c r="R521" s="14" t="str">
        <f t="shared" si="149"/>
        <v/>
      </c>
      <c r="S521" s="14" t="str">
        <f t="shared" si="150"/>
        <v/>
      </c>
    </row>
    <row r="522" spans="1:19">
      <c r="A522" s="12" t="str">
        <f t="shared" si="141"/>
        <v/>
      </c>
      <c r="B522" s="13" t="str">
        <f t="shared" si="151"/>
        <v/>
      </c>
      <c r="C522" s="14" t="str">
        <f t="shared" si="152"/>
        <v/>
      </c>
      <c r="D522" s="14" t="str">
        <f t="shared" si="153"/>
        <v/>
      </c>
      <c r="E522" s="14" t="str">
        <f t="shared" si="154"/>
        <v/>
      </c>
      <c r="F522" s="14" t="str">
        <f t="shared" si="155"/>
        <v/>
      </c>
      <c r="G522" s="14" t="str">
        <f t="shared" si="156"/>
        <v/>
      </c>
      <c r="H522" s="14" t="str">
        <f t="shared" si="157"/>
        <v/>
      </c>
      <c r="K522" s="12" t="str">
        <f t="shared" si="142"/>
        <v/>
      </c>
      <c r="L522" s="13" t="str">
        <f t="shared" si="143"/>
        <v/>
      </c>
      <c r="M522" s="14" t="str">
        <f t="shared" si="144"/>
        <v/>
      </c>
      <c r="N522" s="14" t="str">
        <f t="shared" si="145"/>
        <v/>
      </c>
      <c r="O522" s="14" t="str">
        <f t="shared" si="146"/>
        <v/>
      </c>
      <c r="P522" s="14" t="str">
        <f t="shared" si="147"/>
        <v/>
      </c>
      <c r="Q522" s="14" t="str">
        <f t="shared" si="148"/>
        <v/>
      </c>
      <c r="R522" s="14" t="str">
        <f t="shared" si="149"/>
        <v/>
      </c>
      <c r="S522" s="14" t="str">
        <f t="shared" si="150"/>
        <v/>
      </c>
    </row>
    <row r="523" spans="1:19">
      <c r="A523" s="12" t="str">
        <f t="shared" si="141"/>
        <v/>
      </c>
      <c r="B523" s="13" t="str">
        <f t="shared" si="151"/>
        <v/>
      </c>
      <c r="C523" s="14" t="str">
        <f t="shared" si="152"/>
        <v/>
      </c>
      <c r="D523" s="14" t="str">
        <f t="shared" si="153"/>
        <v/>
      </c>
      <c r="E523" s="14" t="str">
        <f t="shared" si="154"/>
        <v/>
      </c>
      <c r="F523" s="14" t="str">
        <f t="shared" si="155"/>
        <v/>
      </c>
      <c r="G523" s="14" t="str">
        <f t="shared" si="156"/>
        <v/>
      </c>
      <c r="H523" s="14" t="str">
        <f t="shared" si="157"/>
        <v/>
      </c>
      <c r="K523" s="12" t="str">
        <f t="shared" si="142"/>
        <v/>
      </c>
      <c r="L523" s="13" t="str">
        <f t="shared" si="143"/>
        <v/>
      </c>
      <c r="M523" s="14" t="str">
        <f t="shared" si="144"/>
        <v/>
      </c>
      <c r="N523" s="14" t="str">
        <f t="shared" si="145"/>
        <v/>
      </c>
      <c r="O523" s="14" t="str">
        <f t="shared" si="146"/>
        <v/>
      </c>
      <c r="P523" s="14" t="str">
        <f t="shared" si="147"/>
        <v/>
      </c>
      <c r="Q523" s="14" t="str">
        <f t="shared" si="148"/>
        <v/>
      </c>
      <c r="R523" s="14" t="str">
        <f t="shared" si="149"/>
        <v/>
      </c>
      <c r="S523" s="14" t="str">
        <f t="shared" si="150"/>
        <v/>
      </c>
    </row>
    <row r="524" spans="1:19">
      <c r="A524" s="12" t="str">
        <f t="shared" si="141"/>
        <v/>
      </c>
      <c r="B524" s="13" t="str">
        <f t="shared" si="151"/>
        <v/>
      </c>
      <c r="C524" s="14" t="str">
        <f t="shared" si="152"/>
        <v/>
      </c>
      <c r="D524" s="14" t="str">
        <f t="shared" si="153"/>
        <v/>
      </c>
      <c r="E524" s="14" t="str">
        <f t="shared" si="154"/>
        <v/>
      </c>
      <c r="F524" s="14" t="str">
        <f t="shared" si="155"/>
        <v/>
      </c>
      <c r="G524" s="14" t="str">
        <f t="shared" si="156"/>
        <v/>
      </c>
      <c r="H524" s="14" t="str">
        <f t="shared" si="157"/>
        <v/>
      </c>
      <c r="K524" s="12" t="str">
        <f t="shared" si="142"/>
        <v/>
      </c>
      <c r="L524" s="13" t="str">
        <f t="shared" si="143"/>
        <v/>
      </c>
      <c r="M524" s="14" t="str">
        <f t="shared" si="144"/>
        <v/>
      </c>
      <c r="N524" s="14" t="str">
        <f t="shared" si="145"/>
        <v/>
      </c>
      <c r="O524" s="14" t="str">
        <f t="shared" si="146"/>
        <v/>
      </c>
      <c r="P524" s="14" t="str">
        <f t="shared" si="147"/>
        <v/>
      </c>
      <c r="Q524" s="14" t="str">
        <f t="shared" si="148"/>
        <v/>
      </c>
      <c r="R524" s="14" t="str">
        <f t="shared" si="149"/>
        <v/>
      </c>
      <c r="S524" s="14" t="str">
        <f t="shared" si="150"/>
        <v/>
      </c>
    </row>
    <row r="525" spans="1:19">
      <c r="A525" s="12" t="str">
        <f t="shared" si="141"/>
        <v/>
      </c>
      <c r="B525" s="13" t="str">
        <f t="shared" si="151"/>
        <v/>
      </c>
      <c r="C525" s="14" t="str">
        <f t="shared" si="152"/>
        <v/>
      </c>
      <c r="D525" s="14" t="str">
        <f t="shared" si="153"/>
        <v/>
      </c>
      <c r="E525" s="14" t="str">
        <f t="shared" si="154"/>
        <v/>
      </c>
      <c r="F525" s="14" t="str">
        <f t="shared" si="155"/>
        <v/>
      </c>
      <c r="G525" s="14" t="str">
        <f t="shared" si="156"/>
        <v/>
      </c>
      <c r="H525" s="14" t="str">
        <f t="shared" si="157"/>
        <v/>
      </c>
      <c r="K525" s="12" t="str">
        <f t="shared" si="142"/>
        <v/>
      </c>
      <c r="L525" s="13" t="str">
        <f t="shared" si="143"/>
        <v/>
      </c>
      <c r="M525" s="14" t="str">
        <f t="shared" si="144"/>
        <v/>
      </c>
      <c r="N525" s="14" t="str">
        <f t="shared" si="145"/>
        <v/>
      </c>
      <c r="O525" s="14" t="str">
        <f t="shared" si="146"/>
        <v/>
      </c>
      <c r="P525" s="14" t="str">
        <f t="shared" si="147"/>
        <v/>
      </c>
      <c r="Q525" s="14" t="str">
        <f t="shared" si="148"/>
        <v/>
      </c>
      <c r="R525" s="14" t="str">
        <f t="shared" si="149"/>
        <v/>
      </c>
      <c r="S525" s="14" t="str">
        <f t="shared" si="150"/>
        <v/>
      </c>
    </row>
    <row r="526" spans="1:19">
      <c r="A526" s="12" t="str">
        <f t="shared" si="141"/>
        <v/>
      </c>
      <c r="B526" s="13" t="str">
        <f t="shared" si="151"/>
        <v/>
      </c>
      <c r="C526" s="14" t="str">
        <f t="shared" si="152"/>
        <v/>
      </c>
      <c r="D526" s="14" t="str">
        <f t="shared" si="153"/>
        <v/>
      </c>
      <c r="E526" s="14" t="str">
        <f t="shared" si="154"/>
        <v/>
      </c>
      <c r="F526" s="14" t="str">
        <f t="shared" si="155"/>
        <v/>
      </c>
      <c r="G526" s="14" t="str">
        <f t="shared" si="156"/>
        <v/>
      </c>
      <c r="H526" s="14" t="str">
        <f t="shared" si="157"/>
        <v/>
      </c>
      <c r="K526" s="12" t="str">
        <f t="shared" si="142"/>
        <v/>
      </c>
      <c r="L526" s="13" t="str">
        <f t="shared" si="143"/>
        <v/>
      </c>
      <c r="M526" s="14" t="str">
        <f t="shared" si="144"/>
        <v/>
      </c>
      <c r="N526" s="14" t="str">
        <f t="shared" si="145"/>
        <v/>
      </c>
      <c r="O526" s="14" t="str">
        <f t="shared" si="146"/>
        <v/>
      </c>
      <c r="P526" s="14" t="str">
        <f t="shared" si="147"/>
        <v/>
      </c>
      <c r="Q526" s="14" t="str">
        <f t="shared" si="148"/>
        <v/>
      </c>
      <c r="R526" s="14" t="str">
        <f t="shared" si="149"/>
        <v/>
      </c>
      <c r="S526" s="14" t="str">
        <f t="shared" si="150"/>
        <v/>
      </c>
    </row>
    <row r="527" spans="1:19">
      <c r="A527" s="12" t="str">
        <f t="shared" si="141"/>
        <v/>
      </c>
      <c r="B527" s="13" t="str">
        <f t="shared" si="151"/>
        <v/>
      </c>
      <c r="C527" s="14" t="str">
        <f t="shared" si="152"/>
        <v/>
      </c>
      <c r="D527" s="14" t="str">
        <f t="shared" si="153"/>
        <v/>
      </c>
      <c r="E527" s="14" t="str">
        <f t="shared" si="154"/>
        <v/>
      </c>
      <c r="F527" s="14" t="str">
        <f t="shared" si="155"/>
        <v/>
      </c>
      <c r="G527" s="14" t="str">
        <f t="shared" si="156"/>
        <v/>
      </c>
      <c r="H527" s="14" t="str">
        <f t="shared" si="157"/>
        <v/>
      </c>
      <c r="K527" s="12" t="str">
        <f t="shared" si="142"/>
        <v/>
      </c>
      <c r="L527" s="13" t="str">
        <f t="shared" si="143"/>
        <v/>
      </c>
      <c r="M527" s="14" t="str">
        <f t="shared" si="144"/>
        <v/>
      </c>
      <c r="N527" s="14" t="str">
        <f t="shared" si="145"/>
        <v/>
      </c>
      <c r="O527" s="14" t="str">
        <f t="shared" si="146"/>
        <v/>
      </c>
      <c r="P527" s="14" t="str">
        <f t="shared" si="147"/>
        <v/>
      </c>
      <c r="Q527" s="14" t="str">
        <f t="shared" si="148"/>
        <v/>
      </c>
      <c r="R527" s="14" t="str">
        <f t="shared" si="149"/>
        <v/>
      </c>
      <c r="S527" s="14" t="str">
        <f t="shared" si="150"/>
        <v/>
      </c>
    </row>
    <row r="528" spans="1:19">
      <c r="A528" s="12" t="str">
        <f t="shared" si="141"/>
        <v/>
      </c>
      <c r="B528" s="13" t="str">
        <f t="shared" si="151"/>
        <v/>
      </c>
      <c r="C528" s="14" t="str">
        <f t="shared" si="152"/>
        <v/>
      </c>
      <c r="D528" s="14" t="str">
        <f t="shared" si="153"/>
        <v/>
      </c>
      <c r="E528" s="14" t="str">
        <f t="shared" si="154"/>
        <v/>
      </c>
      <c r="F528" s="14" t="str">
        <f t="shared" si="155"/>
        <v/>
      </c>
      <c r="G528" s="14" t="str">
        <f t="shared" si="156"/>
        <v/>
      </c>
      <c r="H528" s="14" t="str">
        <f t="shared" si="157"/>
        <v/>
      </c>
      <c r="K528" s="12" t="str">
        <f t="shared" si="142"/>
        <v/>
      </c>
      <c r="L528" s="13" t="str">
        <f t="shared" si="143"/>
        <v/>
      </c>
      <c r="M528" s="14" t="str">
        <f t="shared" si="144"/>
        <v/>
      </c>
      <c r="N528" s="14" t="str">
        <f t="shared" si="145"/>
        <v/>
      </c>
      <c r="O528" s="14" t="str">
        <f t="shared" si="146"/>
        <v/>
      </c>
      <c r="P528" s="14" t="str">
        <f t="shared" si="147"/>
        <v/>
      </c>
      <c r="Q528" s="14" t="str">
        <f t="shared" si="148"/>
        <v/>
      </c>
      <c r="R528" s="14" t="str">
        <f t="shared" si="149"/>
        <v/>
      </c>
      <c r="S528" s="14" t="str">
        <f t="shared" si="150"/>
        <v/>
      </c>
    </row>
    <row r="529" spans="1:19">
      <c r="A529" s="12" t="str">
        <f t="shared" si="141"/>
        <v/>
      </c>
      <c r="B529" s="13" t="str">
        <f t="shared" si="151"/>
        <v/>
      </c>
      <c r="C529" s="14" t="str">
        <f t="shared" si="152"/>
        <v/>
      </c>
      <c r="D529" s="14" t="str">
        <f t="shared" si="153"/>
        <v/>
      </c>
      <c r="E529" s="14" t="str">
        <f t="shared" si="154"/>
        <v/>
      </c>
      <c r="F529" s="14" t="str">
        <f t="shared" si="155"/>
        <v/>
      </c>
      <c r="G529" s="14" t="str">
        <f t="shared" si="156"/>
        <v/>
      </c>
      <c r="H529" s="14" t="str">
        <f t="shared" si="157"/>
        <v/>
      </c>
      <c r="K529" s="12" t="str">
        <f t="shared" si="142"/>
        <v/>
      </c>
      <c r="L529" s="13" t="str">
        <f t="shared" si="143"/>
        <v/>
      </c>
      <c r="M529" s="14" t="str">
        <f t="shared" si="144"/>
        <v/>
      </c>
      <c r="N529" s="14" t="str">
        <f t="shared" si="145"/>
        <v/>
      </c>
      <c r="O529" s="14" t="str">
        <f t="shared" si="146"/>
        <v/>
      </c>
      <c r="P529" s="14" t="str">
        <f t="shared" si="147"/>
        <v/>
      </c>
      <c r="Q529" s="14" t="str">
        <f t="shared" si="148"/>
        <v/>
      </c>
      <c r="R529" s="14" t="str">
        <f t="shared" si="149"/>
        <v/>
      </c>
      <c r="S529" s="14" t="str">
        <f t="shared" si="150"/>
        <v/>
      </c>
    </row>
    <row r="530" spans="1:19">
      <c r="A530" s="12" t="str">
        <f t="shared" si="141"/>
        <v/>
      </c>
      <c r="B530" s="13" t="str">
        <f t="shared" si="151"/>
        <v/>
      </c>
      <c r="C530" s="14" t="str">
        <f t="shared" si="152"/>
        <v/>
      </c>
      <c r="D530" s="14" t="str">
        <f t="shared" si="153"/>
        <v/>
      </c>
      <c r="E530" s="14" t="str">
        <f t="shared" si="154"/>
        <v/>
      </c>
      <c r="F530" s="14" t="str">
        <f t="shared" si="155"/>
        <v/>
      </c>
      <c r="G530" s="14" t="str">
        <f t="shared" si="156"/>
        <v/>
      </c>
      <c r="H530" s="14" t="str">
        <f t="shared" si="157"/>
        <v/>
      </c>
      <c r="K530" s="12" t="str">
        <f t="shared" si="142"/>
        <v/>
      </c>
      <c r="L530" s="13" t="str">
        <f t="shared" si="143"/>
        <v/>
      </c>
      <c r="M530" s="14" t="str">
        <f t="shared" si="144"/>
        <v/>
      </c>
      <c r="N530" s="14" t="str">
        <f t="shared" si="145"/>
        <v/>
      </c>
      <c r="O530" s="14" t="str">
        <f t="shared" si="146"/>
        <v/>
      </c>
      <c r="P530" s="14" t="str">
        <f t="shared" si="147"/>
        <v/>
      </c>
      <c r="Q530" s="14" t="str">
        <f t="shared" si="148"/>
        <v/>
      </c>
      <c r="R530" s="14" t="str">
        <f t="shared" si="149"/>
        <v/>
      </c>
      <c r="S530" s="14" t="str">
        <f t="shared" si="150"/>
        <v/>
      </c>
    </row>
    <row r="531" spans="1:19">
      <c r="A531" s="12" t="str">
        <f t="shared" si="141"/>
        <v/>
      </c>
      <c r="B531" s="13" t="str">
        <f t="shared" si="151"/>
        <v/>
      </c>
      <c r="C531" s="14" t="str">
        <f t="shared" si="152"/>
        <v/>
      </c>
      <c r="D531" s="14" t="str">
        <f t="shared" si="153"/>
        <v/>
      </c>
      <c r="E531" s="14" t="str">
        <f t="shared" si="154"/>
        <v/>
      </c>
      <c r="F531" s="14" t="str">
        <f t="shared" si="155"/>
        <v/>
      </c>
      <c r="G531" s="14" t="str">
        <f t="shared" si="156"/>
        <v/>
      </c>
      <c r="H531" s="14" t="str">
        <f t="shared" si="157"/>
        <v/>
      </c>
      <c r="K531" s="12" t="str">
        <f t="shared" si="142"/>
        <v/>
      </c>
      <c r="L531" s="13" t="str">
        <f t="shared" si="143"/>
        <v/>
      </c>
      <c r="M531" s="14" t="str">
        <f t="shared" si="144"/>
        <v/>
      </c>
      <c r="N531" s="14" t="str">
        <f t="shared" si="145"/>
        <v/>
      </c>
      <c r="O531" s="14" t="str">
        <f t="shared" si="146"/>
        <v/>
      </c>
      <c r="P531" s="14" t="str">
        <f t="shared" si="147"/>
        <v/>
      </c>
      <c r="Q531" s="14" t="str">
        <f t="shared" si="148"/>
        <v/>
      </c>
      <c r="R531" s="14" t="str">
        <f t="shared" si="149"/>
        <v/>
      </c>
      <c r="S531" s="14" t="str">
        <f t="shared" si="150"/>
        <v/>
      </c>
    </row>
    <row r="532" spans="1:19">
      <c r="A532" s="12" t="str">
        <f t="shared" si="141"/>
        <v/>
      </c>
      <c r="B532" s="13" t="str">
        <f t="shared" si="151"/>
        <v/>
      </c>
      <c r="C532" s="14" t="str">
        <f t="shared" si="152"/>
        <v/>
      </c>
      <c r="D532" s="14" t="str">
        <f t="shared" si="153"/>
        <v/>
      </c>
      <c r="E532" s="14" t="str">
        <f t="shared" si="154"/>
        <v/>
      </c>
      <c r="F532" s="14" t="str">
        <f t="shared" si="155"/>
        <v/>
      </c>
      <c r="G532" s="14" t="str">
        <f t="shared" si="156"/>
        <v/>
      </c>
      <c r="H532" s="14" t="str">
        <f t="shared" si="157"/>
        <v/>
      </c>
      <c r="K532" s="12" t="str">
        <f t="shared" si="142"/>
        <v/>
      </c>
      <c r="L532" s="13" t="str">
        <f t="shared" si="143"/>
        <v/>
      </c>
      <c r="M532" s="14" t="str">
        <f t="shared" si="144"/>
        <v/>
      </c>
      <c r="N532" s="14" t="str">
        <f t="shared" si="145"/>
        <v/>
      </c>
      <c r="O532" s="14" t="str">
        <f t="shared" si="146"/>
        <v/>
      </c>
      <c r="P532" s="14" t="str">
        <f t="shared" si="147"/>
        <v/>
      </c>
      <c r="Q532" s="14" t="str">
        <f t="shared" si="148"/>
        <v/>
      </c>
      <c r="R532" s="14" t="str">
        <f t="shared" si="149"/>
        <v/>
      </c>
      <c r="S532" s="14" t="str">
        <f t="shared" si="150"/>
        <v/>
      </c>
    </row>
    <row r="533" spans="1:19">
      <c r="A533" s="12" t="str">
        <f t="shared" si="141"/>
        <v/>
      </c>
      <c r="B533" s="13" t="str">
        <f t="shared" si="151"/>
        <v/>
      </c>
      <c r="C533" s="14" t="str">
        <f t="shared" si="152"/>
        <v/>
      </c>
      <c r="D533" s="14" t="str">
        <f t="shared" si="153"/>
        <v/>
      </c>
      <c r="E533" s="14" t="str">
        <f t="shared" si="154"/>
        <v/>
      </c>
      <c r="F533" s="14" t="str">
        <f t="shared" si="155"/>
        <v/>
      </c>
      <c r="G533" s="14" t="str">
        <f t="shared" si="156"/>
        <v/>
      </c>
      <c r="H533" s="14" t="str">
        <f t="shared" si="157"/>
        <v/>
      </c>
      <c r="K533" s="12" t="str">
        <f t="shared" si="142"/>
        <v/>
      </c>
      <c r="L533" s="13" t="str">
        <f t="shared" si="143"/>
        <v/>
      </c>
      <c r="M533" s="14" t="str">
        <f t="shared" si="144"/>
        <v/>
      </c>
      <c r="N533" s="14" t="str">
        <f t="shared" si="145"/>
        <v/>
      </c>
      <c r="O533" s="14" t="str">
        <f t="shared" si="146"/>
        <v/>
      </c>
      <c r="P533" s="14" t="str">
        <f t="shared" si="147"/>
        <v/>
      </c>
      <c r="Q533" s="14" t="str">
        <f t="shared" si="148"/>
        <v/>
      </c>
      <c r="R533" s="14" t="str">
        <f t="shared" si="149"/>
        <v/>
      </c>
      <c r="S533" s="14" t="str">
        <f t="shared" si="150"/>
        <v/>
      </c>
    </row>
    <row r="534" spans="1:19">
      <c r="A534" s="12" t="str">
        <f t="shared" si="141"/>
        <v/>
      </c>
      <c r="B534" s="13" t="str">
        <f t="shared" si="151"/>
        <v/>
      </c>
      <c r="C534" s="14" t="str">
        <f t="shared" si="152"/>
        <v/>
      </c>
      <c r="D534" s="14" t="str">
        <f t="shared" si="153"/>
        <v/>
      </c>
      <c r="E534" s="14" t="str">
        <f t="shared" si="154"/>
        <v/>
      </c>
      <c r="F534" s="14" t="str">
        <f t="shared" si="155"/>
        <v/>
      </c>
      <c r="G534" s="14" t="str">
        <f t="shared" si="156"/>
        <v/>
      </c>
      <c r="H534" s="14" t="str">
        <f t="shared" si="157"/>
        <v/>
      </c>
      <c r="K534" s="12" t="str">
        <f t="shared" si="142"/>
        <v/>
      </c>
      <c r="L534" s="13" t="str">
        <f t="shared" si="143"/>
        <v/>
      </c>
      <c r="M534" s="14" t="str">
        <f t="shared" si="144"/>
        <v/>
      </c>
      <c r="N534" s="14" t="str">
        <f t="shared" si="145"/>
        <v/>
      </c>
      <c r="O534" s="14" t="str">
        <f t="shared" si="146"/>
        <v/>
      </c>
      <c r="P534" s="14" t="str">
        <f t="shared" si="147"/>
        <v/>
      </c>
      <c r="Q534" s="14" t="str">
        <f t="shared" si="148"/>
        <v/>
      </c>
      <c r="R534" s="14" t="str">
        <f t="shared" si="149"/>
        <v/>
      </c>
      <c r="S534" s="14" t="str">
        <f t="shared" si="150"/>
        <v/>
      </c>
    </row>
    <row r="535" spans="1:19">
      <c r="A535" s="12" t="str">
        <f t="shared" si="141"/>
        <v/>
      </c>
      <c r="B535" s="13" t="str">
        <f t="shared" si="151"/>
        <v/>
      </c>
      <c r="C535" s="14" t="str">
        <f t="shared" si="152"/>
        <v/>
      </c>
      <c r="D535" s="14" t="str">
        <f t="shared" si="153"/>
        <v/>
      </c>
      <c r="E535" s="14" t="str">
        <f t="shared" si="154"/>
        <v/>
      </c>
      <c r="F535" s="14" t="str">
        <f t="shared" si="155"/>
        <v/>
      </c>
      <c r="G535" s="14" t="str">
        <f t="shared" si="156"/>
        <v/>
      </c>
      <c r="H535" s="14" t="str">
        <f t="shared" si="157"/>
        <v/>
      </c>
      <c r="K535" s="12" t="str">
        <f t="shared" si="142"/>
        <v/>
      </c>
      <c r="L535" s="13" t="str">
        <f t="shared" si="143"/>
        <v/>
      </c>
      <c r="M535" s="14" t="str">
        <f t="shared" si="144"/>
        <v/>
      </c>
      <c r="N535" s="14" t="str">
        <f t="shared" si="145"/>
        <v/>
      </c>
      <c r="O535" s="14" t="str">
        <f t="shared" si="146"/>
        <v/>
      </c>
      <c r="P535" s="14" t="str">
        <f t="shared" si="147"/>
        <v/>
      </c>
      <c r="Q535" s="14" t="str">
        <f t="shared" si="148"/>
        <v/>
      </c>
      <c r="R535" s="14" t="str">
        <f t="shared" si="149"/>
        <v/>
      </c>
      <c r="S535" s="14" t="str">
        <f t="shared" si="150"/>
        <v/>
      </c>
    </row>
    <row r="536" spans="1:19">
      <c r="A536" s="12" t="str">
        <f t="shared" ref="A536:A599" si="158">IF(A535="", "",IF(A535+1&gt;$D$13,"",A535+1))</f>
        <v/>
      </c>
      <c r="B536" s="13" t="str">
        <f t="shared" si="151"/>
        <v/>
      </c>
      <c r="C536" s="14" t="str">
        <f t="shared" si="152"/>
        <v/>
      </c>
      <c r="D536" s="14" t="str">
        <f t="shared" si="153"/>
        <v/>
      </c>
      <c r="E536" s="14" t="str">
        <f t="shared" si="154"/>
        <v/>
      </c>
      <c r="F536" s="14" t="str">
        <f t="shared" si="155"/>
        <v/>
      </c>
      <c r="G536" s="14" t="str">
        <f t="shared" si="156"/>
        <v/>
      </c>
      <c r="H536" s="14" t="str">
        <f t="shared" si="157"/>
        <v/>
      </c>
      <c r="K536" s="12" t="str">
        <f t="shared" ref="K536:K599" si="159">IF(K535="", "",IF(K535+1&gt;$F$13,"",K535+1))</f>
        <v/>
      </c>
      <c r="L536" s="13" t="str">
        <f t="shared" si="143"/>
        <v/>
      </c>
      <c r="M536" s="14" t="str">
        <f t="shared" si="144"/>
        <v/>
      </c>
      <c r="N536" s="14" t="str">
        <f t="shared" si="145"/>
        <v/>
      </c>
      <c r="O536" s="14" t="str">
        <f t="shared" si="146"/>
        <v/>
      </c>
      <c r="P536" s="14" t="str">
        <f t="shared" si="147"/>
        <v/>
      </c>
      <c r="Q536" s="14" t="str">
        <f t="shared" si="148"/>
        <v/>
      </c>
      <c r="R536" s="14" t="str">
        <f t="shared" si="149"/>
        <v/>
      </c>
      <c r="S536" s="14" t="str">
        <f t="shared" si="150"/>
        <v/>
      </c>
    </row>
    <row r="537" spans="1:19">
      <c r="A537" s="12" t="str">
        <f t="shared" si="158"/>
        <v/>
      </c>
      <c r="B537" s="13" t="str">
        <f t="shared" si="151"/>
        <v/>
      </c>
      <c r="C537" s="14" t="str">
        <f t="shared" si="152"/>
        <v/>
      </c>
      <c r="D537" s="14" t="str">
        <f t="shared" si="153"/>
        <v/>
      </c>
      <c r="E537" s="14" t="str">
        <f t="shared" si="154"/>
        <v/>
      </c>
      <c r="F537" s="14" t="str">
        <f t="shared" si="155"/>
        <v/>
      </c>
      <c r="G537" s="14" t="str">
        <f t="shared" si="156"/>
        <v/>
      </c>
      <c r="H537" s="14" t="str">
        <f t="shared" si="157"/>
        <v/>
      </c>
      <c r="K537" s="12" t="str">
        <f t="shared" si="159"/>
        <v/>
      </c>
      <c r="L537" s="13" t="str">
        <f t="shared" si="143"/>
        <v/>
      </c>
      <c r="M537" s="14" t="str">
        <f t="shared" si="144"/>
        <v/>
      </c>
      <c r="N537" s="14" t="str">
        <f t="shared" si="145"/>
        <v/>
      </c>
      <c r="O537" s="14" t="str">
        <f t="shared" si="146"/>
        <v/>
      </c>
      <c r="P537" s="14" t="str">
        <f t="shared" si="147"/>
        <v/>
      </c>
      <c r="Q537" s="14" t="str">
        <f t="shared" si="148"/>
        <v/>
      </c>
      <c r="R537" s="14" t="str">
        <f t="shared" si="149"/>
        <v/>
      </c>
      <c r="S537" s="14" t="str">
        <f t="shared" si="150"/>
        <v/>
      </c>
    </row>
    <row r="538" spans="1:19">
      <c r="A538" s="12" t="str">
        <f t="shared" si="158"/>
        <v/>
      </c>
      <c r="B538" s="13" t="str">
        <f t="shared" si="151"/>
        <v/>
      </c>
      <c r="C538" s="14" t="str">
        <f t="shared" si="152"/>
        <v/>
      </c>
      <c r="D538" s="14" t="str">
        <f t="shared" si="153"/>
        <v/>
      </c>
      <c r="E538" s="14" t="str">
        <f t="shared" si="154"/>
        <v/>
      </c>
      <c r="F538" s="14" t="str">
        <f t="shared" si="155"/>
        <v/>
      </c>
      <c r="G538" s="14" t="str">
        <f t="shared" si="156"/>
        <v/>
      </c>
      <c r="H538" s="14" t="str">
        <f t="shared" si="157"/>
        <v/>
      </c>
      <c r="K538" s="12" t="str">
        <f t="shared" si="159"/>
        <v/>
      </c>
      <c r="L538" s="13" t="str">
        <f t="shared" si="143"/>
        <v/>
      </c>
      <c r="M538" s="14" t="str">
        <f t="shared" si="144"/>
        <v/>
      </c>
      <c r="N538" s="14" t="str">
        <f t="shared" si="145"/>
        <v/>
      </c>
      <c r="O538" s="14" t="str">
        <f t="shared" si="146"/>
        <v/>
      </c>
      <c r="P538" s="14" t="str">
        <f t="shared" si="147"/>
        <v/>
      </c>
      <c r="Q538" s="14" t="str">
        <f t="shared" si="148"/>
        <v/>
      </c>
      <c r="R538" s="14" t="str">
        <f t="shared" si="149"/>
        <v/>
      </c>
      <c r="S538" s="14" t="str">
        <f t="shared" si="150"/>
        <v/>
      </c>
    </row>
    <row r="539" spans="1:19">
      <c r="A539" s="12" t="str">
        <f t="shared" si="158"/>
        <v/>
      </c>
      <c r="B539" s="13" t="str">
        <f t="shared" si="151"/>
        <v/>
      </c>
      <c r="C539" s="14" t="str">
        <f t="shared" si="152"/>
        <v/>
      </c>
      <c r="D539" s="14" t="str">
        <f t="shared" si="153"/>
        <v/>
      </c>
      <c r="E539" s="14" t="str">
        <f t="shared" si="154"/>
        <v/>
      </c>
      <c r="F539" s="14" t="str">
        <f t="shared" si="155"/>
        <v/>
      </c>
      <c r="G539" s="14" t="str">
        <f t="shared" si="156"/>
        <v/>
      </c>
      <c r="H539" s="14" t="str">
        <f t="shared" si="157"/>
        <v/>
      </c>
      <c r="K539" s="12" t="str">
        <f t="shared" si="159"/>
        <v/>
      </c>
      <c r="L539" s="13" t="str">
        <f t="shared" si="143"/>
        <v/>
      </c>
      <c r="M539" s="14" t="str">
        <f t="shared" si="144"/>
        <v/>
      </c>
      <c r="N539" s="14" t="str">
        <f t="shared" si="145"/>
        <v/>
      </c>
      <c r="O539" s="14" t="str">
        <f t="shared" si="146"/>
        <v/>
      </c>
      <c r="P539" s="14" t="str">
        <f t="shared" si="147"/>
        <v/>
      </c>
      <c r="Q539" s="14" t="str">
        <f t="shared" si="148"/>
        <v/>
      </c>
      <c r="R539" s="14" t="str">
        <f t="shared" si="149"/>
        <v/>
      </c>
      <c r="S539" s="14" t="str">
        <f t="shared" si="150"/>
        <v/>
      </c>
    </row>
    <row r="540" spans="1:19">
      <c r="A540" s="12" t="str">
        <f t="shared" si="158"/>
        <v/>
      </c>
      <c r="B540" s="13" t="str">
        <f t="shared" si="151"/>
        <v/>
      </c>
      <c r="C540" s="14" t="str">
        <f t="shared" si="152"/>
        <v/>
      </c>
      <c r="D540" s="14" t="str">
        <f t="shared" si="153"/>
        <v/>
      </c>
      <c r="E540" s="14" t="str">
        <f t="shared" si="154"/>
        <v/>
      </c>
      <c r="F540" s="14" t="str">
        <f t="shared" si="155"/>
        <v/>
      </c>
      <c r="G540" s="14" t="str">
        <f t="shared" si="156"/>
        <v/>
      </c>
      <c r="H540" s="14" t="str">
        <f t="shared" si="157"/>
        <v/>
      </c>
      <c r="K540" s="12" t="str">
        <f t="shared" si="159"/>
        <v/>
      </c>
      <c r="L540" s="13" t="str">
        <f t="shared" si="143"/>
        <v/>
      </c>
      <c r="M540" s="14" t="str">
        <f t="shared" si="144"/>
        <v/>
      </c>
      <c r="N540" s="14" t="str">
        <f t="shared" si="145"/>
        <v/>
      </c>
      <c r="O540" s="14" t="str">
        <f t="shared" si="146"/>
        <v/>
      </c>
      <c r="P540" s="14" t="str">
        <f t="shared" si="147"/>
        <v/>
      </c>
      <c r="Q540" s="14" t="str">
        <f t="shared" si="148"/>
        <v/>
      </c>
      <c r="R540" s="14" t="str">
        <f t="shared" si="149"/>
        <v/>
      </c>
      <c r="S540" s="14" t="str">
        <f t="shared" si="150"/>
        <v/>
      </c>
    </row>
    <row r="541" spans="1:19">
      <c r="A541" s="12" t="str">
        <f t="shared" si="158"/>
        <v/>
      </c>
      <c r="B541" s="13" t="str">
        <f t="shared" si="151"/>
        <v/>
      </c>
      <c r="C541" s="14" t="str">
        <f t="shared" si="152"/>
        <v/>
      </c>
      <c r="D541" s="14" t="str">
        <f t="shared" si="153"/>
        <v/>
      </c>
      <c r="E541" s="14" t="str">
        <f t="shared" si="154"/>
        <v/>
      </c>
      <c r="F541" s="14" t="str">
        <f t="shared" si="155"/>
        <v/>
      </c>
      <c r="G541" s="14" t="str">
        <f t="shared" si="156"/>
        <v/>
      </c>
      <c r="H541" s="14" t="str">
        <f t="shared" si="157"/>
        <v/>
      </c>
      <c r="K541" s="12" t="str">
        <f t="shared" si="159"/>
        <v/>
      </c>
      <c r="L541" s="13" t="str">
        <f t="shared" ref="L541:L604" si="160">IF(K541="","",DATE(YEAR(L540),MONTH(L540)+1,DAY(L540)))</f>
        <v/>
      </c>
      <c r="M541" s="14" t="str">
        <f t="shared" ref="M541:M604" si="161">IF(K541="","",IF(K541=$F$13,(1+$G$5/12)*R540,$F$12))</f>
        <v/>
      </c>
      <c r="N541" s="14" t="str">
        <f t="shared" ref="N541:N604" si="162">IF(K541="","",$G$5/12*R540)</f>
        <v/>
      </c>
      <c r="O541" s="14" t="str">
        <f t="shared" ref="O541:O604" si="163">IF(K541="","",O540+N541)</f>
        <v/>
      </c>
      <c r="P541" s="14" t="str">
        <f t="shared" ref="P541:P604" si="164">IF(K541="","",M541-N541)</f>
        <v/>
      </c>
      <c r="Q541" s="14" t="str">
        <f t="shared" ref="Q541:Q604" si="165">IF(K541="","",Q540+P541)</f>
        <v/>
      </c>
      <c r="R541" s="14" t="str">
        <f t="shared" ref="R541:R604" si="166">IF(K541="","",R540-P541)</f>
        <v/>
      </c>
      <c r="S541" s="14" t="str">
        <f t="shared" ref="S541:S604" si="167">IF(K541="","",D541-N541)</f>
        <v/>
      </c>
    </row>
    <row r="542" spans="1:19">
      <c r="A542" s="12" t="str">
        <f t="shared" si="158"/>
        <v/>
      </c>
      <c r="B542" s="13" t="str">
        <f t="shared" si="151"/>
        <v/>
      </c>
      <c r="C542" s="14" t="str">
        <f t="shared" si="152"/>
        <v/>
      </c>
      <c r="D542" s="14" t="str">
        <f t="shared" si="153"/>
        <v/>
      </c>
      <c r="E542" s="14" t="str">
        <f t="shared" si="154"/>
        <v/>
      </c>
      <c r="F542" s="14" t="str">
        <f t="shared" si="155"/>
        <v/>
      </c>
      <c r="G542" s="14" t="str">
        <f t="shared" si="156"/>
        <v/>
      </c>
      <c r="H542" s="14" t="str">
        <f t="shared" si="157"/>
        <v/>
      </c>
      <c r="K542" s="12" t="str">
        <f t="shared" si="159"/>
        <v/>
      </c>
      <c r="L542" s="13" t="str">
        <f t="shared" si="160"/>
        <v/>
      </c>
      <c r="M542" s="14" t="str">
        <f t="shared" si="161"/>
        <v/>
      </c>
      <c r="N542" s="14" t="str">
        <f t="shared" si="162"/>
        <v/>
      </c>
      <c r="O542" s="14" t="str">
        <f t="shared" si="163"/>
        <v/>
      </c>
      <c r="P542" s="14" t="str">
        <f t="shared" si="164"/>
        <v/>
      </c>
      <c r="Q542" s="14" t="str">
        <f t="shared" si="165"/>
        <v/>
      </c>
      <c r="R542" s="14" t="str">
        <f t="shared" si="166"/>
        <v/>
      </c>
      <c r="S542" s="14" t="str">
        <f t="shared" si="167"/>
        <v/>
      </c>
    </row>
    <row r="543" spans="1:19">
      <c r="A543" s="12" t="str">
        <f t="shared" si="158"/>
        <v/>
      </c>
      <c r="B543" s="13" t="str">
        <f t="shared" si="151"/>
        <v/>
      </c>
      <c r="C543" s="14" t="str">
        <f t="shared" si="152"/>
        <v/>
      </c>
      <c r="D543" s="14" t="str">
        <f t="shared" si="153"/>
        <v/>
      </c>
      <c r="E543" s="14" t="str">
        <f t="shared" si="154"/>
        <v/>
      </c>
      <c r="F543" s="14" t="str">
        <f t="shared" si="155"/>
        <v/>
      </c>
      <c r="G543" s="14" t="str">
        <f t="shared" si="156"/>
        <v/>
      </c>
      <c r="H543" s="14" t="str">
        <f t="shared" si="157"/>
        <v/>
      </c>
      <c r="K543" s="12" t="str">
        <f t="shared" si="159"/>
        <v/>
      </c>
      <c r="L543" s="13" t="str">
        <f t="shared" si="160"/>
        <v/>
      </c>
      <c r="M543" s="14" t="str">
        <f t="shared" si="161"/>
        <v/>
      </c>
      <c r="N543" s="14" t="str">
        <f t="shared" si="162"/>
        <v/>
      </c>
      <c r="O543" s="14" t="str">
        <f t="shared" si="163"/>
        <v/>
      </c>
      <c r="P543" s="14" t="str">
        <f t="shared" si="164"/>
        <v/>
      </c>
      <c r="Q543" s="14" t="str">
        <f t="shared" si="165"/>
        <v/>
      </c>
      <c r="R543" s="14" t="str">
        <f t="shared" si="166"/>
        <v/>
      </c>
      <c r="S543" s="14" t="str">
        <f t="shared" si="167"/>
        <v/>
      </c>
    </row>
    <row r="544" spans="1:19">
      <c r="A544" s="12" t="str">
        <f t="shared" si="158"/>
        <v/>
      </c>
      <c r="B544" s="13" t="str">
        <f t="shared" si="151"/>
        <v/>
      </c>
      <c r="C544" s="14" t="str">
        <f t="shared" si="152"/>
        <v/>
      </c>
      <c r="D544" s="14" t="str">
        <f t="shared" si="153"/>
        <v/>
      </c>
      <c r="E544" s="14" t="str">
        <f t="shared" si="154"/>
        <v/>
      </c>
      <c r="F544" s="14" t="str">
        <f t="shared" si="155"/>
        <v/>
      </c>
      <c r="G544" s="14" t="str">
        <f t="shared" si="156"/>
        <v/>
      </c>
      <c r="H544" s="14" t="str">
        <f t="shared" si="157"/>
        <v/>
      </c>
      <c r="K544" s="12" t="str">
        <f t="shared" si="159"/>
        <v/>
      </c>
      <c r="L544" s="13" t="str">
        <f t="shared" si="160"/>
        <v/>
      </c>
      <c r="M544" s="14" t="str">
        <f t="shared" si="161"/>
        <v/>
      </c>
      <c r="N544" s="14" t="str">
        <f t="shared" si="162"/>
        <v/>
      </c>
      <c r="O544" s="14" t="str">
        <f t="shared" si="163"/>
        <v/>
      </c>
      <c r="P544" s="14" t="str">
        <f t="shared" si="164"/>
        <v/>
      </c>
      <c r="Q544" s="14" t="str">
        <f t="shared" si="165"/>
        <v/>
      </c>
      <c r="R544" s="14" t="str">
        <f t="shared" si="166"/>
        <v/>
      </c>
      <c r="S544" s="14" t="str">
        <f t="shared" si="167"/>
        <v/>
      </c>
    </row>
    <row r="545" spans="1:19">
      <c r="A545" s="12" t="str">
        <f t="shared" si="158"/>
        <v/>
      </c>
      <c r="B545" s="13" t="str">
        <f t="shared" si="151"/>
        <v/>
      </c>
      <c r="C545" s="14" t="str">
        <f t="shared" si="152"/>
        <v/>
      </c>
      <c r="D545" s="14" t="str">
        <f t="shared" si="153"/>
        <v/>
      </c>
      <c r="E545" s="14" t="str">
        <f t="shared" si="154"/>
        <v/>
      </c>
      <c r="F545" s="14" t="str">
        <f t="shared" si="155"/>
        <v/>
      </c>
      <c r="G545" s="14" t="str">
        <f t="shared" si="156"/>
        <v/>
      </c>
      <c r="H545" s="14" t="str">
        <f t="shared" si="157"/>
        <v/>
      </c>
      <c r="K545" s="12" t="str">
        <f t="shared" si="159"/>
        <v/>
      </c>
      <c r="L545" s="13" t="str">
        <f t="shared" si="160"/>
        <v/>
      </c>
      <c r="M545" s="14" t="str">
        <f t="shared" si="161"/>
        <v/>
      </c>
      <c r="N545" s="14" t="str">
        <f t="shared" si="162"/>
        <v/>
      </c>
      <c r="O545" s="14" t="str">
        <f t="shared" si="163"/>
        <v/>
      </c>
      <c r="P545" s="14" t="str">
        <f t="shared" si="164"/>
        <v/>
      </c>
      <c r="Q545" s="14" t="str">
        <f t="shared" si="165"/>
        <v/>
      </c>
      <c r="R545" s="14" t="str">
        <f t="shared" si="166"/>
        <v/>
      </c>
      <c r="S545" s="14" t="str">
        <f t="shared" si="167"/>
        <v/>
      </c>
    </row>
    <row r="546" spans="1:19">
      <c r="A546" s="12" t="str">
        <f t="shared" si="158"/>
        <v/>
      </c>
      <c r="B546" s="13" t="str">
        <f t="shared" si="151"/>
        <v/>
      </c>
      <c r="C546" s="14" t="str">
        <f t="shared" si="152"/>
        <v/>
      </c>
      <c r="D546" s="14" t="str">
        <f t="shared" si="153"/>
        <v/>
      </c>
      <c r="E546" s="14" t="str">
        <f t="shared" si="154"/>
        <v/>
      </c>
      <c r="F546" s="14" t="str">
        <f t="shared" si="155"/>
        <v/>
      </c>
      <c r="G546" s="14" t="str">
        <f t="shared" si="156"/>
        <v/>
      </c>
      <c r="H546" s="14" t="str">
        <f t="shared" si="157"/>
        <v/>
      </c>
      <c r="K546" s="12" t="str">
        <f t="shared" si="159"/>
        <v/>
      </c>
      <c r="L546" s="13" t="str">
        <f t="shared" si="160"/>
        <v/>
      </c>
      <c r="M546" s="14" t="str">
        <f t="shared" si="161"/>
        <v/>
      </c>
      <c r="N546" s="14" t="str">
        <f t="shared" si="162"/>
        <v/>
      </c>
      <c r="O546" s="14" t="str">
        <f t="shared" si="163"/>
        <v/>
      </c>
      <c r="P546" s="14" t="str">
        <f t="shared" si="164"/>
        <v/>
      </c>
      <c r="Q546" s="14" t="str">
        <f t="shared" si="165"/>
        <v/>
      </c>
      <c r="R546" s="14" t="str">
        <f t="shared" si="166"/>
        <v/>
      </c>
      <c r="S546" s="14" t="str">
        <f t="shared" si="167"/>
        <v/>
      </c>
    </row>
    <row r="547" spans="1:19">
      <c r="A547" s="12" t="str">
        <f t="shared" si="158"/>
        <v/>
      </c>
      <c r="B547" s="13" t="str">
        <f t="shared" si="151"/>
        <v/>
      </c>
      <c r="C547" s="14" t="str">
        <f t="shared" si="152"/>
        <v/>
      </c>
      <c r="D547" s="14" t="str">
        <f t="shared" si="153"/>
        <v/>
      </c>
      <c r="E547" s="14" t="str">
        <f t="shared" si="154"/>
        <v/>
      </c>
      <c r="F547" s="14" t="str">
        <f t="shared" si="155"/>
        <v/>
      </c>
      <c r="G547" s="14" t="str">
        <f t="shared" si="156"/>
        <v/>
      </c>
      <c r="H547" s="14" t="str">
        <f t="shared" si="157"/>
        <v/>
      </c>
      <c r="K547" s="12" t="str">
        <f t="shared" si="159"/>
        <v/>
      </c>
      <c r="L547" s="13" t="str">
        <f t="shared" si="160"/>
        <v/>
      </c>
      <c r="M547" s="14" t="str">
        <f t="shared" si="161"/>
        <v/>
      </c>
      <c r="N547" s="14" t="str">
        <f t="shared" si="162"/>
        <v/>
      </c>
      <c r="O547" s="14" t="str">
        <f t="shared" si="163"/>
        <v/>
      </c>
      <c r="P547" s="14" t="str">
        <f t="shared" si="164"/>
        <v/>
      </c>
      <c r="Q547" s="14" t="str">
        <f t="shared" si="165"/>
        <v/>
      </c>
      <c r="R547" s="14" t="str">
        <f t="shared" si="166"/>
        <v/>
      </c>
      <c r="S547" s="14" t="str">
        <f t="shared" si="167"/>
        <v/>
      </c>
    </row>
    <row r="548" spans="1:19">
      <c r="A548" s="12" t="str">
        <f t="shared" si="158"/>
        <v/>
      </c>
      <c r="B548" s="13" t="str">
        <f t="shared" si="151"/>
        <v/>
      </c>
      <c r="C548" s="14" t="str">
        <f t="shared" si="152"/>
        <v/>
      </c>
      <c r="D548" s="14" t="str">
        <f t="shared" si="153"/>
        <v/>
      </c>
      <c r="E548" s="14" t="str">
        <f t="shared" si="154"/>
        <v/>
      </c>
      <c r="F548" s="14" t="str">
        <f t="shared" si="155"/>
        <v/>
      </c>
      <c r="G548" s="14" t="str">
        <f t="shared" si="156"/>
        <v/>
      </c>
      <c r="H548" s="14" t="str">
        <f t="shared" si="157"/>
        <v/>
      </c>
      <c r="K548" s="12" t="str">
        <f t="shared" si="159"/>
        <v/>
      </c>
      <c r="L548" s="13" t="str">
        <f t="shared" si="160"/>
        <v/>
      </c>
      <c r="M548" s="14" t="str">
        <f t="shared" si="161"/>
        <v/>
      </c>
      <c r="N548" s="14" t="str">
        <f t="shared" si="162"/>
        <v/>
      </c>
      <c r="O548" s="14" t="str">
        <f t="shared" si="163"/>
        <v/>
      </c>
      <c r="P548" s="14" t="str">
        <f t="shared" si="164"/>
        <v/>
      </c>
      <c r="Q548" s="14" t="str">
        <f t="shared" si="165"/>
        <v/>
      </c>
      <c r="R548" s="14" t="str">
        <f t="shared" si="166"/>
        <v/>
      </c>
      <c r="S548" s="14" t="str">
        <f t="shared" si="167"/>
        <v/>
      </c>
    </row>
    <row r="549" spans="1:19">
      <c r="A549" s="12" t="str">
        <f t="shared" si="158"/>
        <v/>
      </c>
      <c r="B549" s="13" t="str">
        <f t="shared" si="151"/>
        <v/>
      </c>
      <c r="C549" s="14" t="str">
        <f t="shared" si="152"/>
        <v/>
      </c>
      <c r="D549" s="14" t="str">
        <f t="shared" si="153"/>
        <v/>
      </c>
      <c r="E549" s="14" t="str">
        <f t="shared" si="154"/>
        <v/>
      </c>
      <c r="F549" s="14" t="str">
        <f t="shared" si="155"/>
        <v/>
      </c>
      <c r="G549" s="14" t="str">
        <f t="shared" si="156"/>
        <v/>
      </c>
      <c r="H549" s="14" t="str">
        <f t="shared" si="157"/>
        <v/>
      </c>
      <c r="K549" s="12" t="str">
        <f t="shared" si="159"/>
        <v/>
      </c>
      <c r="L549" s="13" t="str">
        <f t="shared" si="160"/>
        <v/>
      </c>
      <c r="M549" s="14" t="str">
        <f t="shared" si="161"/>
        <v/>
      </c>
      <c r="N549" s="14" t="str">
        <f t="shared" si="162"/>
        <v/>
      </c>
      <c r="O549" s="14" t="str">
        <f t="shared" si="163"/>
        <v/>
      </c>
      <c r="P549" s="14" t="str">
        <f t="shared" si="164"/>
        <v/>
      </c>
      <c r="Q549" s="14" t="str">
        <f t="shared" si="165"/>
        <v/>
      </c>
      <c r="R549" s="14" t="str">
        <f t="shared" si="166"/>
        <v/>
      </c>
      <c r="S549" s="14" t="str">
        <f t="shared" si="167"/>
        <v/>
      </c>
    </row>
    <row r="550" spans="1:19">
      <c r="A550" s="12" t="str">
        <f t="shared" si="158"/>
        <v/>
      </c>
      <c r="B550" s="13" t="str">
        <f t="shared" si="151"/>
        <v/>
      </c>
      <c r="C550" s="14" t="str">
        <f t="shared" si="152"/>
        <v/>
      </c>
      <c r="D550" s="14" t="str">
        <f t="shared" si="153"/>
        <v/>
      </c>
      <c r="E550" s="14" t="str">
        <f t="shared" si="154"/>
        <v/>
      </c>
      <c r="F550" s="14" t="str">
        <f t="shared" si="155"/>
        <v/>
      </c>
      <c r="G550" s="14" t="str">
        <f t="shared" si="156"/>
        <v/>
      </c>
      <c r="H550" s="14" t="str">
        <f t="shared" si="157"/>
        <v/>
      </c>
      <c r="K550" s="12" t="str">
        <f t="shared" si="159"/>
        <v/>
      </c>
      <c r="L550" s="13" t="str">
        <f t="shared" si="160"/>
        <v/>
      </c>
      <c r="M550" s="14" t="str">
        <f t="shared" si="161"/>
        <v/>
      </c>
      <c r="N550" s="14" t="str">
        <f t="shared" si="162"/>
        <v/>
      </c>
      <c r="O550" s="14" t="str">
        <f t="shared" si="163"/>
        <v/>
      </c>
      <c r="P550" s="14" t="str">
        <f t="shared" si="164"/>
        <v/>
      </c>
      <c r="Q550" s="14" t="str">
        <f t="shared" si="165"/>
        <v/>
      </c>
      <c r="R550" s="14" t="str">
        <f t="shared" si="166"/>
        <v/>
      </c>
      <c r="S550" s="14" t="str">
        <f t="shared" si="167"/>
        <v/>
      </c>
    </row>
    <row r="551" spans="1:19">
      <c r="A551" s="12" t="str">
        <f t="shared" si="158"/>
        <v/>
      </c>
      <c r="B551" s="13" t="str">
        <f t="shared" si="151"/>
        <v/>
      </c>
      <c r="C551" s="14" t="str">
        <f t="shared" si="152"/>
        <v/>
      </c>
      <c r="D551" s="14" t="str">
        <f t="shared" si="153"/>
        <v/>
      </c>
      <c r="E551" s="14" t="str">
        <f t="shared" si="154"/>
        <v/>
      </c>
      <c r="F551" s="14" t="str">
        <f t="shared" si="155"/>
        <v/>
      </c>
      <c r="G551" s="14" t="str">
        <f t="shared" si="156"/>
        <v/>
      </c>
      <c r="H551" s="14" t="str">
        <f t="shared" si="157"/>
        <v/>
      </c>
      <c r="K551" s="12" t="str">
        <f t="shared" si="159"/>
        <v/>
      </c>
      <c r="L551" s="13" t="str">
        <f t="shared" si="160"/>
        <v/>
      </c>
      <c r="M551" s="14" t="str">
        <f t="shared" si="161"/>
        <v/>
      </c>
      <c r="N551" s="14" t="str">
        <f t="shared" si="162"/>
        <v/>
      </c>
      <c r="O551" s="14" t="str">
        <f t="shared" si="163"/>
        <v/>
      </c>
      <c r="P551" s="14" t="str">
        <f t="shared" si="164"/>
        <v/>
      </c>
      <c r="Q551" s="14" t="str">
        <f t="shared" si="165"/>
        <v/>
      </c>
      <c r="R551" s="14" t="str">
        <f t="shared" si="166"/>
        <v/>
      </c>
      <c r="S551" s="14" t="str">
        <f t="shared" si="167"/>
        <v/>
      </c>
    </row>
    <row r="552" spans="1:19">
      <c r="A552" s="12" t="str">
        <f t="shared" si="158"/>
        <v/>
      </c>
      <c r="B552" s="13" t="str">
        <f t="shared" si="151"/>
        <v/>
      </c>
      <c r="C552" s="14" t="str">
        <f t="shared" si="152"/>
        <v/>
      </c>
      <c r="D552" s="14" t="str">
        <f t="shared" si="153"/>
        <v/>
      </c>
      <c r="E552" s="14" t="str">
        <f t="shared" si="154"/>
        <v/>
      </c>
      <c r="F552" s="14" t="str">
        <f t="shared" si="155"/>
        <v/>
      </c>
      <c r="G552" s="14" t="str">
        <f t="shared" si="156"/>
        <v/>
      </c>
      <c r="H552" s="14" t="str">
        <f t="shared" si="157"/>
        <v/>
      </c>
      <c r="K552" s="12" t="str">
        <f t="shared" si="159"/>
        <v/>
      </c>
      <c r="L552" s="13" t="str">
        <f t="shared" si="160"/>
        <v/>
      </c>
      <c r="M552" s="14" t="str">
        <f t="shared" si="161"/>
        <v/>
      </c>
      <c r="N552" s="14" t="str">
        <f t="shared" si="162"/>
        <v/>
      </c>
      <c r="O552" s="14" t="str">
        <f t="shared" si="163"/>
        <v/>
      </c>
      <c r="P552" s="14" t="str">
        <f t="shared" si="164"/>
        <v/>
      </c>
      <c r="Q552" s="14" t="str">
        <f t="shared" si="165"/>
        <v/>
      </c>
      <c r="R552" s="14" t="str">
        <f t="shared" si="166"/>
        <v/>
      </c>
      <c r="S552" s="14" t="str">
        <f t="shared" si="167"/>
        <v/>
      </c>
    </row>
    <row r="553" spans="1:19">
      <c r="A553" s="12" t="str">
        <f t="shared" si="158"/>
        <v/>
      </c>
      <c r="B553" s="13" t="str">
        <f t="shared" si="151"/>
        <v/>
      </c>
      <c r="C553" s="14" t="str">
        <f t="shared" si="152"/>
        <v/>
      </c>
      <c r="D553" s="14" t="str">
        <f t="shared" si="153"/>
        <v/>
      </c>
      <c r="E553" s="14" t="str">
        <f t="shared" si="154"/>
        <v/>
      </c>
      <c r="F553" s="14" t="str">
        <f t="shared" si="155"/>
        <v/>
      </c>
      <c r="G553" s="14" t="str">
        <f t="shared" si="156"/>
        <v/>
      </c>
      <c r="H553" s="14" t="str">
        <f t="shared" si="157"/>
        <v/>
      </c>
      <c r="K553" s="12" t="str">
        <f t="shared" si="159"/>
        <v/>
      </c>
      <c r="L553" s="13" t="str">
        <f t="shared" si="160"/>
        <v/>
      </c>
      <c r="M553" s="14" t="str">
        <f t="shared" si="161"/>
        <v/>
      </c>
      <c r="N553" s="14" t="str">
        <f t="shared" si="162"/>
        <v/>
      </c>
      <c r="O553" s="14" t="str">
        <f t="shared" si="163"/>
        <v/>
      </c>
      <c r="P553" s="14" t="str">
        <f t="shared" si="164"/>
        <v/>
      </c>
      <c r="Q553" s="14" t="str">
        <f t="shared" si="165"/>
        <v/>
      </c>
      <c r="R553" s="14" t="str">
        <f t="shared" si="166"/>
        <v/>
      </c>
      <c r="S553" s="14" t="str">
        <f t="shared" si="167"/>
        <v/>
      </c>
    </row>
    <row r="554" spans="1:19">
      <c r="A554" s="12" t="str">
        <f t="shared" si="158"/>
        <v/>
      </c>
      <c r="B554" s="13" t="str">
        <f t="shared" si="151"/>
        <v/>
      </c>
      <c r="C554" s="14" t="str">
        <f t="shared" si="152"/>
        <v/>
      </c>
      <c r="D554" s="14" t="str">
        <f t="shared" si="153"/>
        <v/>
      </c>
      <c r="E554" s="14" t="str">
        <f t="shared" si="154"/>
        <v/>
      </c>
      <c r="F554" s="14" t="str">
        <f t="shared" si="155"/>
        <v/>
      </c>
      <c r="G554" s="14" t="str">
        <f t="shared" si="156"/>
        <v/>
      </c>
      <c r="H554" s="14" t="str">
        <f t="shared" si="157"/>
        <v/>
      </c>
      <c r="K554" s="12" t="str">
        <f t="shared" si="159"/>
        <v/>
      </c>
      <c r="L554" s="13" t="str">
        <f t="shared" si="160"/>
        <v/>
      </c>
      <c r="M554" s="14" t="str">
        <f t="shared" si="161"/>
        <v/>
      </c>
      <c r="N554" s="14" t="str">
        <f t="shared" si="162"/>
        <v/>
      </c>
      <c r="O554" s="14" t="str">
        <f t="shared" si="163"/>
        <v/>
      </c>
      <c r="P554" s="14" t="str">
        <f t="shared" si="164"/>
        <v/>
      </c>
      <c r="Q554" s="14" t="str">
        <f t="shared" si="165"/>
        <v/>
      </c>
      <c r="R554" s="14" t="str">
        <f t="shared" si="166"/>
        <v/>
      </c>
      <c r="S554" s="14" t="str">
        <f t="shared" si="167"/>
        <v/>
      </c>
    </row>
    <row r="555" spans="1:19">
      <c r="A555" s="12" t="str">
        <f t="shared" si="158"/>
        <v/>
      </c>
      <c r="B555" s="13" t="str">
        <f t="shared" si="151"/>
        <v/>
      </c>
      <c r="C555" s="14" t="str">
        <f t="shared" si="152"/>
        <v/>
      </c>
      <c r="D555" s="14" t="str">
        <f t="shared" si="153"/>
        <v/>
      </c>
      <c r="E555" s="14" t="str">
        <f t="shared" si="154"/>
        <v/>
      </c>
      <c r="F555" s="14" t="str">
        <f t="shared" si="155"/>
        <v/>
      </c>
      <c r="G555" s="14" t="str">
        <f t="shared" si="156"/>
        <v/>
      </c>
      <c r="H555" s="14" t="str">
        <f t="shared" si="157"/>
        <v/>
      </c>
      <c r="K555" s="12" t="str">
        <f t="shared" si="159"/>
        <v/>
      </c>
      <c r="L555" s="13" t="str">
        <f t="shared" si="160"/>
        <v/>
      </c>
      <c r="M555" s="14" t="str">
        <f t="shared" si="161"/>
        <v/>
      </c>
      <c r="N555" s="14" t="str">
        <f t="shared" si="162"/>
        <v/>
      </c>
      <c r="O555" s="14" t="str">
        <f t="shared" si="163"/>
        <v/>
      </c>
      <c r="P555" s="14" t="str">
        <f t="shared" si="164"/>
        <v/>
      </c>
      <c r="Q555" s="14" t="str">
        <f t="shared" si="165"/>
        <v/>
      </c>
      <c r="R555" s="14" t="str">
        <f t="shared" si="166"/>
        <v/>
      </c>
      <c r="S555" s="14" t="str">
        <f t="shared" si="167"/>
        <v/>
      </c>
    </row>
    <row r="556" spans="1:19">
      <c r="A556" s="12" t="str">
        <f t="shared" si="158"/>
        <v/>
      </c>
      <c r="B556" s="13" t="str">
        <f t="shared" si="151"/>
        <v/>
      </c>
      <c r="C556" s="14" t="str">
        <f t="shared" si="152"/>
        <v/>
      </c>
      <c r="D556" s="14" t="str">
        <f t="shared" si="153"/>
        <v/>
      </c>
      <c r="E556" s="14" t="str">
        <f t="shared" si="154"/>
        <v/>
      </c>
      <c r="F556" s="14" t="str">
        <f t="shared" si="155"/>
        <v/>
      </c>
      <c r="G556" s="14" t="str">
        <f t="shared" si="156"/>
        <v/>
      </c>
      <c r="H556" s="14" t="str">
        <f t="shared" si="157"/>
        <v/>
      </c>
      <c r="K556" s="12" t="str">
        <f t="shared" si="159"/>
        <v/>
      </c>
      <c r="L556" s="13" t="str">
        <f t="shared" si="160"/>
        <v/>
      </c>
      <c r="M556" s="14" t="str">
        <f t="shared" si="161"/>
        <v/>
      </c>
      <c r="N556" s="14" t="str">
        <f t="shared" si="162"/>
        <v/>
      </c>
      <c r="O556" s="14" t="str">
        <f t="shared" si="163"/>
        <v/>
      </c>
      <c r="P556" s="14" t="str">
        <f t="shared" si="164"/>
        <v/>
      </c>
      <c r="Q556" s="14" t="str">
        <f t="shared" si="165"/>
        <v/>
      </c>
      <c r="R556" s="14" t="str">
        <f t="shared" si="166"/>
        <v/>
      </c>
      <c r="S556" s="14" t="str">
        <f t="shared" si="167"/>
        <v/>
      </c>
    </row>
    <row r="557" spans="1:19">
      <c r="A557" s="12" t="str">
        <f t="shared" si="158"/>
        <v/>
      </c>
      <c r="B557" s="13" t="str">
        <f t="shared" ref="B557:B620" si="168">IF(A557="","",DATE(YEAR(B556),MONTH(B556)+1,DAY(B556)))</f>
        <v/>
      </c>
      <c r="C557" s="14" t="str">
        <f t="shared" ref="C557:C620" si="169">IF(A557&lt;&gt;"",$D$12,IF(A557="","",(1+$G$5/12)*H556))</f>
        <v/>
      </c>
      <c r="D557" s="14" t="str">
        <f t="shared" ref="D557:D620" si="170">IF(A557="", "", $G$5/12*H556)</f>
        <v/>
      </c>
      <c r="E557" s="14" t="str">
        <f t="shared" ref="E557:E620" si="171">IF(A557="", "", E556+D557)</f>
        <v/>
      </c>
      <c r="F557" s="14" t="str">
        <f t="shared" ref="F557:F620" si="172">IF(A557="","",C557-D557)</f>
        <v/>
      </c>
      <c r="G557" s="14" t="str">
        <f t="shared" ref="G557:G620" si="173">IF(A557="","", G556+F557)</f>
        <v/>
      </c>
      <c r="H557" s="14" t="str">
        <f t="shared" ref="H557:H620" si="174">IF(A557="","",H556-F557)</f>
        <v/>
      </c>
      <c r="K557" s="12" t="str">
        <f t="shared" si="159"/>
        <v/>
      </c>
      <c r="L557" s="13" t="str">
        <f t="shared" si="160"/>
        <v/>
      </c>
      <c r="M557" s="14" t="str">
        <f t="shared" si="161"/>
        <v/>
      </c>
      <c r="N557" s="14" t="str">
        <f t="shared" si="162"/>
        <v/>
      </c>
      <c r="O557" s="14" t="str">
        <f t="shared" si="163"/>
        <v/>
      </c>
      <c r="P557" s="14" t="str">
        <f t="shared" si="164"/>
        <v/>
      </c>
      <c r="Q557" s="14" t="str">
        <f t="shared" si="165"/>
        <v/>
      </c>
      <c r="R557" s="14" t="str">
        <f t="shared" si="166"/>
        <v/>
      </c>
      <c r="S557" s="14" t="str">
        <f t="shared" si="167"/>
        <v/>
      </c>
    </row>
    <row r="558" spans="1:19">
      <c r="A558" s="12" t="str">
        <f t="shared" si="158"/>
        <v/>
      </c>
      <c r="B558" s="13" t="str">
        <f t="shared" si="168"/>
        <v/>
      </c>
      <c r="C558" s="14" t="str">
        <f t="shared" si="169"/>
        <v/>
      </c>
      <c r="D558" s="14" t="str">
        <f t="shared" si="170"/>
        <v/>
      </c>
      <c r="E558" s="14" t="str">
        <f t="shared" si="171"/>
        <v/>
      </c>
      <c r="F558" s="14" t="str">
        <f t="shared" si="172"/>
        <v/>
      </c>
      <c r="G558" s="14" t="str">
        <f t="shared" si="173"/>
        <v/>
      </c>
      <c r="H558" s="14" t="str">
        <f t="shared" si="174"/>
        <v/>
      </c>
      <c r="K558" s="12" t="str">
        <f t="shared" si="159"/>
        <v/>
      </c>
      <c r="L558" s="13" t="str">
        <f t="shared" si="160"/>
        <v/>
      </c>
      <c r="M558" s="14" t="str">
        <f t="shared" si="161"/>
        <v/>
      </c>
      <c r="N558" s="14" t="str">
        <f t="shared" si="162"/>
        <v/>
      </c>
      <c r="O558" s="14" t="str">
        <f t="shared" si="163"/>
        <v/>
      </c>
      <c r="P558" s="14" t="str">
        <f t="shared" si="164"/>
        <v/>
      </c>
      <c r="Q558" s="14" t="str">
        <f t="shared" si="165"/>
        <v/>
      </c>
      <c r="R558" s="14" t="str">
        <f t="shared" si="166"/>
        <v/>
      </c>
      <c r="S558" s="14" t="str">
        <f t="shared" si="167"/>
        <v/>
      </c>
    </row>
    <row r="559" spans="1:19">
      <c r="A559" s="12" t="str">
        <f t="shared" si="158"/>
        <v/>
      </c>
      <c r="B559" s="13" t="str">
        <f t="shared" si="168"/>
        <v/>
      </c>
      <c r="C559" s="14" t="str">
        <f t="shared" si="169"/>
        <v/>
      </c>
      <c r="D559" s="14" t="str">
        <f t="shared" si="170"/>
        <v/>
      </c>
      <c r="E559" s="14" t="str">
        <f t="shared" si="171"/>
        <v/>
      </c>
      <c r="F559" s="14" t="str">
        <f t="shared" si="172"/>
        <v/>
      </c>
      <c r="G559" s="14" t="str">
        <f t="shared" si="173"/>
        <v/>
      </c>
      <c r="H559" s="14" t="str">
        <f t="shared" si="174"/>
        <v/>
      </c>
      <c r="K559" s="12" t="str">
        <f t="shared" si="159"/>
        <v/>
      </c>
      <c r="L559" s="13" t="str">
        <f t="shared" si="160"/>
        <v/>
      </c>
      <c r="M559" s="14" t="str">
        <f t="shared" si="161"/>
        <v/>
      </c>
      <c r="N559" s="14" t="str">
        <f t="shared" si="162"/>
        <v/>
      </c>
      <c r="O559" s="14" t="str">
        <f t="shared" si="163"/>
        <v/>
      </c>
      <c r="P559" s="14" t="str">
        <f t="shared" si="164"/>
        <v/>
      </c>
      <c r="Q559" s="14" t="str">
        <f t="shared" si="165"/>
        <v/>
      </c>
      <c r="R559" s="14" t="str">
        <f t="shared" si="166"/>
        <v/>
      </c>
      <c r="S559" s="14" t="str">
        <f t="shared" si="167"/>
        <v/>
      </c>
    </row>
    <row r="560" spans="1:19">
      <c r="A560" s="12" t="str">
        <f t="shared" si="158"/>
        <v/>
      </c>
      <c r="B560" s="13" t="str">
        <f t="shared" si="168"/>
        <v/>
      </c>
      <c r="C560" s="14" t="str">
        <f t="shared" si="169"/>
        <v/>
      </c>
      <c r="D560" s="14" t="str">
        <f t="shared" si="170"/>
        <v/>
      </c>
      <c r="E560" s="14" t="str">
        <f t="shared" si="171"/>
        <v/>
      </c>
      <c r="F560" s="14" t="str">
        <f t="shared" si="172"/>
        <v/>
      </c>
      <c r="G560" s="14" t="str">
        <f t="shared" si="173"/>
        <v/>
      </c>
      <c r="H560" s="14" t="str">
        <f t="shared" si="174"/>
        <v/>
      </c>
      <c r="K560" s="12" t="str">
        <f t="shared" si="159"/>
        <v/>
      </c>
      <c r="L560" s="13" t="str">
        <f t="shared" si="160"/>
        <v/>
      </c>
      <c r="M560" s="14" t="str">
        <f t="shared" si="161"/>
        <v/>
      </c>
      <c r="N560" s="14" t="str">
        <f t="shared" si="162"/>
        <v/>
      </c>
      <c r="O560" s="14" t="str">
        <f t="shared" si="163"/>
        <v/>
      </c>
      <c r="P560" s="14" t="str">
        <f t="shared" si="164"/>
        <v/>
      </c>
      <c r="Q560" s="14" t="str">
        <f t="shared" si="165"/>
        <v/>
      </c>
      <c r="R560" s="14" t="str">
        <f t="shared" si="166"/>
        <v/>
      </c>
      <c r="S560" s="14" t="str">
        <f t="shared" si="167"/>
        <v/>
      </c>
    </row>
    <row r="561" spans="1:19">
      <c r="A561" s="12" t="str">
        <f t="shared" si="158"/>
        <v/>
      </c>
      <c r="B561" s="13" t="str">
        <f t="shared" si="168"/>
        <v/>
      </c>
      <c r="C561" s="14" t="str">
        <f t="shared" si="169"/>
        <v/>
      </c>
      <c r="D561" s="14" t="str">
        <f t="shared" si="170"/>
        <v/>
      </c>
      <c r="E561" s="14" t="str">
        <f t="shared" si="171"/>
        <v/>
      </c>
      <c r="F561" s="14" t="str">
        <f t="shared" si="172"/>
        <v/>
      </c>
      <c r="G561" s="14" t="str">
        <f t="shared" si="173"/>
        <v/>
      </c>
      <c r="H561" s="14" t="str">
        <f t="shared" si="174"/>
        <v/>
      </c>
      <c r="K561" s="12" t="str">
        <f t="shared" si="159"/>
        <v/>
      </c>
      <c r="L561" s="13" t="str">
        <f t="shared" si="160"/>
        <v/>
      </c>
      <c r="M561" s="14" t="str">
        <f t="shared" si="161"/>
        <v/>
      </c>
      <c r="N561" s="14" t="str">
        <f t="shared" si="162"/>
        <v/>
      </c>
      <c r="O561" s="14" t="str">
        <f t="shared" si="163"/>
        <v/>
      </c>
      <c r="P561" s="14" t="str">
        <f t="shared" si="164"/>
        <v/>
      </c>
      <c r="Q561" s="14" t="str">
        <f t="shared" si="165"/>
        <v/>
      </c>
      <c r="R561" s="14" t="str">
        <f t="shared" si="166"/>
        <v/>
      </c>
      <c r="S561" s="14" t="str">
        <f t="shared" si="167"/>
        <v/>
      </c>
    </row>
    <row r="562" spans="1:19">
      <c r="A562" s="12" t="str">
        <f t="shared" si="158"/>
        <v/>
      </c>
      <c r="B562" s="13" t="str">
        <f t="shared" si="168"/>
        <v/>
      </c>
      <c r="C562" s="14" t="str">
        <f t="shared" si="169"/>
        <v/>
      </c>
      <c r="D562" s="14" t="str">
        <f t="shared" si="170"/>
        <v/>
      </c>
      <c r="E562" s="14" t="str">
        <f t="shared" si="171"/>
        <v/>
      </c>
      <c r="F562" s="14" t="str">
        <f t="shared" si="172"/>
        <v/>
      </c>
      <c r="G562" s="14" t="str">
        <f t="shared" si="173"/>
        <v/>
      </c>
      <c r="H562" s="14" t="str">
        <f t="shared" si="174"/>
        <v/>
      </c>
      <c r="K562" s="12" t="str">
        <f t="shared" si="159"/>
        <v/>
      </c>
      <c r="L562" s="13" t="str">
        <f t="shared" si="160"/>
        <v/>
      </c>
      <c r="M562" s="14" t="str">
        <f t="shared" si="161"/>
        <v/>
      </c>
      <c r="N562" s="14" t="str">
        <f t="shared" si="162"/>
        <v/>
      </c>
      <c r="O562" s="14" t="str">
        <f t="shared" si="163"/>
        <v/>
      </c>
      <c r="P562" s="14" t="str">
        <f t="shared" si="164"/>
        <v/>
      </c>
      <c r="Q562" s="14" t="str">
        <f t="shared" si="165"/>
        <v/>
      </c>
      <c r="R562" s="14" t="str">
        <f t="shared" si="166"/>
        <v/>
      </c>
      <c r="S562" s="14" t="str">
        <f t="shared" si="167"/>
        <v/>
      </c>
    </row>
    <row r="563" spans="1:19">
      <c r="A563" s="12" t="str">
        <f t="shared" si="158"/>
        <v/>
      </c>
      <c r="B563" s="13" t="str">
        <f t="shared" si="168"/>
        <v/>
      </c>
      <c r="C563" s="14" t="str">
        <f t="shared" si="169"/>
        <v/>
      </c>
      <c r="D563" s="14" t="str">
        <f t="shared" si="170"/>
        <v/>
      </c>
      <c r="E563" s="14" t="str">
        <f t="shared" si="171"/>
        <v/>
      </c>
      <c r="F563" s="14" t="str">
        <f t="shared" si="172"/>
        <v/>
      </c>
      <c r="G563" s="14" t="str">
        <f t="shared" si="173"/>
        <v/>
      </c>
      <c r="H563" s="14" t="str">
        <f t="shared" si="174"/>
        <v/>
      </c>
      <c r="K563" s="12" t="str">
        <f t="shared" si="159"/>
        <v/>
      </c>
      <c r="L563" s="13" t="str">
        <f t="shared" si="160"/>
        <v/>
      </c>
      <c r="M563" s="14" t="str">
        <f t="shared" si="161"/>
        <v/>
      </c>
      <c r="N563" s="14" t="str">
        <f t="shared" si="162"/>
        <v/>
      </c>
      <c r="O563" s="14" t="str">
        <f t="shared" si="163"/>
        <v/>
      </c>
      <c r="P563" s="14" t="str">
        <f t="shared" si="164"/>
        <v/>
      </c>
      <c r="Q563" s="14" t="str">
        <f t="shared" si="165"/>
        <v/>
      </c>
      <c r="R563" s="14" t="str">
        <f t="shared" si="166"/>
        <v/>
      </c>
      <c r="S563" s="14" t="str">
        <f t="shared" si="167"/>
        <v/>
      </c>
    </row>
    <row r="564" spans="1:19">
      <c r="A564" s="12" t="str">
        <f t="shared" si="158"/>
        <v/>
      </c>
      <c r="B564" s="13" t="str">
        <f t="shared" si="168"/>
        <v/>
      </c>
      <c r="C564" s="14" t="str">
        <f t="shared" si="169"/>
        <v/>
      </c>
      <c r="D564" s="14" t="str">
        <f t="shared" si="170"/>
        <v/>
      </c>
      <c r="E564" s="14" t="str">
        <f t="shared" si="171"/>
        <v/>
      </c>
      <c r="F564" s="14" t="str">
        <f t="shared" si="172"/>
        <v/>
      </c>
      <c r="G564" s="14" t="str">
        <f t="shared" si="173"/>
        <v/>
      </c>
      <c r="H564" s="14" t="str">
        <f t="shared" si="174"/>
        <v/>
      </c>
      <c r="K564" s="12" t="str">
        <f t="shared" si="159"/>
        <v/>
      </c>
      <c r="L564" s="13" t="str">
        <f t="shared" si="160"/>
        <v/>
      </c>
      <c r="M564" s="14" t="str">
        <f t="shared" si="161"/>
        <v/>
      </c>
      <c r="N564" s="14" t="str">
        <f t="shared" si="162"/>
        <v/>
      </c>
      <c r="O564" s="14" t="str">
        <f t="shared" si="163"/>
        <v/>
      </c>
      <c r="P564" s="14" t="str">
        <f t="shared" si="164"/>
        <v/>
      </c>
      <c r="Q564" s="14" t="str">
        <f t="shared" si="165"/>
        <v/>
      </c>
      <c r="R564" s="14" t="str">
        <f t="shared" si="166"/>
        <v/>
      </c>
      <c r="S564" s="14" t="str">
        <f t="shared" si="167"/>
        <v/>
      </c>
    </row>
    <row r="565" spans="1:19">
      <c r="A565" s="12" t="str">
        <f t="shared" si="158"/>
        <v/>
      </c>
      <c r="B565" s="13" t="str">
        <f t="shared" si="168"/>
        <v/>
      </c>
      <c r="C565" s="14" t="str">
        <f t="shared" si="169"/>
        <v/>
      </c>
      <c r="D565" s="14" t="str">
        <f t="shared" si="170"/>
        <v/>
      </c>
      <c r="E565" s="14" t="str">
        <f t="shared" si="171"/>
        <v/>
      </c>
      <c r="F565" s="14" t="str">
        <f t="shared" si="172"/>
        <v/>
      </c>
      <c r="G565" s="14" t="str">
        <f t="shared" si="173"/>
        <v/>
      </c>
      <c r="H565" s="14" t="str">
        <f t="shared" si="174"/>
        <v/>
      </c>
      <c r="K565" s="12" t="str">
        <f t="shared" si="159"/>
        <v/>
      </c>
      <c r="L565" s="13" t="str">
        <f t="shared" si="160"/>
        <v/>
      </c>
      <c r="M565" s="14" t="str">
        <f t="shared" si="161"/>
        <v/>
      </c>
      <c r="N565" s="14" t="str">
        <f t="shared" si="162"/>
        <v/>
      </c>
      <c r="O565" s="14" t="str">
        <f t="shared" si="163"/>
        <v/>
      </c>
      <c r="P565" s="14" t="str">
        <f t="shared" si="164"/>
        <v/>
      </c>
      <c r="Q565" s="14" t="str">
        <f t="shared" si="165"/>
        <v/>
      </c>
      <c r="R565" s="14" t="str">
        <f t="shared" si="166"/>
        <v/>
      </c>
      <c r="S565" s="14" t="str">
        <f t="shared" si="167"/>
        <v/>
      </c>
    </row>
    <row r="566" spans="1:19">
      <c r="A566" s="12" t="str">
        <f t="shared" si="158"/>
        <v/>
      </c>
      <c r="B566" s="13" t="str">
        <f t="shared" si="168"/>
        <v/>
      </c>
      <c r="C566" s="14" t="str">
        <f t="shared" si="169"/>
        <v/>
      </c>
      <c r="D566" s="14" t="str">
        <f t="shared" si="170"/>
        <v/>
      </c>
      <c r="E566" s="14" t="str">
        <f t="shared" si="171"/>
        <v/>
      </c>
      <c r="F566" s="14" t="str">
        <f t="shared" si="172"/>
        <v/>
      </c>
      <c r="G566" s="14" t="str">
        <f t="shared" si="173"/>
        <v/>
      </c>
      <c r="H566" s="14" t="str">
        <f t="shared" si="174"/>
        <v/>
      </c>
      <c r="K566" s="12" t="str">
        <f t="shared" si="159"/>
        <v/>
      </c>
      <c r="L566" s="13" t="str">
        <f t="shared" si="160"/>
        <v/>
      </c>
      <c r="M566" s="14" t="str">
        <f t="shared" si="161"/>
        <v/>
      </c>
      <c r="N566" s="14" t="str">
        <f t="shared" si="162"/>
        <v/>
      </c>
      <c r="O566" s="14" t="str">
        <f t="shared" si="163"/>
        <v/>
      </c>
      <c r="P566" s="14" t="str">
        <f t="shared" si="164"/>
        <v/>
      </c>
      <c r="Q566" s="14" t="str">
        <f t="shared" si="165"/>
        <v/>
      </c>
      <c r="R566" s="14" t="str">
        <f t="shared" si="166"/>
        <v/>
      </c>
      <c r="S566" s="14" t="str">
        <f t="shared" si="167"/>
        <v/>
      </c>
    </row>
    <row r="567" spans="1:19">
      <c r="A567" s="12" t="str">
        <f t="shared" si="158"/>
        <v/>
      </c>
      <c r="B567" s="13" t="str">
        <f t="shared" si="168"/>
        <v/>
      </c>
      <c r="C567" s="14" t="str">
        <f t="shared" si="169"/>
        <v/>
      </c>
      <c r="D567" s="14" t="str">
        <f t="shared" si="170"/>
        <v/>
      </c>
      <c r="E567" s="14" t="str">
        <f t="shared" si="171"/>
        <v/>
      </c>
      <c r="F567" s="14" t="str">
        <f t="shared" si="172"/>
        <v/>
      </c>
      <c r="G567" s="14" t="str">
        <f t="shared" si="173"/>
        <v/>
      </c>
      <c r="H567" s="14" t="str">
        <f t="shared" si="174"/>
        <v/>
      </c>
      <c r="K567" s="12" t="str">
        <f t="shared" si="159"/>
        <v/>
      </c>
      <c r="L567" s="13" t="str">
        <f t="shared" si="160"/>
        <v/>
      </c>
      <c r="M567" s="14" t="str">
        <f t="shared" si="161"/>
        <v/>
      </c>
      <c r="N567" s="14" t="str">
        <f t="shared" si="162"/>
        <v/>
      </c>
      <c r="O567" s="14" t="str">
        <f t="shared" si="163"/>
        <v/>
      </c>
      <c r="P567" s="14" t="str">
        <f t="shared" si="164"/>
        <v/>
      </c>
      <c r="Q567" s="14" t="str">
        <f t="shared" si="165"/>
        <v/>
      </c>
      <c r="R567" s="14" t="str">
        <f t="shared" si="166"/>
        <v/>
      </c>
      <c r="S567" s="14" t="str">
        <f t="shared" si="167"/>
        <v/>
      </c>
    </row>
    <row r="568" spans="1:19">
      <c r="A568" s="12" t="str">
        <f t="shared" si="158"/>
        <v/>
      </c>
      <c r="B568" s="13" t="str">
        <f t="shared" si="168"/>
        <v/>
      </c>
      <c r="C568" s="14" t="str">
        <f t="shared" si="169"/>
        <v/>
      </c>
      <c r="D568" s="14" t="str">
        <f t="shared" si="170"/>
        <v/>
      </c>
      <c r="E568" s="14" t="str">
        <f t="shared" si="171"/>
        <v/>
      </c>
      <c r="F568" s="14" t="str">
        <f t="shared" si="172"/>
        <v/>
      </c>
      <c r="G568" s="14" t="str">
        <f t="shared" si="173"/>
        <v/>
      </c>
      <c r="H568" s="14" t="str">
        <f t="shared" si="174"/>
        <v/>
      </c>
      <c r="K568" s="12" t="str">
        <f t="shared" si="159"/>
        <v/>
      </c>
      <c r="L568" s="13" t="str">
        <f t="shared" si="160"/>
        <v/>
      </c>
      <c r="M568" s="14" t="str">
        <f t="shared" si="161"/>
        <v/>
      </c>
      <c r="N568" s="14" t="str">
        <f t="shared" si="162"/>
        <v/>
      </c>
      <c r="O568" s="14" t="str">
        <f t="shared" si="163"/>
        <v/>
      </c>
      <c r="P568" s="14" t="str">
        <f t="shared" si="164"/>
        <v/>
      </c>
      <c r="Q568" s="14" t="str">
        <f t="shared" si="165"/>
        <v/>
      </c>
      <c r="R568" s="14" t="str">
        <f t="shared" si="166"/>
        <v/>
      </c>
      <c r="S568" s="14" t="str">
        <f t="shared" si="167"/>
        <v/>
      </c>
    </row>
    <row r="569" spans="1:19">
      <c r="A569" s="12" t="str">
        <f t="shared" si="158"/>
        <v/>
      </c>
      <c r="B569" s="13" t="str">
        <f t="shared" si="168"/>
        <v/>
      </c>
      <c r="C569" s="14" t="str">
        <f t="shared" si="169"/>
        <v/>
      </c>
      <c r="D569" s="14" t="str">
        <f t="shared" si="170"/>
        <v/>
      </c>
      <c r="E569" s="14" t="str">
        <f t="shared" si="171"/>
        <v/>
      </c>
      <c r="F569" s="14" t="str">
        <f t="shared" si="172"/>
        <v/>
      </c>
      <c r="G569" s="14" t="str">
        <f t="shared" si="173"/>
        <v/>
      </c>
      <c r="H569" s="14" t="str">
        <f t="shared" si="174"/>
        <v/>
      </c>
      <c r="K569" s="12" t="str">
        <f t="shared" si="159"/>
        <v/>
      </c>
      <c r="L569" s="13" t="str">
        <f t="shared" si="160"/>
        <v/>
      </c>
      <c r="M569" s="14" t="str">
        <f t="shared" si="161"/>
        <v/>
      </c>
      <c r="N569" s="14" t="str">
        <f t="shared" si="162"/>
        <v/>
      </c>
      <c r="O569" s="14" t="str">
        <f t="shared" si="163"/>
        <v/>
      </c>
      <c r="P569" s="14" t="str">
        <f t="shared" si="164"/>
        <v/>
      </c>
      <c r="Q569" s="14" t="str">
        <f t="shared" si="165"/>
        <v/>
      </c>
      <c r="R569" s="14" t="str">
        <f t="shared" si="166"/>
        <v/>
      </c>
      <c r="S569" s="14" t="str">
        <f t="shared" si="167"/>
        <v/>
      </c>
    </row>
    <row r="570" spans="1:19">
      <c r="A570" s="12" t="str">
        <f t="shared" si="158"/>
        <v/>
      </c>
      <c r="B570" s="13" t="str">
        <f t="shared" si="168"/>
        <v/>
      </c>
      <c r="C570" s="14" t="str">
        <f t="shared" si="169"/>
        <v/>
      </c>
      <c r="D570" s="14" t="str">
        <f t="shared" si="170"/>
        <v/>
      </c>
      <c r="E570" s="14" t="str">
        <f t="shared" si="171"/>
        <v/>
      </c>
      <c r="F570" s="14" t="str">
        <f t="shared" si="172"/>
        <v/>
      </c>
      <c r="G570" s="14" t="str">
        <f t="shared" si="173"/>
        <v/>
      </c>
      <c r="H570" s="14" t="str">
        <f t="shared" si="174"/>
        <v/>
      </c>
      <c r="K570" s="12" t="str">
        <f t="shared" si="159"/>
        <v/>
      </c>
      <c r="L570" s="13" t="str">
        <f t="shared" si="160"/>
        <v/>
      </c>
      <c r="M570" s="14" t="str">
        <f t="shared" si="161"/>
        <v/>
      </c>
      <c r="N570" s="14" t="str">
        <f t="shared" si="162"/>
        <v/>
      </c>
      <c r="O570" s="14" t="str">
        <f t="shared" si="163"/>
        <v/>
      </c>
      <c r="P570" s="14" t="str">
        <f t="shared" si="164"/>
        <v/>
      </c>
      <c r="Q570" s="14" t="str">
        <f t="shared" si="165"/>
        <v/>
      </c>
      <c r="R570" s="14" t="str">
        <f t="shared" si="166"/>
        <v/>
      </c>
      <c r="S570" s="14" t="str">
        <f t="shared" si="167"/>
        <v/>
      </c>
    </row>
    <row r="571" spans="1:19">
      <c r="A571" s="12" t="str">
        <f t="shared" si="158"/>
        <v/>
      </c>
      <c r="B571" s="13" t="str">
        <f t="shared" si="168"/>
        <v/>
      </c>
      <c r="C571" s="14" t="str">
        <f t="shared" si="169"/>
        <v/>
      </c>
      <c r="D571" s="14" t="str">
        <f t="shared" si="170"/>
        <v/>
      </c>
      <c r="E571" s="14" t="str">
        <f t="shared" si="171"/>
        <v/>
      </c>
      <c r="F571" s="14" t="str">
        <f t="shared" si="172"/>
        <v/>
      </c>
      <c r="G571" s="14" t="str">
        <f t="shared" si="173"/>
        <v/>
      </c>
      <c r="H571" s="14" t="str">
        <f t="shared" si="174"/>
        <v/>
      </c>
      <c r="K571" s="12" t="str">
        <f t="shared" si="159"/>
        <v/>
      </c>
      <c r="L571" s="13" t="str">
        <f t="shared" si="160"/>
        <v/>
      </c>
      <c r="M571" s="14" t="str">
        <f t="shared" si="161"/>
        <v/>
      </c>
      <c r="N571" s="14" t="str">
        <f t="shared" si="162"/>
        <v/>
      </c>
      <c r="O571" s="14" t="str">
        <f t="shared" si="163"/>
        <v/>
      </c>
      <c r="P571" s="14" t="str">
        <f t="shared" si="164"/>
        <v/>
      </c>
      <c r="Q571" s="14" t="str">
        <f t="shared" si="165"/>
        <v/>
      </c>
      <c r="R571" s="14" t="str">
        <f t="shared" si="166"/>
        <v/>
      </c>
      <c r="S571" s="14" t="str">
        <f t="shared" si="167"/>
        <v/>
      </c>
    </row>
    <row r="572" spans="1:19">
      <c r="A572" s="12" t="str">
        <f t="shared" si="158"/>
        <v/>
      </c>
      <c r="B572" s="13" t="str">
        <f t="shared" si="168"/>
        <v/>
      </c>
      <c r="C572" s="14" t="str">
        <f t="shared" si="169"/>
        <v/>
      </c>
      <c r="D572" s="14" t="str">
        <f t="shared" si="170"/>
        <v/>
      </c>
      <c r="E572" s="14" t="str">
        <f t="shared" si="171"/>
        <v/>
      </c>
      <c r="F572" s="14" t="str">
        <f t="shared" si="172"/>
        <v/>
      </c>
      <c r="G572" s="14" t="str">
        <f t="shared" si="173"/>
        <v/>
      </c>
      <c r="H572" s="14" t="str">
        <f t="shared" si="174"/>
        <v/>
      </c>
      <c r="K572" s="12" t="str">
        <f t="shared" si="159"/>
        <v/>
      </c>
      <c r="L572" s="13" t="str">
        <f t="shared" si="160"/>
        <v/>
      </c>
      <c r="M572" s="14" t="str">
        <f t="shared" si="161"/>
        <v/>
      </c>
      <c r="N572" s="14" t="str">
        <f t="shared" si="162"/>
        <v/>
      </c>
      <c r="O572" s="14" t="str">
        <f t="shared" si="163"/>
        <v/>
      </c>
      <c r="P572" s="14" t="str">
        <f t="shared" si="164"/>
        <v/>
      </c>
      <c r="Q572" s="14" t="str">
        <f t="shared" si="165"/>
        <v/>
      </c>
      <c r="R572" s="14" t="str">
        <f t="shared" si="166"/>
        <v/>
      </c>
      <c r="S572" s="14" t="str">
        <f t="shared" si="167"/>
        <v/>
      </c>
    </row>
    <row r="573" spans="1:19">
      <c r="A573" s="12" t="str">
        <f t="shared" si="158"/>
        <v/>
      </c>
      <c r="B573" s="13" t="str">
        <f t="shared" si="168"/>
        <v/>
      </c>
      <c r="C573" s="14" t="str">
        <f t="shared" si="169"/>
        <v/>
      </c>
      <c r="D573" s="14" t="str">
        <f t="shared" si="170"/>
        <v/>
      </c>
      <c r="E573" s="14" t="str">
        <f t="shared" si="171"/>
        <v/>
      </c>
      <c r="F573" s="14" t="str">
        <f t="shared" si="172"/>
        <v/>
      </c>
      <c r="G573" s="14" t="str">
        <f t="shared" si="173"/>
        <v/>
      </c>
      <c r="H573" s="14" t="str">
        <f t="shared" si="174"/>
        <v/>
      </c>
      <c r="K573" s="12" t="str">
        <f t="shared" si="159"/>
        <v/>
      </c>
      <c r="L573" s="13" t="str">
        <f t="shared" si="160"/>
        <v/>
      </c>
      <c r="M573" s="14" t="str">
        <f t="shared" si="161"/>
        <v/>
      </c>
      <c r="N573" s="14" t="str">
        <f t="shared" si="162"/>
        <v/>
      </c>
      <c r="O573" s="14" t="str">
        <f t="shared" si="163"/>
        <v/>
      </c>
      <c r="P573" s="14" t="str">
        <f t="shared" si="164"/>
        <v/>
      </c>
      <c r="Q573" s="14" t="str">
        <f t="shared" si="165"/>
        <v/>
      </c>
      <c r="R573" s="14" t="str">
        <f t="shared" si="166"/>
        <v/>
      </c>
      <c r="S573" s="14" t="str">
        <f t="shared" si="167"/>
        <v/>
      </c>
    </row>
    <row r="574" spans="1:19">
      <c r="A574" s="12" t="str">
        <f t="shared" si="158"/>
        <v/>
      </c>
      <c r="B574" s="13" t="str">
        <f t="shared" si="168"/>
        <v/>
      </c>
      <c r="C574" s="14" t="str">
        <f t="shared" si="169"/>
        <v/>
      </c>
      <c r="D574" s="14" t="str">
        <f t="shared" si="170"/>
        <v/>
      </c>
      <c r="E574" s="14" t="str">
        <f t="shared" si="171"/>
        <v/>
      </c>
      <c r="F574" s="14" t="str">
        <f t="shared" si="172"/>
        <v/>
      </c>
      <c r="G574" s="14" t="str">
        <f t="shared" si="173"/>
        <v/>
      </c>
      <c r="H574" s="14" t="str">
        <f t="shared" si="174"/>
        <v/>
      </c>
      <c r="K574" s="12" t="str">
        <f t="shared" si="159"/>
        <v/>
      </c>
      <c r="L574" s="13" t="str">
        <f t="shared" si="160"/>
        <v/>
      </c>
      <c r="M574" s="14" t="str">
        <f t="shared" si="161"/>
        <v/>
      </c>
      <c r="N574" s="14" t="str">
        <f t="shared" si="162"/>
        <v/>
      </c>
      <c r="O574" s="14" t="str">
        <f t="shared" si="163"/>
        <v/>
      </c>
      <c r="P574" s="14" t="str">
        <f t="shared" si="164"/>
        <v/>
      </c>
      <c r="Q574" s="14" t="str">
        <f t="shared" si="165"/>
        <v/>
      </c>
      <c r="R574" s="14" t="str">
        <f t="shared" si="166"/>
        <v/>
      </c>
      <c r="S574" s="14" t="str">
        <f t="shared" si="167"/>
        <v/>
      </c>
    </row>
    <row r="575" spans="1:19">
      <c r="A575" s="12" t="str">
        <f t="shared" si="158"/>
        <v/>
      </c>
      <c r="B575" s="13" t="str">
        <f t="shared" si="168"/>
        <v/>
      </c>
      <c r="C575" s="14" t="str">
        <f t="shared" si="169"/>
        <v/>
      </c>
      <c r="D575" s="14" t="str">
        <f t="shared" si="170"/>
        <v/>
      </c>
      <c r="E575" s="14" t="str">
        <f t="shared" si="171"/>
        <v/>
      </c>
      <c r="F575" s="14" t="str">
        <f t="shared" si="172"/>
        <v/>
      </c>
      <c r="G575" s="14" t="str">
        <f t="shared" si="173"/>
        <v/>
      </c>
      <c r="H575" s="14" t="str">
        <f t="shared" si="174"/>
        <v/>
      </c>
      <c r="K575" s="12" t="str">
        <f t="shared" si="159"/>
        <v/>
      </c>
      <c r="L575" s="13" t="str">
        <f t="shared" si="160"/>
        <v/>
      </c>
      <c r="M575" s="14" t="str">
        <f t="shared" si="161"/>
        <v/>
      </c>
      <c r="N575" s="14" t="str">
        <f t="shared" si="162"/>
        <v/>
      </c>
      <c r="O575" s="14" t="str">
        <f t="shared" si="163"/>
        <v/>
      </c>
      <c r="P575" s="14" t="str">
        <f t="shared" si="164"/>
        <v/>
      </c>
      <c r="Q575" s="14" t="str">
        <f t="shared" si="165"/>
        <v/>
      </c>
      <c r="R575" s="14" t="str">
        <f t="shared" si="166"/>
        <v/>
      </c>
      <c r="S575" s="14" t="str">
        <f t="shared" si="167"/>
        <v/>
      </c>
    </row>
    <row r="576" spans="1:19">
      <c r="A576" s="12" t="str">
        <f t="shared" si="158"/>
        <v/>
      </c>
      <c r="B576" s="13" t="str">
        <f t="shared" si="168"/>
        <v/>
      </c>
      <c r="C576" s="14" t="str">
        <f t="shared" si="169"/>
        <v/>
      </c>
      <c r="D576" s="14" t="str">
        <f t="shared" si="170"/>
        <v/>
      </c>
      <c r="E576" s="14" t="str">
        <f t="shared" si="171"/>
        <v/>
      </c>
      <c r="F576" s="14" t="str">
        <f t="shared" si="172"/>
        <v/>
      </c>
      <c r="G576" s="14" t="str">
        <f t="shared" si="173"/>
        <v/>
      </c>
      <c r="H576" s="14" t="str">
        <f t="shared" si="174"/>
        <v/>
      </c>
      <c r="K576" s="12" t="str">
        <f t="shared" si="159"/>
        <v/>
      </c>
      <c r="L576" s="13" t="str">
        <f t="shared" si="160"/>
        <v/>
      </c>
      <c r="M576" s="14" t="str">
        <f t="shared" si="161"/>
        <v/>
      </c>
      <c r="N576" s="14" t="str">
        <f t="shared" si="162"/>
        <v/>
      </c>
      <c r="O576" s="14" t="str">
        <f t="shared" si="163"/>
        <v/>
      </c>
      <c r="P576" s="14" t="str">
        <f t="shared" si="164"/>
        <v/>
      </c>
      <c r="Q576" s="14" t="str">
        <f t="shared" si="165"/>
        <v/>
      </c>
      <c r="R576" s="14" t="str">
        <f t="shared" si="166"/>
        <v/>
      </c>
      <c r="S576" s="14" t="str">
        <f t="shared" si="167"/>
        <v/>
      </c>
    </row>
    <row r="577" spans="1:19">
      <c r="A577" s="12" t="str">
        <f t="shared" si="158"/>
        <v/>
      </c>
      <c r="B577" s="13" t="str">
        <f t="shared" si="168"/>
        <v/>
      </c>
      <c r="C577" s="14" t="str">
        <f t="shared" si="169"/>
        <v/>
      </c>
      <c r="D577" s="14" t="str">
        <f t="shared" si="170"/>
        <v/>
      </c>
      <c r="E577" s="14" t="str">
        <f t="shared" si="171"/>
        <v/>
      </c>
      <c r="F577" s="14" t="str">
        <f t="shared" si="172"/>
        <v/>
      </c>
      <c r="G577" s="14" t="str">
        <f t="shared" si="173"/>
        <v/>
      </c>
      <c r="H577" s="14" t="str">
        <f t="shared" si="174"/>
        <v/>
      </c>
      <c r="K577" s="12" t="str">
        <f t="shared" si="159"/>
        <v/>
      </c>
      <c r="L577" s="13" t="str">
        <f t="shared" si="160"/>
        <v/>
      </c>
      <c r="M577" s="14" t="str">
        <f t="shared" si="161"/>
        <v/>
      </c>
      <c r="N577" s="14" t="str">
        <f t="shared" si="162"/>
        <v/>
      </c>
      <c r="O577" s="14" t="str">
        <f t="shared" si="163"/>
        <v/>
      </c>
      <c r="P577" s="14" t="str">
        <f t="shared" si="164"/>
        <v/>
      </c>
      <c r="Q577" s="14" t="str">
        <f t="shared" si="165"/>
        <v/>
      </c>
      <c r="R577" s="14" t="str">
        <f t="shared" si="166"/>
        <v/>
      </c>
      <c r="S577" s="14" t="str">
        <f t="shared" si="167"/>
        <v/>
      </c>
    </row>
    <row r="578" spans="1:19">
      <c r="A578" s="12" t="str">
        <f t="shared" si="158"/>
        <v/>
      </c>
      <c r="B578" s="13" t="str">
        <f t="shared" si="168"/>
        <v/>
      </c>
      <c r="C578" s="14" t="str">
        <f t="shared" si="169"/>
        <v/>
      </c>
      <c r="D578" s="14" t="str">
        <f t="shared" si="170"/>
        <v/>
      </c>
      <c r="E578" s="14" t="str">
        <f t="shared" si="171"/>
        <v/>
      </c>
      <c r="F578" s="14" t="str">
        <f t="shared" si="172"/>
        <v/>
      </c>
      <c r="G578" s="14" t="str">
        <f t="shared" si="173"/>
        <v/>
      </c>
      <c r="H578" s="14" t="str">
        <f t="shared" si="174"/>
        <v/>
      </c>
      <c r="K578" s="12" t="str">
        <f t="shared" si="159"/>
        <v/>
      </c>
      <c r="L578" s="13" t="str">
        <f t="shared" si="160"/>
        <v/>
      </c>
      <c r="M578" s="14" t="str">
        <f t="shared" si="161"/>
        <v/>
      </c>
      <c r="N578" s="14" t="str">
        <f t="shared" si="162"/>
        <v/>
      </c>
      <c r="O578" s="14" t="str">
        <f t="shared" si="163"/>
        <v/>
      </c>
      <c r="P578" s="14" t="str">
        <f t="shared" si="164"/>
        <v/>
      </c>
      <c r="Q578" s="14" t="str">
        <f t="shared" si="165"/>
        <v/>
      </c>
      <c r="R578" s="14" t="str">
        <f t="shared" si="166"/>
        <v/>
      </c>
      <c r="S578" s="14" t="str">
        <f t="shared" si="167"/>
        <v/>
      </c>
    </row>
    <row r="579" spans="1:19">
      <c r="A579" s="12" t="str">
        <f t="shared" si="158"/>
        <v/>
      </c>
      <c r="B579" s="13" t="str">
        <f t="shared" si="168"/>
        <v/>
      </c>
      <c r="C579" s="14" t="str">
        <f t="shared" si="169"/>
        <v/>
      </c>
      <c r="D579" s="14" t="str">
        <f t="shared" si="170"/>
        <v/>
      </c>
      <c r="E579" s="14" t="str">
        <f t="shared" si="171"/>
        <v/>
      </c>
      <c r="F579" s="14" t="str">
        <f t="shared" si="172"/>
        <v/>
      </c>
      <c r="G579" s="14" t="str">
        <f t="shared" si="173"/>
        <v/>
      </c>
      <c r="H579" s="14" t="str">
        <f t="shared" si="174"/>
        <v/>
      </c>
      <c r="K579" s="12" t="str">
        <f t="shared" si="159"/>
        <v/>
      </c>
      <c r="L579" s="13" t="str">
        <f t="shared" si="160"/>
        <v/>
      </c>
      <c r="M579" s="14" t="str">
        <f t="shared" si="161"/>
        <v/>
      </c>
      <c r="N579" s="14" t="str">
        <f t="shared" si="162"/>
        <v/>
      </c>
      <c r="O579" s="14" t="str">
        <f t="shared" si="163"/>
        <v/>
      </c>
      <c r="P579" s="14" t="str">
        <f t="shared" si="164"/>
        <v/>
      </c>
      <c r="Q579" s="14" t="str">
        <f t="shared" si="165"/>
        <v/>
      </c>
      <c r="R579" s="14" t="str">
        <f t="shared" si="166"/>
        <v/>
      </c>
      <c r="S579" s="14" t="str">
        <f t="shared" si="167"/>
        <v/>
      </c>
    </row>
    <row r="580" spans="1:19">
      <c r="A580" s="12" t="str">
        <f t="shared" si="158"/>
        <v/>
      </c>
      <c r="B580" s="13" t="str">
        <f t="shared" si="168"/>
        <v/>
      </c>
      <c r="C580" s="14" t="str">
        <f t="shared" si="169"/>
        <v/>
      </c>
      <c r="D580" s="14" t="str">
        <f t="shared" si="170"/>
        <v/>
      </c>
      <c r="E580" s="14" t="str">
        <f t="shared" si="171"/>
        <v/>
      </c>
      <c r="F580" s="14" t="str">
        <f t="shared" si="172"/>
        <v/>
      </c>
      <c r="G580" s="14" t="str">
        <f t="shared" si="173"/>
        <v/>
      </c>
      <c r="H580" s="14" t="str">
        <f t="shared" si="174"/>
        <v/>
      </c>
      <c r="K580" s="12" t="str">
        <f t="shared" si="159"/>
        <v/>
      </c>
      <c r="L580" s="13" t="str">
        <f t="shared" si="160"/>
        <v/>
      </c>
      <c r="M580" s="14" t="str">
        <f t="shared" si="161"/>
        <v/>
      </c>
      <c r="N580" s="14" t="str">
        <f t="shared" si="162"/>
        <v/>
      </c>
      <c r="O580" s="14" t="str">
        <f t="shared" si="163"/>
        <v/>
      </c>
      <c r="P580" s="14" t="str">
        <f t="shared" si="164"/>
        <v/>
      </c>
      <c r="Q580" s="14" t="str">
        <f t="shared" si="165"/>
        <v/>
      </c>
      <c r="R580" s="14" t="str">
        <f t="shared" si="166"/>
        <v/>
      </c>
      <c r="S580" s="14" t="str">
        <f t="shared" si="167"/>
        <v/>
      </c>
    </row>
    <row r="581" spans="1:19">
      <c r="A581" s="12" t="str">
        <f t="shared" si="158"/>
        <v/>
      </c>
      <c r="B581" s="13" t="str">
        <f t="shared" si="168"/>
        <v/>
      </c>
      <c r="C581" s="14" t="str">
        <f t="shared" si="169"/>
        <v/>
      </c>
      <c r="D581" s="14" t="str">
        <f t="shared" si="170"/>
        <v/>
      </c>
      <c r="E581" s="14" t="str">
        <f t="shared" si="171"/>
        <v/>
      </c>
      <c r="F581" s="14" t="str">
        <f t="shared" si="172"/>
        <v/>
      </c>
      <c r="G581" s="14" t="str">
        <f t="shared" si="173"/>
        <v/>
      </c>
      <c r="H581" s="14" t="str">
        <f t="shared" si="174"/>
        <v/>
      </c>
      <c r="K581" s="12" t="str">
        <f t="shared" si="159"/>
        <v/>
      </c>
      <c r="L581" s="13" t="str">
        <f t="shared" si="160"/>
        <v/>
      </c>
      <c r="M581" s="14" t="str">
        <f t="shared" si="161"/>
        <v/>
      </c>
      <c r="N581" s="14" t="str">
        <f t="shared" si="162"/>
        <v/>
      </c>
      <c r="O581" s="14" t="str">
        <f t="shared" si="163"/>
        <v/>
      </c>
      <c r="P581" s="14" t="str">
        <f t="shared" si="164"/>
        <v/>
      </c>
      <c r="Q581" s="14" t="str">
        <f t="shared" si="165"/>
        <v/>
      </c>
      <c r="R581" s="14" t="str">
        <f t="shared" si="166"/>
        <v/>
      </c>
      <c r="S581" s="14" t="str">
        <f t="shared" si="167"/>
        <v/>
      </c>
    </row>
    <row r="582" spans="1:19">
      <c r="A582" s="12" t="str">
        <f t="shared" si="158"/>
        <v/>
      </c>
      <c r="B582" s="13" t="str">
        <f t="shared" si="168"/>
        <v/>
      </c>
      <c r="C582" s="14" t="str">
        <f t="shared" si="169"/>
        <v/>
      </c>
      <c r="D582" s="14" t="str">
        <f t="shared" si="170"/>
        <v/>
      </c>
      <c r="E582" s="14" t="str">
        <f t="shared" si="171"/>
        <v/>
      </c>
      <c r="F582" s="14" t="str">
        <f t="shared" si="172"/>
        <v/>
      </c>
      <c r="G582" s="14" t="str">
        <f t="shared" si="173"/>
        <v/>
      </c>
      <c r="H582" s="14" t="str">
        <f t="shared" si="174"/>
        <v/>
      </c>
      <c r="K582" s="12" t="str">
        <f t="shared" si="159"/>
        <v/>
      </c>
      <c r="L582" s="13" t="str">
        <f t="shared" si="160"/>
        <v/>
      </c>
      <c r="M582" s="14" t="str">
        <f t="shared" si="161"/>
        <v/>
      </c>
      <c r="N582" s="14" t="str">
        <f t="shared" si="162"/>
        <v/>
      </c>
      <c r="O582" s="14" t="str">
        <f t="shared" si="163"/>
        <v/>
      </c>
      <c r="P582" s="14" t="str">
        <f t="shared" si="164"/>
        <v/>
      </c>
      <c r="Q582" s="14" t="str">
        <f t="shared" si="165"/>
        <v/>
      </c>
      <c r="R582" s="14" t="str">
        <f t="shared" si="166"/>
        <v/>
      </c>
      <c r="S582" s="14" t="str">
        <f t="shared" si="167"/>
        <v/>
      </c>
    </row>
    <row r="583" spans="1:19">
      <c r="A583" s="12" t="str">
        <f t="shared" si="158"/>
        <v/>
      </c>
      <c r="B583" s="13" t="str">
        <f t="shared" si="168"/>
        <v/>
      </c>
      <c r="C583" s="14" t="str">
        <f t="shared" si="169"/>
        <v/>
      </c>
      <c r="D583" s="14" t="str">
        <f t="shared" si="170"/>
        <v/>
      </c>
      <c r="E583" s="14" t="str">
        <f t="shared" si="171"/>
        <v/>
      </c>
      <c r="F583" s="14" t="str">
        <f t="shared" si="172"/>
        <v/>
      </c>
      <c r="G583" s="14" t="str">
        <f t="shared" si="173"/>
        <v/>
      </c>
      <c r="H583" s="14" t="str">
        <f t="shared" si="174"/>
        <v/>
      </c>
      <c r="K583" s="12" t="str">
        <f t="shared" si="159"/>
        <v/>
      </c>
      <c r="L583" s="13" t="str">
        <f t="shared" si="160"/>
        <v/>
      </c>
      <c r="M583" s="14" t="str">
        <f t="shared" si="161"/>
        <v/>
      </c>
      <c r="N583" s="14" t="str">
        <f t="shared" si="162"/>
        <v/>
      </c>
      <c r="O583" s="14" t="str">
        <f t="shared" si="163"/>
        <v/>
      </c>
      <c r="P583" s="14" t="str">
        <f t="shared" si="164"/>
        <v/>
      </c>
      <c r="Q583" s="14" t="str">
        <f t="shared" si="165"/>
        <v/>
      </c>
      <c r="R583" s="14" t="str">
        <f t="shared" si="166"/>
        <v/>
      </c>
      <c r="S583" s="14" t="str">
        <f t="shared" si="167"/>
        <v/>
      </c>
    </row>
    <row r="584" spans="1:19">
      <c r="A584" s="12" t="str">
        <f t="shared" si="158"/>
        <v/>
      </c>
      <c r="B584" s="13" t="str">
        <f t="shared" si="168"/>
        <v/>
      </c>
      <c r="C584" s="14" t="str">
        <f t="shared" si="169"/>
        <v/>
      </c>
      <c r="D584" s="14" t="str">
        <f t="shared" si="170"/>
        <v/>
      </c>
      <c r="E584" s="14" t="str">
        <f t="shared" si="171"/>
        <v/>
      </c>
      <c r="F584" s="14" t="str">
        <f t="shared" si="172"/>
        <v/>
      </c>
      <c r="G584" s="14" t="str">
        <f t="shared" si="173"/>
        <v/>
      </c>
      <c r="H584" s="14" t="str">
        <f t="shared" si="174"/>
        <v/>
      </c>
      <c r="K584" s="12" t="str">
        <f t="shared" si="159"/>
        <v/>
      </c>
      <c r="L584" s="13" t="str">
        <f t="shared" si="160"/>
        <v/>
      </c>
      <c r="M584" s="14" t="str">
        <f t="shared" si="161"/>
        <v/>
      </c>
      <c r="N584" s="14" t="str">
        <f t="shared" si="162"/>
        <v/>
      </c>
      <c r="O584" s="14" t="str">
        <f t="shared" si="163"/>
        <v/>
      </c>
      <c r="P584" s="14" t="str">
        <f t="shared" si="164"/>
        <v/>
      </c>
      <c r="Q584" s="14" t="str">
        <f t="shared" si="165"/>
        <v/>
      </c>
      <c r="R584" s="14" t="str">
        <f t="shared" si="166"/>
        <v/>
      </c>
      <c r="S584" s="14" t="str">
        <f t="shared" si="167"/>
        <v/>
      </c>
    </row>
    <row r="585" spans="1:19">
      <c r="A585" s="12" t="str">
        <f t="shared" si="158"/>
        <v/>
      </c>
      <c r="B585" s="13" t="str">
        <f t="shared" si="168"/>
        <v/>
      </c>
      <c r="C585" s="14" t="str">
        <f t="shared" si="169"/>
        <v/>
      </c>
      <c r="D585" s="14" t="str">
        <f t="shared" si="170"/>
        <v/>
      </c>
      <c r="E585" s="14" t="str">
        <f t="shared" si="171"/>
        <v/>
      </c>
      <c r="F585" s="14" t="str">
        <f t="shared" si="172"/>
        <v/>
      </c>
      <c r="G585" s="14" t="str">
        <f t="shared" si="173"/>
        <v/>
      </c>
      <c r="H585" s="14" t="str">
        <f t="shared" si="174"/>
        <v/>
      </c>
      <c r="K585" s="12" t="str">
        <f t="shared" si="159"/>
        <v/>
      </c>
      <c r="L585" s="13" t="str">
        <f t="shared" si="160"/>
        <v/>
      </c>
      <c r="M585" s="14" t="str">
        <f t="shared" si="161"/>
        <v/>
      </c>
      <c r="N585" s="14" t="str">
        <f t="shared" si="162"/>
        <v/>
      </c>
      <c r="O585" s="14" t="str">
        <f t="shared" si="163"/>
        <v/>
      </c>
      <c r="P585" s="14" t="str">
        <f t="shared" si="164"/>
        <v/>
      </c>
      <c r="Q585" s="14" t="str">
        <f t="shared" si="165"/>
        <v/>
      </c>
      <c r="R585" s="14" t="str">
        <f t="shared" si="166"/>
        <v/>
      </c>
      <c r="S585" s="14" t="str">
        <f t="shared" si="167"/>
        <v/>
      </c>
    </row>
    <row r="586" spans="1:19">
      <c r="A586" s="12" t="str">
        <f t="shared" si="158"/>
        <v/>
      </c>
      <c r="B586" s="13" t="str">
        <f t="shared" si="168"/>
        <v/>
      </c>
      <c r="C586" s="14" t="str">
        <f t="shared" si="169"/>
        <v/>
      </c>
      <c r="D586" s="14" t="str">
        <f t="shared" si="170"/>
        <v/>
      </c>
      <c r="E586" s="14" t="str">
        <f t="shared" si="171"/>
        <v/>
      </c>
      <c r="F586" s="14" t="str">
        <f t="shared" si="172"/>
        <v/>
      </c>
      <c r="G586" s="14" t="str">
        <f t="shared" si="173"/>
        <v/>
      </c>
      <c r="H586" s="14" t="str">
        <f t="shared" si="174"/>
        <v/>
      </c>
      <c r="K586" s="12" t="str">
        <f t="shared" si="159"/>
        <v/>
      </c>
      <c r="L586" s="13" t="str">
        <f t="shared" si="160"/>
        <v/>
      </c>
      <c r="M586" s="14" t="str">
        <f t="shared" si="161"/>
        <v/>
      </c>
      <c r="N586" s="14" t="str">
        <f t="shared" si="162"/>
        <v/>
      </c>
      <c r="O586" s="14" t="str">
        <f t="shared" si="163"/>
        <v/>
      </c>
      <c r="P586" s="14" t="str">
        <f t="shared" si="164"/>
        <v/>
      </c>
      <c r="Q586" s="14" t="str">
        <f t="shared" si="165"/>
        <v/>
      </c>
      <c r="R586" s="14" t="str">
        <f t="shared" si="166"/>
        <v/>
      </c>
      <c r="S586" s="14" t="str">
        <f t="shared" si="167"/>
        <v/>
      </c>
    </row>
    <row r="587" spans="1:19">
      <c r="A587" s="12" t="str">
        <f t="shared" si="158"/>
        <v/>
      </c>
      <c r="B587" s="13" t="str">
        <f t="shared" si="168"/>
        <v/>
      </c>
      <c r="C587" s="14" t="str">
        <f t="shared" si="169"/>
        <v/>
      </c>
      <c r="D587" s="14" t="str">
        <f t="shared" si="170"/>
        <v/>
      </c>
      <c r="E587" s="14" t="str">
        <f t="shared" si="171"/>
        <v/>
      </c>
      <c r="F587" s="14" t="str">
        <f t="shared" si="172"/>
        <v/>
      </c>
      <c r="G587" s="14" t="str">
        <f t="shared" si="173"/>
        <v/>
      </c>
      <c r="H587" s="14" t="str">
        <f t="shared" si="174"/>
        <v/>
      </c>
      <c r="K587" s="12" t="str">
        <f t="shared" si="159"/>
        <v/>
      </c>
      <c r="L587" s="13" t="str">
        <f t="shared" si="160"/>
        <v/>
      </c>
      <c r="M587" s="14" t="str">
        <f t="shared" si="161"/>
        <v/>
      </c>
      <c r="N587" s="14" t="str">
        <f t="shared" si="162"/>
        <v/>
      </c>
      <c r="O587" s="14" t="str">
        <f t="shared" si="163"/>
        <v/>
      </c>
      <c r="P587" s="14" t="str">
        <f t="shared" si="164"/>
        <v/>
      </c>
      <c r="Q587" s="14" t="str">
        <f t="shared" si="165"/>
        <v/>
      </c>
      <c r="R587" s="14" t="str">
        <f t="shared" si="166"/>
        <v/>
      </c>
      <c r="S587" s="14" t="str">
        <f t="shared" si="167"/>
        <v/>
      </c>
    </row>
    <row r="588" spans="1:19">
      <c r="A588" s="12" t="str">
        <f t="shared" si="158"/>
        <v/>
      </c>
      <c r="B588" s="13" t="str">
        <f t="shared" si="168"/>
        <v/>
      </c>
      <c r="C588" s="14" t="str">
        <f t="shared" si="169"/>
        <v/>
      </c>
      <c r="D588" s="14" t="str">
        <f t="shared" si="170"/>
        <v/>
      </c>
      <c r="E588" s="14" t="str">
        <f t="shared" si="171"/>
        <v/>
      </c>
      <c r="F588" s="14" t="str">
        <f t="shared" si="172"/>
        <v/>
      </c>
      <c r="G588" s="14" t="str">
        <f t="shared" si="173"/>
        <v/>
      </c>
      <c r="H588" s="14" t="str">
        <f t="shared" si="174"/>
        <v/>
      </c>
      <c r="K588" s="12" t="str">
        <f t="shared" si="159"/>
        <v/>
      </c>
      <c r="L588" s="13" t="str">
        <f t="shared" si="160"/>
        <v/>
      </c>
      <c r="M588" s="14" t="str">
        <f t="shared" si="161"/>
        <v/>
      </c>
      <c r="N588" s="14" t="str">
        <f t="shared" si="162"/>
        <v/>
      </c>
      <c r="O588" s="14" t="str">
        <f t="shared" si="163"/>
        <v/>
      </c>
      <c r="P588" s="14" t="str">
        <f t="shared" si="164"/>
        <v/>
      </c>
      <c r="Q588" s="14" t="str">
        <f t="shared" si="165"/>
        <v/>
      </c>
      <c r="R588" s="14" t="str">
        <f t="shared" si="166"/>
        <v/>
      </c>
      <c r="S588" s="14" t="str">
        <f t="shared" si="167"/>
        <v/>
      </c>
    </row>
    <row r="589" spans="1:19">
      <c r="A589" s="12" t="str">
        <f t="shared" si="158"/>
        <v/>
      </c>
      <c r="B589" s="13" t="str">
        <f t="shared" si="168"/>
        <v/>
      </c>
      <c r="C589" s="14" t="str">
        <f t="shared" si="169"/>
        <v/>
      </c>
      <c r="D589" s="14" t="str">
        <f t="shared" si="170"/>
        <v/>
      </c>
      <c r="E589" s="14" t="str">
        <f t="shared" si="171"/>
        <v/>
      </c>
      <c r="F589" s="14" t="str">
        <f t="shared" si="172"/>
        <v/>
      </c>
      <c r="G589" s="14" t="str">
        <f t="shared" si="173"/>
        <v/>
      </c>
      <c r="H589" s="14" t="str">
        <f t="shared" si="174"/>
        <v/>
      </c>
      <c r="K589" s="12" t="str">
        <f t="shared" si="159"/>
        <v/>
      </c>
      <c r="L589" s="13" t="str">
        <f t="shared" si="160"/>
        <v/>
      </c>
      <c r="M589" s="14" t="str">
        <f t="shared" si="161"/>
        <v/>
      </c>
      <c r="N589" s="14" t="str">
        <f t="shared" si="162"/>
        <v/>
      </c>
      <c r="O589" s="14" t="str">
        <f t="shared" si="163"/>
        <v/>
      </c>
      <c r="P589" s="14" t="str">
        <f t="shared" si="164"/>
        <v/>
      </c>
      <c r="Q589" s="14" t="str">
        <f t="shared" si="165"/>
        <v/>
      </c>
      <c r="R589" s="14" t="str">
        <f t="shared" si="166"/>
        <v/>
      </c>
      <c r="S589" s="14" t="str">
        <f t="shared" si="167"/>
        <v/>
      </c>
    </row>
    <row r="590" spans="1:19">
      <c r="A590" s="12" t="str">
        <f t="shared" si="158"/>
        <v/>
      </c>
      <c r="B590" s="13" t="str">
        <f t="shared" si="168"/>
        <v/>
      </c>
      <c r="C590" s="14" t="str">
        <f t="shared" si="169"/>
        <v/>
      </c>
      <c r="D590" s="14" t="str">
        <f t="shared" si="170"/>
        <v/>
      </c>
      <c r="E590" s="14" t="str">
        <f t="shared" si="171"/>
        <v/>
      </c>
      <c r="F590" s="14" t="str">
        <f t="shared" si="172"/>
        <v/>
      </c>
      <c r="G590" s="14" t="str">
        <f t="shared" si="173"/>
        <v/>
      </c>
      <c r="H590" s="14" t="str">
        <f t="shared" si="174"/>
        <v/>
      </c>
      <c r="K590" s="12" t="str">
        <f t="shared" si="159"/>
        <v/>
      </c>
      <c r="L590" s="13" t="str">
        <f t="shared" si="160"/>
        <v/>
      </c>
      <c r="M590" s="14" t="str">
        <f t="shared" si="161"/>
        <v/>
      </c>
      <c r="N590" s="14" t="str">
        <f t="shared" si="162"/>
        <v/>
      </c>
      <c r="O590" s="14" t="str">
        <f t="shared" si="163"/>
        <v/>
      </c>
      <c r="P590" s="14" t="str">
        <f t="shared" si="164"/>
        <v/>
      </c>
      <c r="Q590" s="14" t="str">
        <f t="shared" si="165"/>
        <v/>
      </c>
      <c r="R590" s="14" t="str">
        <f t="shared" si="166"/>
        <v/>
      </c>
      <c r="S590" s="14" t="str">
        <f t="shared" si="167"/>
        <v/>
      </c>
    </row>
    <row r="591" spans="1:19">
      <c r="A591" s="12" t="str">
        <f t="shared" si="158"/>
        <v/>
      </c>
      <c r="B591" s="13" t="str">
        <f t="shared" si="168"/>
        <v/>
      </c>
      <c r="C591" s="14" t="str">
        <f t="shared" si="169"/>
        <v/>
      </c>
      <c r="D591" s="14" t="str">
        <f t="shared" si="170"/>
        <v/>
      </c>
      <c r="E591" s="14" t="str">
        <f t="shared" si="171"/>
        <v/>
      </c>
      <c r="F591" s="14" t="str">
        <f t="shared" si="172"/>
        <v/>
      </c>
      <c r="G591" s="14" t="str">
        <f t="shared" si="173"/>
        <v/>
      </c>
      <c r="H591" s="14" t="str">
        <f t="shared" si="174"/>
        <v/>
      </c>
      <c r="K591" s="12" t="str">
        <f t="shared" si="159"/>
        <v/>
      </c>
      <c r="L591" s="13" t="str">
        <f t="shared" si="160"/>
        <v/>
      </c>
      <c r="M591" s="14" t="str">
        <f t="shared" si="161"/>
        <v/>
      </c>
      <c r="N591" s="14" t="str">
        <f t="shared" si="162"/>
        <v/>
      </c>
      <c r="O591" s="14" t="str">
        <f t="shared" si="163"/>
        <v/>
      </c>
      <c r="P591" s="14" t="str">
        <f t="shared" si="164"/>
        <v/>
      </c>
      <c r="Q591" s="14" t="str">
        <f t="shared" si="165"/>
        <v/>
      </c>
      <c r="R591" s="14" t="str">
        <f t="shared" si="166"/>
        <v/>
      </c>
      <c r="S591" s="14" t="str">
        <f t="shared" si="167"/>
        <v/>
      </c>
    </row>
    <row r="592" spans="1:19">
      <c r="A592" s="12" t="str">
        <f t="shared" si="158"/>
        <v/>
      </c>
      <c r="B592" s="13" t="str">
        <f t="shared" si="168"/>
        <v/>
      </c>
      <c r="C592" s="14" t="str">
        <f t="shared" si="169"/>
        <v/>
      </c>
      <c r="D592" s="14" t="str">
        <f t="shared" si="170"/>
        <v/>
      </c>
      <c r="E592" s="14" t="str">
        <f t="shared" si="171"/>
        <v/>
      </c>
      <c r="F592" s="14" t="str">
        <f t="shared" si="172"/>
        <v/>
      </c>
      <c r="G592" s="14" t="str">
        <f t="shared" si="173"/>
        <v/>
      </c>
      <c r="H592" s="14" t="str">
        <f t="shared" si="174"/>
        <v/>
      </c>
      <c r="K592" s="12" t="str">
        <f t="shared" si="159"/>
        <v/>
      </c>
      <c r="L592" s="13" t="str">
        <f t="shared" si="160"/>
        <v/>
      </c>
      <c r="M592" s="14" t="str">
        <f t="shared" si="161"/>
        <v/>
      </c>
      <c r="N592" s="14" t="str">
        <f t="shared" si="162"/>
        <v/>
      </c>
      <c r="O592" s="14" t="str">
        <f t="shared" si="163"/>
        <v/>
      </c>
      <c r="P592" s="14" t="str">
        <f t="shared" si="164"/>
        <v/>
      </c>
      <c r="Q592" s="14" t="str">
        <f t="shared" si="165"/>
        <v/>
      </c>
      <c r="R592" s="14" t="str">
        <f t="shared" si="166"/>
        <v/>
      </c>
      <c r="S592" s="14" t="str">
        <f t="shared" si="167"/>
        <v/>
      </c>
    </row>
    <row r="593" spans="1:19">
      <c r="A593" s="12" t="str">
        <f t="shared" si="158"/>
        <v/>
      </c>
      <c r="B593" s="13" t="str">
        <f t="shared" si="168"/>
        <v/>
      </c>
      <c r="C593" s="14" t="str">
        <f t="shared" si="169"/>
        <v/>
      </c>
      <c r="D593" s="14" t="str">
        <f t="shared" si="170"/>
        <v/>
      </c>
      <c r="E593" s="14" t="str">
        <f t="shared" si="171"/>
        <v/>
      </c>
      <c r="F593" s="14" t="str">
        <f t="shared" si="172"/>
        <v/>
      </c>
      <c r="G593" s="14" t="str">
        <f t="shared" si="173"/>
        <v/>
      </c>
      <c r="H593" s="14" t="str">
        <f t="shared" si="174"/>
        <v/>
      </c>
      <c r="K593" s="12" t="str">
        <f t="shared" si="159"/>
        <v/>
      </c>
      <c r="L593" s="13" t="str">
        <f t="shared" si="160"/>
        <v/>
      </c>
      <c r="M593" s="14" t="str">
        <f t="shared" si="161"/>
        <v/>
      </c>
      <c r="N593" s="14" t="str">
        <f t="shared" si="162"/>
        <v/>
      </c>
      <c r="O593" s="14" t="str">
        <f t="shared" si="163"/>
        <v/>
      </c>
      <c r="P593" s="14" t="str">
        <f t="shared" si="164"/>
        <v/>
      </c>
      <c r="Q593" s="14" t="str">
        <f t="shared" si="165"/>
        <v/>
      </c>
      <c r="R593" s="14" t="str">
        <f t="shared" si="166"/>
        <v/>
      </c>
      <c r="S593" s="14" t="str">
        <f t="shared" si="167"/>
        <v/>
      </c>
    </row>
    <row r="594" spans="1:19">
      <c r="A594" s="12" t="str">
        <f t="shared" si="158"/>
        <v/>
      </c>
      <c r="B594" s="13" t="str">
        <f t="shared" si="168"/>
        <v/>
      </c>
      <c r="C594" s="14" t="str">
        <f t="shared" si="169"/>
        <v/>
      </c>
      <c r="D594" s="14" t="str">
        <f t="shared" si="170"/>
        <v/>
      </c>
      <c r="E594" s="14" t="str">
        <f t="shared" si="171"/>
        <v/>
      </c>
      <c r="F594" s="14" t="str">
        <f t="shared" si="172"/>
        <v/>
      </c>
      <c r="G594" s="14" t="str">
        <f t="shared" si="173"/>
        <v/>
      </c>
      <c r="H594" s="14" t="str">
        <f t="shared" si="174"/>
        <v/>
      </c>
      <c r="K594" s="12" t="str">
        <f t="shared" si="159"/>
        <v/>
      </c>
      <c r="L594" s="13" t="str">
        <f t="shared" si="160"/>
        <v/>
      </c>
      <c r="M594" s="14" t="str">
        <f t="shared" si="161"/>
        <v/>
      </c>
      <c r="N594" s="14" t="str">
        <f t="shared" si="162"/>
        <v/>
      </c>
      <c r="O594" s="14" t="str">
        <f t="shared" si="163"/>
        <v/>
      </c>
      <c r="P594" s="14" t="str">
        <f t="shared" si="164"/>
        <v/>
      </c>
      <c r="Q594" s="14" t="str">
        <f t="shared" si="165"/>
        <v/>
      </c>
      <c r="R594" s="14" t="str">
        <f t="shared" si="166"/>
        <v/>
      </c>
      <c r="S594" s="14" t="str">
        <f t="shared" si="167"/>
        <v/>
      </c>
    </row>
    <row r="595" spans="1:19">
      <c r="A595" s="12" t="str">
        <f t="shared" si="158"/>
        <v/>
      </c>
      <c r="B595" s="13" t="str">
        <f t="shared" si="168"/>
        <v/>
      </c>
      <c r="C595" s="14" t="str">
        <f t="shared" si="169"/>
        <v/>
      </c>
      <c r="D595" s="14" t="str">
        <f t="shared" si="170"/>
        <v/>
      </c>
      <c r="E595" s="14" t="str">
        <f t="shared" si="171"/>
        <v/>
      </c>
      <c r="F595" s="14" t="str">
        <f t="shared" si="172"/>
        <v/>
      </c>
      <c r="G595" s="14" t="str">
        <f t="shared" si="173"/>
        <v/>
      </c>
      <c r="H595" s="14" t="str">
        <f t="shared" si="174"/>
        <v/>
      </c>
      <c r="K595" s="12" t="str">
        <f t="shared" si="159"/>
        <v/>
      </c>
      <c r="L595" s="13" t="str">
        <f t="shared" si="160"/>
        <v/>
      </c>
      <c r="M595" s="14" t="str">
        <f t="shared" si="161"/>
        <v/>
      </c>
      <c r="N595" s="14" t="str">
        <f t="shared" si="162"/>
        <v/>
      </c>
      <c r="O595" s="14" t="str">
        <f t="shared" si="163"/>
        <v/>
      </c>
      <c r="P595" s="14" t="str">
        <f t="shared" si="164"/>
        <v/>
      </c>
      <c r="Q595" s="14" t="str">
        <f t="shared" si="165"/>
        <v/>
      </c>
      <c r="R595" s="14" t="str">
        <f t="shared" si="166"/>
        <v/>
      </c>
      <c r="S595" s="14" t="str">
        <f t="shared" si="167"/>
        <v/>
      </c>
    </row>
    <row r="596" spans="1:19">
      <c r="A596" s="12" t="str">
        <f t="shared" si="158"/>
        <v/>
      </c>
      <c r="B596" s="13" t="str">
        <f t="shared" si="168"/>
        <v/>
      </c>
      <c r="C596" s="14" t="str">
        <f t="shared" si="169"/>
        <v/>
      </c>
      <c r="D596" s="14" t="str">
        <f t="shared" si="170"/>
        <v/>
      </c>
      <c r="E596" s="14" t="str">
        <f t="shared" si="171"/>
        <v/>
      </c>
      <c r="F596" s="14" t="str">
        <f t="shared" si="172"/>
        <v/>
      </c>
      <c r="G596" s="14" t="str">
        <f t="shared" si="173"/>
        <v/>
      </c>
      <c r="H596" s="14" t="str">
        <f t="shared" si="174"/>
        <v/>
      </c>
      <c r="K596" s="12" t="str">
        <f t="shared" si="159"/>
        <v/>
      </c>
      <c r="L596" s="13" t="str">
        <f t="shared" si="160"/>
        <v/>
      </c>
      <c r="M596" s="14" t="str">
        <f t="shared" si="161"/>
        <v/>
      </c>
      <c r="N596" s="14" t="str">
        <f t="shared" si="162"/>
        <v/>
      </c>
      <c r="O596" s="14" t="str">
        <f t="shared" si="163"/>
        <v/>
      </c>
      <c r="P596" s="14" t="str">
        <f t="shared" si="164"/>
        <v/>
      </c>
      <c r="Q596" s="14" t="str">
        <f t="shared" si="165"/>
        <v/>
      </c>
      <c r="R596" s="14" t="str">
        <f t="shared" si="166"/>
        <v/>
      </c>
      <c r="S596" s="14" t="str">
        <f t="shared" si="167"/>
        <v/>
      </c>
    </row>
    <row r="597" spans="1:19">
      <c r="A597" s="12" t="str">
        <f t="shared" si="158"/>
        <v/>
      </c>
      <c r="B597" s="13" t="str">
        <f t="shared" si="168"/>
        <v/>
      </c>
      <c r="C597" s="14" t="str">
        <f t="shared" si="169"/>
        <v/>
      </c>
      <c r="D597" s="14" t="str">
        <f t="shared" si="170"/>
        <v/>
      </c>
      <c r="E597" s="14" t="str">
        <f t="shared" si="171"/>
        <v/>
      </c>
      <c r="F597" s="14" t="str">
        <f t="shared" si="172"/>
        <v/>
      </c>
      <c r="G597" s="14" t="str">
        <f t="shared" si="173"/>
        <v/>
      </c>
      <c r="H597" s="14" t="str">
        <f t="shared" si="174"/>
        <v/>
      </c>
      <c r="K597" s="12" t="str">
        <f t="shared" si="159"/>
        <v/>
      </c>
      <c r="L597" s="13" t="str">
        <f t="shared" si="160"/>
        <v/>
      </c>
      <c r="M597" s="14" t="str">
        <f t="shared" si="161"/>
        <v/>
      </c>
      <c r="N597" s="14" t="str">
        <f t="shared" si="162"/>
        <v/>
      </c>
      <c r="O597" s="14" t="str">
        <f t="shared" si="163"/>
        <v/>
      </c>
      <c r="P597" s="14" t="str">
        <f t="shared" si="164"/>
        <v/>
      </c>
      <c r="Q597" s="14" t="str">
        <f t="shared" si="165"/>
        <v/>
      </c>
      <c r="R597" s="14" t="str">
        <f t="shared" si="166"/>
        <v/>
      </c>
      <c r="S597" s="14" t="str">
        <f t="shared" si="167"/>
        <v/>
      </c>
    </row>
    <row r="598" spans="1:19">
      <c r="A598" s="12" t="str">
        <f t="shared" si="158"/>
        <v/>
      </c>
      <c r="B598" s="13" t="str">
        <f t="shared" si="168"/>
        <v/>
      </c>
      <c r="C598" s="14" t="str">
        <f t="shared" si="169"/>
        <v/>
      </c>
      <c r="D598" s="14" t="str">
        <f t="shared" si="170"/>
        <v/>
      </c>
      <c r="E598" s="14" t="str">
        <f t="shared" si="171"/>
        <v/>
      </c>
      <c r="F598" s="14" t="str">
        <f t="shared" si="172"/>
        <v/>
      </c>
      <c r="G598" s="14" t="str">
        <f t="shared" si="173"/>
        <v/>
      </c>
      <c r="H598" s="14" t="str">
        <f t="shared" si="174"/>
        <v/>
      </c>
      <c r="K598" s="12" t="str">
        <f t="shared" si="159"/>
        <v/>
      </c>
      <c r="L598" s="13" t="str">
        <f t="shared" si="160"/>
        <v/>
      </c>
      <c r="M598" s="14" t="str">
        <f t="shared" si="161"/>
        <v/>
      </c>
      <c r="N598" s="14" t="str">
        <f t="shared" si="162"/>
        <v/>
      </c>
      <c r="O598" s="14" t="str">
        <f t="shared" si="163"/>
        <v/>
      </c>
      <c r="P598" s="14" t="str">
        <f t="shared" si="164"/>
        <v/>
      </c>
      <c r="Q598" s="14" t="str">
        <f t="shared" si="165"/>
        <v/>
      </c>
      <c r="R598" s="14" t="str">
        <f t="shared" si="166"/>
        <v/>
      </c>
      <c r="S598" s="14" t="str">
        <f t="shared" si="167"/>
        <v/>
      </c>
    </row>
    <row r="599" spans="1:19">
      <c r="A599" s="12" t="str">
        <f t="shared" si="158"/>
        <v/>
      </c>
      <c r="B599" s="13" t="str">
        <f t="shared" si="168"/>
        <v/>
      </c>
      <c r="C599" s="14" t="str">
        <f t="shared" si="169"/>
        <v/>
      </c>
      <c r="D599" s="14" t="str">
        <f t="shared" si="170"/>
        <v/>
      </c>
      <c r="E599" s="14" t="str">
        <f t="shared" si="171"/>
        <v/>
      </c>
      <c r="F599" s="14" t="str">
        <f t="shared" si="172"/>
        <v/>
      </c>
      <c r="G599" s="14" t="str">
        <f t="shared" si="173"/>
        <v/>
      </c>
      <c r="H599" s="14" t="str">
        <f t="shared" si="174"/>
        <v/>
      </c>
      <c r="K599" s="12" t="str">
        <f t="shared" si="159"/>
        <v/>
      </c>
      <c r="L599" s="13" t="str">
        <f t="shared" si="160"/>
        <v/>
      </c>
      <c r="M599" s="14" t="str">
        <f t="shared" si="161"/>
        <v/>
      </c>
      <c r="N599" s="14" t="str">
        <f t="shared" si="162"/>
        <v/>
      </c>
      <c r="O599" s="14" t="str">
        <f t="shared" si="163"/>
        <v/>
      </c>
      <c r="P599" s="14" t="str">
        <f t="shared" si="164"/>
        <v/>
      </c>
      <c r="Q599" s="14" t="str">
        <f t="shared" si="165"/>
        <v/>
      </c>
      <c r="R599" s="14" t="str">
        <f t="shared" si="166"/>
        <v/>
      </c>
      <c r="S599" s="14" t="str">
        <f t="shared" si="167"/>
        <v/>
      </c>
    </row>
    <row r="600" spans="1:19">
      <c r="A600" s="12" t="str">
        <f t="shared" ref="A600:A663" si="175">IF(A599="", "",IF(A599+1&gt;$D$13,"",A599+1))</f>
        <v/>
      </c>
      <c r="B600" s="13" t="str">
        <f t="shared" si="168"/>
        <v/>
      </c>
      <c r="C600" s="14" t="str">
        <f t="shared" si="169"/>
        <v/>
      </c>
      <c r="D600" s="14" t="str">
        <f t="shared" si="170"/>
        <v/>
      </c>
      <c r="E600" s="14" t="str">
        <f t="shared" si="171"/>
        <v/>
      </c>
      <c r="F600" s="14" t="str">
        <f t="shared" si="172"/>
        <v/>
      </c>
      <c r="G600" s="14" t="str">
        <f t="shared" si="173"/>
        <v/>
      </c>
      <c r="H600" s="14" t="str">
        <f t="shared" si="174"/>
        <v/>
      </c>
      <c r="K600" s="12" t="str">
        <f t="shared" ref="K600:K663" si="176">IF(K599="", "",IF(K599+1&gt;$F$13,"",K599+1))</f>
        <v/>
      </c>
      <c r="L600" s="13" t="str">
        <f t="shared" si="160"/>
        <v/>
      </c>
      <c r="M600" s="14" t="str">
        <f t="shared" si="161"/>
        <v/>
      </c>
      <c r="N600" s="14" t="str">
        <f t="shared" si="162"/>
        <v/>
      </c>
      <c r="O600" s="14" t="str">
        <f t="shared" si="163"/>
        <v/>
      </c>
      <c r="P600" s="14" t="str">
        <f t="shared" si="164"/>
        <v/>
      </c>
      <c r="Q600" s="14" t="str">
        <f t="shared" si="165"/>
        <v/>
      </c>
      <c r="R600" s="14" t="str">
        <f t="shared" si="166"/>
        <v/>
      </c>
      <c r="S600" s="14" t="str">
        <f t="shared" si="167"/>
        <v/>
      </c>
    </row>
    <row r="601" spans="1:19">
      <c r="A601" s="12" t="str">
        <f t="shared" si="175"/>
        <v/>
      </c>
      <c r="B601" s="13" t="str">
        <f t="shared" si="168"/>
        <v/>
      </c>
      <c r="C601" s="14" t="str">
        <f t="shared" si="169"/>
        <v/>
      </c>
      <c r="D601" s="14" t="str">
        <f t="shared" si="170"/>
        <v/>
      </c>
      <c r="E601" s="14" t="str">
        <f t="shared" si="171"/>
        <v/>
      </c>
      <c r="F601" s="14" t="str">
        <f t="shared" si="172"/>
        <v/>
      </c>
      <c r="G601" s="14" t="str">
        <f t="shared" si="173"/>
        <v/>
      </c>
      <c r="H601" s="14" t="str">
        <f t="shared" si="174"/>
        <v/>
      </c>
      <c r="K601" s="12" t="str">
        <f t="shared" si="176"/>
        <v/>
      </c>
      <c r="L601" s="13" t="str">
        <f t="shared" si="160"/>
        <v/>
      </c>
      <c r="M601" s="14" t="str">
        <f t="shared" si="161"/>
        <v/>
      </c>
      <c r="N601" s="14" t="str">
        <f t="shared" si="162"/>
        <v/>
      </c>
      <c r="O601" s="14" t="str">
        <f t="shared" si="163"/>
        <v/>
      </c>
      <c r="P601" s="14" t="str">
        <f t="shared" si="164"/>
        <v/>
      </c>
      <c r="Q601" s="14" t="str">
        <f t="shared" si="165"/>
        <v/>
      </c>
      <c r="R601" s="14" t="str">
        <f t="shared" si="166"/>
        <v/>
      </c>
      <c r="S601" s="14" t="str">
        <f t="shared" si="167"/>
        <v/>
      </c>
    </row>
    <row r="602" spans="1:19">
      <c r="A602" s="12" t="str">
        <f t="shared" si="175"/>
        <v/>
      </c>
      <c r="B602" s="13" t="str">
        <f t="shared" si="168"/>
        <v/>
      </c>
      <c r="C602" s="14" t="str">
        <f t="shared" si="169"/>
        <v/>
      </c>
      <c r="D602" s="14" t="str">
        <f t="shared" si="170"/>
        <v/>
      </c>
      <c r="E602" s="14" t="str">
        <f t="shared" si="171"/>
        <v/>
      </c>
      <c r="F602" s="14" t="str">
        <f t="shared" si="172"/>
        <v/>
      </c>
      <c r="G602" s="14" t="str">
        <f t="shared" si="173"/>
        <v/>
      </c>
      <c r="H602" s="14" t="str">
        <f t="shared" si="174"/>
        <v/>
      </c>
      <c r="K602" s="12" t="str">
        <f t="shared" si="176"/>
        <v/>
      </c>
      <c r="L602" s="13" t="str">
        <f t="shared" si="160"/>
        <v/>
      </c>
      <c r="M602" s="14" t="str">
        <f t="shared" si="161"/>
        <v/>
      </c>
      <c r="N602" s="14" t="str">
        <f t="shared" si="162"/>
        <v/>
      </c>
      <c r="O602" s="14" t="str">
        <f t="shared" si="163"/>
        <v/>
      </c>
      <c r="P602" s="14" t="str">
        <f t="shared" si="164"/>
        <v/>
      </c>
      <c r="Q602" s="14" t="str">
        <f t="shared" si="165"/>
        <v/>
      </c>
      <c r="R602" s="14" t="str">
        <f t="shared" si="166"/>
        <v/>
      </c>
      <c r="S602" s="14" t="str">
        <f t="shared" si="167"/>
        <v/>
      </c>
    </row>
    <row r="603" spans="1:19">
      <c r="A603" s="12" t="str">
        <f t="shared" si="175"/>
        <v/>
      </c>
      <c r="B603" s="13" t="str">
        <f t="shared" si="168"/>
        <v/>
      </c>
      <c r="C603" s="14" t="str">
        <f t="shared" si="169"/>
        <v/>
      </c>
      <c r="D603" s="14" t="str">
        <f t="shared" si="170"/>
        <v/>
      </c>
      <c r="E603" s="14" t="str">
        <f t="shared" si="171"/>
        <v/>
      </c>
      <c r="F603" s="14" t="str">
        <f t="shared" si="172"/>
        <v/>
      </c>
      <c r="G603" s="14" t="str">
        <f t="shared" si="173"/>
        <v/>
      </c>
      <c r="H603" s="14" t="str">
        <f t="shared" si="174"/>
        <v/>
      </c>
      <c r="K603" s="12" t="str">
        <f t="shared" si="176"/>
        <v/>
      </c>
      <c r="L603" s="13" t="str">
        <f t="shared" si="160"/>
        <v/>
      </c>
      <c r="M603" s="14" t="str">
        <f t="shared" si="161"/>
        <v/>
      </c>
      <c r="N603" s="14" t="str">
        <f t="shared" si="162"/>
        <v/>
      </c>
      <c r="O603" s="14" t="str">
        <f t="shared" si="163"/>
        <v/>
      </c>
      <c r="P603" s="14" t="str">
        <f t="shared" si="164"/>
        <v/>
      </c>
      <c r="Q603" s="14" t="str">
        <f t="shared" si="165"/>
        <v/>
      </c>
      <c r="R603" s="14" t="str">
        <f t="shared" si="166"/>
        <v/>
      </c>
      <c r="S603" s="14" t="str">
        <f t="shared" si="167"/>
        <v/>
      </c>
    </row>
    <row r="604" spans="1:19">
      <c r="A604" s="12" t="str">
        <f t="shared" si="175"/>
        <v/>
      </c>
      <c r="B604" s="13" t="str">
        <f t="shared" si="168"/>
        <v/>
      </c>
      <c r="C604" s="14" t="str">
        <f t="shared" si="169"/>
        <v/>
      </c>
      <c r="D604" s="14" t="str">
        <f t="shared" si="170"/>
        <v/>
      </c>
      <c r="E604" s="14" t="str">
        <f t="shared" si="171"/>
        <v/>
      </c>
      <c r="F604" s="14" t="str">
        <f t="shared" si="172"/>
        <v/>
      </c>
      <c r="G604" s="14" t="str">
        <f t="shared" si="173"/>
        <v/>
      </c>
      <c r="H604" s="14" t="str">
        <f t="shared" si="174"/>
        <v/>
      </c>
      <c r="K604" s="12" t="str">
        <f t="shared" si="176"/>
        <v/>
      </c>
      <c r="L604" s="13" t="str">
        <f t="shared" si="160"/>
        <v/>
      </c>
      <c r="M604" s="14" t="str">
        <f t="shared" si="161"/>
        <v/>
      </c>
      <c r="N604" s="14" t="str">
        <f t="shared" si="162"/>
        <v/>
      </c>
      <c r="O604" s="14" t="str">
        <f t="shared" si="163"/>
        <v/>
      </c>
      <c r="P604" s="14" t="str">
        <f t="shared" si="164"/>
        <v/>
      </c>
      <c r="Q604" s="14" t="str">
        <f t="shared" si="165"/>
        <v/>
      </c>
      <c r="R604" s="14" t="str">
        <f t="shared" si="166"/>
        <v/>
      </c>
      <c r="S604" s="14" t="str">
        <f t="shared" si="167"/>
        <v/>
      </c>
    </row>
    <row r="605" spans="1:19">
      <c r="A605" s="12" t="str">
        <f t="shared" si="175"/>
        <v/>
      </c>
      <c r="B605" s="13" t="str">
        <f t="shared" si="168"/>
        <v/>
      </c>
      <c r="C605" s="14" t="str">
        <f t="shared" si="169"/>
        <v/>
      </c>
      <c r="D605" s="14" t="str">
        <f t="shared" si="170"/>
        <v/>
      </c>
      <c r="E605" s="14" t="str">
        <f t="shared" si="171"/>
        <v/>
      </c>
      <c r="F605" s="14" t="str">
        <f t="shared" si="172"/>
        <v/>
      </c>
      <c r="G605" s="14" t="str">
        <f t="shared" si="173"/>
        <v/>
      </c>
      <c r="H605" s="14" t="str">
        <f t="shared" si="174"/>
        <v/>
      </c>
      <c r="K605" s="12" t="str">
        <f t="shared" si="176"/>
        <v/>
      </c>
      <c r="L605" s="13" t="str">
        <f t="shared" ref="L605:L668" si="177">IF(K605="","",DATE(YEAR(L604),MONTH(L604)+1,DAY(L604)))</f>
        <v/>
      </c>
      <c r="M605" s="14" t="str">
        <f t="shared" ref="M605:M668" si="178">IF(K605="","",IF(K605=$F$13,(1+$G$5/12)*R604,$F$12))</f>
        <v/>
      </c>
      <c r="N605" s="14" t="str">
        <f t="shared" ref="N605:N668" si="179">IF(K605="","",$G$5/12*R604)</f>
        <v/>
      </c>
      <c r="O605" s="14" t="str">
        <f t="shared" ref="O605:O668" si="180">IF(K605="","",O604+N605)</f>
        <v/>
      </c>
      <c r="P605" s="14" t="str">
        <f t="shared" ref="P605:P668" si="181">IF(K605="","",M605-N605)</f>
        <v/>
      </c>
      <c r="Q605" s="14" t="str">
        <f t="shared" ref="Q605:Q668" si="182">IF(K605="","",Q604+P605)</f>
        <v/>
      </c>
      <c r="R605" s="14" t="str">
        <f t="shared" ref="R605:R668" si="183">IF(K605="","",R604-P605)</f>
        <v/>
      </c>
      <c r="S605" s="14" t="str">
        <f t="shared" ref="S605:S668" si="184">IF(K605="","",D605-N605)</f>
        <v/>
      </c>
    </row>
    <row r="606" spans="1:19">
      <c r="A606" s="12" t="str">
        <f t="shared" si="175"/>
        <v/>
      </c>
      <c r="B606" s="13" t="str">
        <f t="shared" si="168"/>
        <v/>
      </c>
      <c r="C606" s="14" t="str">
        <f t="shared" si="169"/>
        <v/>
      </c>
      <c r="D606" s="14" t="str">
        <f t="shared" si="170"/>
        <v/>
      </c>
      <c r="E606" s="14" t="str">
        <f t="shared" si="171"/>
        <v/>
      </c>
      <c r="F606" s="14" t="str">
        <f t="shared" si="172"/>
        <v/>
      </c>
      <c r="G606" s="14" t="str">
        <f t="shared" si="173"/>
        <v/>
      </c>
      <c r="H606" s="14" t="str">
        <f t="shared" si="174"/>
        <v/>
      </c>
      <c r="K606" s="12" t="str">
        <f t="shared" si="176"/>
        <v/>
      </c>
      <c r="L606" s="13" t="str">
        <f t="shared" si="177"/>
        <v/>
      </c>
      <c r="M606" s="14" t="str">
        <f t="shared" si="178"/>
        <v/>
      </c>
      <c r="N606" s="14" t="str">
        <f t="shared" si="179"/>
        <v/>
      </c>
      <c r="O606" s="14" t="str">
        <f t="shared" si="180"/>
        <v/>
      </c>
      <c r="P606" s="14" t="str">
        <f t="shared" si="181"/>
        <v/>
      </c>
      <c r="Q606" s="14" t="str">
        <f t="shared" si="182"/>
        <v/>
      </c>
      <c r="R606" s="14" t="str">
        <f t="shared" si="183"/>
        <v/>
      </c>
      <c r="S606" s="14" t="str">
        <f t="shared" si="184"/>
        <v/>
      </c>
    </row>
    <row r="607" spans="1:19">
      <c r="A607" s="12" t="str">
        <f t="shared" si="175"/>
        <v/>
      </c>
      <c r="B607" s="13" t="str">
        <f t="shared" si="168"/>
        <v/>
      </c>
      <c r="C607" s="14" t="str">
        <f t="shared" si="169"/>
        <v/>
      </c>
      <c r="D607" s="14" t="str">
        <f t="shared" si="170"/>
        <v/>
      </c>
      <c r="E607" s="14" t="str">
        <f t="shared" si="171"/>
        <v/>
      </c>
      <c r="F607" s="14" t="str">
        <f t="shared" si="172"/>
        <v/>
      </c>
      <c r="G607" s="14" t="str">
        <f t="shared" si="173"/>
        <v/>
      </c>
      <c r="H607" s="14" t="str">
        <f t="shared" si="174"/>
        <v/>
      </c>
      <c r="K607" s="12" t="str">
        <f t="shared" si="176"/>
        <v/>
      </c>
      <c r="L607" s="13" t="str">
        <f t="shared" si="177"/>
        <v/>
      </c>
      <c r="M607" s="14" t="str">
        <f t="shared" si="178"/>
        <v/>
      </c>
      <c r="N607" s="14" t="str">
        <f t="shared" si="179"/>
        <v/>
      </c>
      <c r="O607" s="14" t="str">
        <f t="shared" si="180"/>
        <v/>
      </c>
      <c r="P607" s="14" t="str">
        <f t="shared" si="181"/>
        <v/>
      </c>
      <c r="Q607" s="14" t="str">
        <f t="shared" si="182"/>
        <v/>
      </c>
      <c r="R607" s="14" t="str">
        <f t="shared" si="183"/>
        <v/>
      </c>
      <c r="S607" s="14" t="str">
        <f t="shared" si="184"/>
        <v/>
      </c>
    </row>
    <row r="608" spans="1:19">
      <c r="A608" s="12" t="str">
        <f t="shared" si="175"/>
        <v/>
      </c>
      <c r="B608" s="13" t="str">
        <f t="shared" si="168"/>
        <v/>
      </c>
      <c r="C608" s="14" t="str">
        <f t="shared" si="169"/>
        <v/>
      </c>
      <c r="D608" s="14" t="str">
        <f t="shared" si="170"/>
        <v/>
      </c>
      <c r="E608" s="14" t="str">
        <f t="shared" si="171"/>
        <v/>
      </c>
      <c r="F608" s="14" t="str">
        <f t="shared" si="172"/>
        <v/>
      </c>
      <c r="G608" s="14" t="str">
        <f t="shared" si="173"/>
        <v/>
      </c>
      <c r="H608" s="14" t="str">
        <f t="shared" si="174"/>
        <v/>
      </c>
      <c r="K608" s="12" t="str">
        <f t="shared" si="176"/>
        <v/>
      </c>
      <c r="L608" s="13" t="str">
        <f t="shared" si="177"/>
        <v/>
      </c>
      <c r="M608" s="14" t="str">
        <f t="shared" si="178"/>
        <v/>
      </c>
      <c r="N608" s="14" t="str">
        <f t="shared" si="179"/>
        <v/>
      </c>
      <c r="O608" s="14" t="str">
        <f t="shared" si="180"/>
        <v/>
      </c>
      <c r="P608" s="14" t="str">
        <f t="shared" si="181"/>
        <v/>
      </c>
      <c r="Q608" s="14" t="str">
        <f t="shared" si="182"/>
        <v/>
      </c>
      <c r="R608" s="14" t="str">
        <f t="shared" si="183"/>
        <v/>
      </c>
      <c r="S608" s="14" t="str">
        <f t="shared" si="184"/>
        <v/>
      </c>
    </row>
    <row r="609" spans="1:19">
      <c r="A609" s="12" t="str">
        <f t="shared" si="175"/>
        <v/>
      </c>
      <c r="B609" s="13" t="str">
        <f t="shared" si="168"/>
        <v/>
      </c>
      <c r="C609" s="14" t="str">
        <f t="shared" si="169"/>
        <v/>
      </c>
      <c r="D609" s="14" t="str">
        <f t="shared" si="170"/>
        <v/>
      </c>
      <c r="E609" s="14" t="str">
        <f t="shared" si="171"/>
        <v/>
      </c>
      <c r="F609" s="14" t="str">
        <f t="shared" si="172"/>
        <v/>
      </c>
      <c r="G609" s="14" t="str">
        <f t="shared" si="173"/>
        <v/>
      </c>
      <c r="H609" s="14" t="str">
        <f t="shared" si="174"/>
        <v/>
      </c>
      <c r="K609" s="12" t="str">
        <f t="shared" si="176"/>
        <v/>
      </c>
      <c r="L609" s="13" t="str">
        <f t="shared" si="177"/>
        <v/>
      </c>
      <c r="M609" s="14" t="str">
        <f t="shared" si="178"/>
        <v/>
      </c>
      <c r="N609" s="14" t="str">
        <f t="shared" si="179"/>
        <v/>
      </c>
      <c r="O609" s="14" t="str">
        <f t="shared" si="180"/>
        <v/>
      </c>
      <c r="P609" s="14" t="str">
        <f t="shared" si="181"/>
        <v/>
      </c>
      <c r="Q609" s="14" t="str">
        <f t="shared" si="182"/>
        <v/>
      </c>
      <c r="R609" s="14" t="str">
        <f t="shared" si="183"/>
        <v/>
      </c>
      <c r="S609" s="14" t="str">
        <f t="shared" si="184"/>
        <v/>
      </c>
    </row>
    <row r="610" spans="1:19">
      <c r="A610" s="12" t="str">
        <f t="shared" si="175"/>
        <v/>
      </c>
      <c r="B610" s="13" t="str">
        <f t="shared" si="168"/>
        <v/>
      </c>
      <c r="C610" s="14" t="str">
        <f t="shared" si="169"/>
        <v/>
      </c>
      <c r="D610" s="14" t="str">
        <f t="shared" si="170"/>
        <v/>
      </c>
      <c r="E610" s="14" t="str">
        <f t="shared" si="171"/>
        <v/>
      </c>
      <c r="F610" s="14" t="str">
        <f t="shared" si="172"/>
        <v/>
      </c>
      <c r="G610" s="14" t="str">
        <f t="shared" si="173"/>
        <v/>
      </c>
      <c r="H610" s="14" t="str">
        <f t="shared" si="174"/>
        <v/>
      </c>
      <c r="K610" s="12" t="str">
        <f t="shared" si="176"/>
        <v/>
      </c>
      <c r="L610" s="13" t="str">
        <f t="shared" si="177"/>
        <v/>
      </c>
      <c r="M610" s="14" t="str">
        <f t="shared" si="178"/>
        <v/>
      </c>
      <c r="N610" s="14" t="str">
        <f t="shared" si="179"/>
        <v/>
      </c>
      <c r="O610" s="14" t="str">
        <f t="shared" si="180"/>
        <v/>
      </c>
      <c r="P610" s="14" t="str">
        <f t="shared" si="181"/>
        <v/>
      </c>
      <c r="Q610" s="14" t="str">
        <f t="shared" si="182"/>
        <v/>
      </c>
      <c r="R610" s="14" t="str">
        <f t="shared" si="183"/>
        <v/>
      </c>
      <c r="S610" s="14" t="str">
        <f t="shared" si="184"/>
        <v/>
      </c>
    </row>
    <row r="611" spans="1:19">
      <c r="A611" s="12" t="str">
        <f t="shared" si="175"/>
        <v/>
      </c>
      <c r="B611" s="13" t="str">
        <f t="shared" si="168"/>
        <v/>
      </c>
      <c r="C611" s="14" t="str">
        <f t="shared" si="169"/>
        <v/>
      </c>
      <c r="D611" s="14" t="str">
        <f t="shared" si="170"/>
        <v/>
      </c>
      <c r="E611" s="14" t="str">
        <f t="shared" si="171"/>
        <v/>
      </c>
      <c r="F611" s="14" t="str">
        <f t="shared" si="172"/>
        <v/>
      </c>
      <c r="G611" s="14" t="str">
        <f t="shared" si="173"/>
        <v/>
      </c>
      <c r="H611" s="14" t="str">
        <f t="shared" si="174"/>
        <v/>
      </c>
      <c r="K611" s="12" t="str">
        <f t="shared" si="176"/>
        <v/>
      </c>
      <c r="L611" s="13" t="str">
        <f t="shared" si="177"/>
        <v/>
      </c>
      <c r="M611" s="14" t="str">
        <f t="shared" si="178"/>
        <v/>
      </c>
      <c r="N611" s="14" t="str">
        <f t="shared" si="179"/>
        <v/>
      </c>
      <c r="O611" s="14" t="str">
        <f t="shared" si="180"/>
        <v/>
      </c>
      <c r="P611" s="14" t="str">
        <f t="shared" si="181"/>
        <v/>
      </c>
      <c r="Q611" s="14" t="str">
        <f t="shared" si="182"/>
        <v/>
      </c>
      <c r="R611" s="14" t="str">
        <f t="shared" si="183"/>
        <v/>
      </c>
      <c r="S611" s="14" t="str">
        <f t="shared" si="184"/>
        <v/>
      </c>
    </row>
    <row r="612" spans="1:19">
      <c r="A612" s="12" t="str">
        <f t="shared" si="175"/>
        <v/>
      </c>
      <c r="B612" s="13" t="str">
        <f t="shared" si="168"/>
        <v/>
      </c>
      <c r="C612" s="14" t="str">
        <f t="shared" si="169"/>
        <v/>
      </c>
      <c r="D612" s="14" t="str">
        <f t="shared" si="170"/>
        <v/>
      </c>
      <c r="E612" s="14" t="str">
        <f t="shared" si="171"/>
        <v/>
      </c>
      <c r="F612" s="14" t="str">
        <f t="shared" si="172"/>
        <v/>
      </c>
      <c r="G612" s="14" t="str">
        <f t="shared" si="173"/>
        <v/>
      </c>
      <c r="H612" s="14" t="str">
        <f t="shared" si="174"/>
        <v/>
      </c>
      <c r="K612" s="12" t="str">
        <f t="shared" si="176"/>
        <v/>
      </c>
      <c r="L612" s="13" t="str">
        <f t="shared" si="177"/>
        <v/>
      </c>
      <c r="M612" s="14" t="str">
        <f t="shared" si="178"/>
        <v/>
      </c>
      <c r="N612" s="14" t="str">
        <f t="shared" si="179"/>
        <v/>
      </c>
      <c r="O612" s="14" t="str">
        <f t="shared" si="180"/>
        <v/>
      </c>
      <c r="P612" s="14" t="str">
        <f t="shared" si="181"/>
        <v/>
      </c>
      <c r="Q612" s="14" t="str">
        <f t="shared" si="182"/>
        <v/>
      </c>
      <c r="R612" s="14" t="str">
        <f t="shared" si="183"/>
        <v/>
      </c>
      <c r="S612" s="14" t="str">
        <f t="shared" si="184"/>
        <v/>
      </c>
    </row>
    <row r="613" spans="1:19">
      <c r="A613" s="12" t="str">
        <f t="shared" si="175"/>
        <v/>
      </c>
      <c r="B613" s="13" t="str">
        <f t="shared" si="168"/>
        <v/>
      </c>
      <c r="C613" s="14" t="str">
        <f t="shared" si="169"/>
        <v/>
      </c>
      <c r="D613" s="14" t="str">
        <f t="shared" si="170"/>
        <v/>
      </c>
      <c r="E613" s="14" t="str">
        <f t="shared" si="171"/>
        <v/>
      </c>
      <c r="F613" s="14" t="str">
        <f t="shared" si="172"/>
        <v/>
      </c>
      <c r="G613" s="14" t="str">
        <f t="shared" si="173"/>
        <v/>
      </c>
      <c r="H613" s="14" t="str">
        <f t="shared" si="174"/>
        <v/>
      </c>
      <c r="K613" s="12" t="str">
        <f t="shared" si="176"/>
        <v/>
      </c>
      <c r="L613" s="13" t="str">
        <f t="shared" si="177"/>
        <v/>
      </c>
      <c r="M613" s="14" t="str">
        <f t="shared" si="178"/>
        <v/>
      </c>
      <c r="N613" s="14" t="str">
        <f t="shared" si="179"/>
        <v/>
      </c>
      <c r="O613" s="14" t="str">
        <f t="shared" si="180"/>
        <v/>
      </c>
      <c r="P613" s="14" t="str">
        <f t="shared" si="181"/>
        <v/>
      </c>
      <c r="Q613" s="14" t="str">
        <f t="shared" si="182"/>
        <v/>
      </c>
      <c r="R613" s="14" t="str">
        <f t="shared" si="183"/>
        <v/>
      </c>
      <c r="S613" s="14" t="str">
        <f t="shared" si="184"/>
        <v/>
      </c>
    </row>
    <row r="614" spans="1:19">
      <c r="A614" s="12" t="str">
        <f t="shared" si="175"/>
        <v/>
      </c>
      <c r="B614" s="13" t="str">
        <f t="shared" si="168"/>
        <v/>
      </c>
      <c r="C614" s="14" t="str">
        <f t="shared" si="169"/>
        <v/>
      </c>
      <c r="D614" s="14" t="str">
        <f t="shared" si="170"/>
        <v/>
      </c>
      <c r="E614" s="14" t="str">
        <f t="shared" si="171"/>
        <v/>
      </c>
      <c r="F614" s="14" t="str">
        <f t="shared" si="172"/>
        <v/>
      </c>
      <c r="G614" s="14" t="str">
        <f t="shared" si="173"/>
        <v/>
      </c>
      <c r="H614" s="14" t="str">
        <f t="shared" si="174"/>
        <v/>
      </c>
      <c r="K614" s="12" t="str">
        <f t="shared" si="176"/>
        <v/>
      </c>
      <c r="L614" s="13" t="str">
        <f t="shared" si="177"/>
        <v/>
      </c>
      <c r="M614" s="14" t="str">
        <f t="shared" si="178"/>
        <v/>
      </c>
      <c r="N614" s="14" t="str">
        <f t="shared" si="179"/>
        <v/>
      </c>
      <c r="O614" s="14" t="str">
        <f t="shared" si="180"/>
        <v/>
      </c>
      <c r="P614" s="14" t="str">
        <f t="shared" si="181"/>
        <v/>
      </c>
      <c r="Q614" s="14" t="str">
        <f t="shared" si="182"/>
        <v/>
      </c>
      <c r="R614" s="14" t="str">
        <f t="shared" si="183"/>
        <v/>
      </c>
      <c r="S614" s="14" t="str">
        <f t="shared" si="184"/>
        <v/>
      </c>
    </row>
    <row r="615" spans="1:19">
      <c r="A615" s="12" t="str">
        <f t="shared" si="175"/>
        <v/>
      </c>
      <c r="B615" s="13" t="str">
        <f t="shared" si="168"/>
        <v/>
      </c>
      <c r="C615" s="14" t="str">
        <f t="shared" si="169"/>
        <v/>
      </c>
      <c r="D615" s="14" t="str">
        <f t="shared" si="170"/>
        <v/>
      </c>
      <c r="E615" s="14" t="str">
        <f t="shared" si="171"/>
        <v/>
      </c>
      <c r="F615" s="14" t="str">
        <f t="shared" si="172"/>
        <v/>
      </c>
      <c r="G615" s="14" t="str">
        <f t="shared" si="173"/>
        <v/>
      </c>
      <c r="H615" s="14" t="str">
        <f t="shared" si="174"/>
        <v/>
      </c>
      <c r="K615" s="12" t="str">
        <f t="shared" si="176"/>
        <v/>
      </c>
      <c r="L615" s="13" t="str">
        <f t="shared" si="177"/>
        <v/>
      </c>
      <c r="M615" s="14" t="str">
        <f t="shared" si="178"/>
        <v/>
      </c>
      <c r="N615" s="14" t="str">
        <f t="shared" si="179"/>
        <v/>
      </c>
      <c r="O615" s="14" t="str">
        <f t="shared" si="180"/>
        <v/>
      </c>
      <c r="P615" s="14" t="str">
        <f t="shared" si="181"/>
        <v/>
      </c>
      <c r="Q615" s="14" t="str">
        <f t="shared" si="182"/>
        <v/>
      </c>
      <c r="R615" s="14" t="str">
        <f t="shared" si="183"/>
        <v/>
      </c>
      <c r="S615" s="14" t="str">
        <f t="shared" si="184"/>
        <v/>
      </c>
    </row>
    <row r="616" spans="1:19">
      <c r="A616" s="12" t="str">
        <f t="shared" si="175"/>
        <v/>
      </c>
      <c r="B616" s="13" t="str">
        <f t="shared" si="168"/>
        <v/>
      </c>
      <c r="C616" s="14" t="str">
        <f t="shared" si="169"/>
        <v/>
      </c>
      <c r="D616" s="14" t="str">
        <f t="shared" si="170"/>
        <v/>
      </c>
      <c r="E616" s="14" t="str">
        <f t="shared" si="171"/>
        <v/>
      </c>
      <c r="F616" s="14" t="str">
        <f t="shared" si="172"/>
        <v/>
      </c>
      <c r="G616" s="14" t="str">
        <f t="shared" si="173"/>
        <v/>
      </c>
      <c r="H616" s="14" t="str">
        <f t="shared" si="174"/>
        <v/>
      </c>
      <c r="K616" s="12" t="str">
        <f t="shared" si="176"/>
        <v/>
      </c>
      <c r="L616" s="13" t="str">
        <f t="shared" si="177"/>
        <v/>
      </c>
      <c r="M616" s="14" t="str">
        <f t="shared" si="178"/>
        <v/>
      </c>
      <c r="N616" s="14" t="str">
        <f t="shared" si="179"/>
        <v/>
      </c>
      <c r="O616" s="14" t="str">
        <f t="shared" si="180"/>
        <v/>
      </c>
      <c r="P616" s="14" t="str">
        <f t="shared" si="181"/>
        <v/>
      </c>
      <c r="Q616" s="14" t="str">
        <f t="shared" si="182"/>
        <v/>
      </c>
      <c r="R616" s="14" t="str">
        <f t="shared" si="183"/>
        <v/>
      </c>
      <c r="S616" s="14" t="str">
        <f t="shared" si="184"/>
        <v/>
      </c>
    </row>
    <row r="617" spans="1:19">
      <c r="A617" s="12" t="str">
        <f t="shared" si="175"/>
        <v/>
      </c>
      <c r="B617" s="13" t="str">
        <f t="shared" si="168"/>
        <v/>
      </c>
      <c r="C617" s="14" t="str">
        <f t="shared" si="169"/>
        <v/>
      </c>
      <c r="D617" s="14" t="str">
        <f t="shared" si="170"/>
        <v/>
      </c>
      <c r="E617" s="14" t="str">
        <f t="shared" si="171"/>
        <v/>
      </c>
      <c r="F617" s="14" t="str">
        <f t="shared" si="172"/>
        <v/>
      </c>
      <c r="G617" s="14" t="str">
        <f t="shared" si="173"/>
        <v/>
      </c>
      <c r="H617" s="14" t="str">
        <f t="shared" si="174"/>
        <v/>
      </c>
      <c r="K617" s="12" t="str">
        <f t="shared" si="176"/>
        <v/>
      </c>
      <c r="L617" s="13" t="str">
        <f t="shared" si="177"/>
        <v/>
      </c>
      <c r="M617" s="14" t="str">
        <f t="shared" si="178"/>
        <v/>
      </c>
      <c r="N617" s="14" t="str">
        <f t="shared" si="179"/>
        <v/>
      </c>
      <c r="O617" s="14" t="str">
        <f t="shared" si="180"/>
        <v/>
      </c>
      <c r="P617" s="14" t="str">
        <f t="shared" si="181"/>
        <v/>
      </c>
      <c r="Q617" s="14" t="str">
        <f t="shared" si="182"/>
        <v/>
      </c>
      <c r="R617" s="14" t="str">
        <f t="shared" si="183"/>
        <v/>
      </c>
      <c r="S617" s="14" t="str">
        <f t="shared" si="184"/>
        <v/>
      </c>
    </row>
    <row r="618" spans="1:19">
      <c r="A618" s="12" t="str">
        <f t="shared" si="175"/>
        <v/>
      </c>
      <c r="B618" s="13" t="str">
        <f t="shared" si="168"/>
        <v/>
      </c>
      <c r="C618" s="14" t="str">
        <f t="shared" si="169"/>
        <v/>
      </c>
      <c r="D618" s="14" t="str">
        <f t="shared" si="170"/>
        <v/>
      </c>
      <c r="E618" s="14" t="str">
        <f t="shared" si="171"/>
        <v/>
      </c>
      <c r="F618" s="14" t="str">
        <f t="shared" si="172"/>
        <v/>
      </c>
      <c r="G618" s="14" t="str">
        <f t="shared" si="173"/>
        <v/>
      </c>
      <c r="H618" s="14" t="str">
        <f t="shared" si="174"/>
        <v/>
      </c>
      <c r="K618" s="12" t="str">
        <f t="shared" si="176"/>
        <v/>
      </c>
      <c r="L618" s="13" t="str">
        <f t="shared" si="177"/>
        <v/>
      </c>
      <c r="M618" s="14" t="str">
        <f t="shared" si="178"/>
        <v/>
      </c>
      <c r="N618" s="14" t="str">
        <f t="shared" si="179"/>
        <v/>
      </c>
      <c r="O618" s="14" t="str">
        <f t="shared" si="180"/>
        <v/>
      </c>
      <c r="P618" s="14" t="str">
        <f t="shared" si="181"/>
        <v/>
      </c>
      <c r="Q618" s="14" t="str">
        <f t="shared" si="182"/>
        <v/>
      </c>
      <c r="R618" s="14" t="str">
        <f t="shared" si="183"/>
        <v/>
      </c>
      <c r="S618" s="14" t="str">
        <f t="shared" si="184"/>
        <v/>
      </c>
    </row>
    <row r="619" spans="1:19">
      <c r="A619" s="12" t="str">
        <f t="shared" si="175"/>
        <v/>
      </c>
      <c r="B619" s="13" t="str">
        <f t="shared" si="168"/>
        <v/>
      </c>
      <c r="C619" s="14" t="str">
        <f t="shared" si="169"/>
        <v/>
      </c>
      <c r="D619" s="14" t="str">
        <f t="shared" si="170"/>
        <v/>
      </c>
      <c r="E619" s="14" t="str">
        <f t="shared" si="171"/>
        <v/>
      </c>
      <c r="F619" s="14" t="str">
        <f t="shared" si="172"/>
        <v/>
      </c>
      <c r="G619" s="14" t="str">
        <f t="shared" si="173"/>
        <v/>
      </c>
      <c r="H619" s="14" t="str">
        <f t="shared" si="174"/>
        <v/>
      </c>
      <c r="K619" s="12" t="str">
        <f t="shared" si="176"/>
        <v/>
      </c>
      <c r="L619" s="13" t="str">
        <f t="shared" si="177"/>
        <v/>
      </c>
      <c r="M619" s="14" t="str">
        <f t="shared" si="178"/>
        <v/>
      </c>
      <c r="N619" s="14" t="str">
        <f t="shared" si="179"/>
        <v/>
      </c>
      <c r="O619" s="14" t="str">
        <f t="shared" si="180"/>
        <v/>
      </c>
      <c r="P619" s="14" t="str">
        <f t="shared" si="181"/>
        <v/>
      </c>
      <c r="Q619" s="14" t="str">
        <f t="shared" si="182"/>
        <v/>
      </c>
      <c r="R619" s="14" t="str">
        <f t="shared" si="183"/>
        <v/>
      </c>
      <c r="S619" s="14" t="str">
        <f t="shared" si="184"/>
        <v/>
      </c>
    </row>
    <row r="620" spans="1:19">
      <c r="A620" s="12" t="str">
        <f t="shared" si="175"/>
        <v/>
      </c>
      <c r="B620" s="13" t="str">
        <f t="shared" si="168"/>
        <v/>
      </c>
      <c r="C620" s="14" t="str">
        <f t="shared" si="169"/>
        <v/>
      </c>
      <c r="D620" s="14" t="str">
        <f t="shared" si="170"/>
        <v/>
      </c>
      <c r="E620" s="14" t="str">
        <f t="shared" si="171"/>
        <v/>
      </c>
      <c r="F620" s="14" t="str">
        <f t="shared" si="172"/>
        <v/>
      </c>
      <c r="G620" s="14" t="str">
        <f t="shared" si="173"/>
        <v/>
      </c>
      <c r="H620" s="14" t="str">
        <f t="shared" si="174"/>
        <v/>
      </c>
      <c r="K620" s="12" t="str">
        <f t="shared" si="176"/>
        <v/>
      </c>
      <c r="L620" s="13" t="str">
        <f t="shared" si="177"/>
        <v/>
      </c>
      <c r="M620" s="14" t="str">
        <f t="shared" si="178"/>
        <v/>
      </c>
      <c r="N620" s="14" t="str">
        <f t="shared" si="179"/>
        <v/>
      </c>
      <c r="O620" s="14" t="str">
        <f t="shared" si="180"/>
        <v/>
      </c>
      <c r="P620" s="14" t="str">
        <f t="shared" si="181"/>
        <v/>
      </c>
      <c r="Q620" s="14" t="str">
        <f t="shared" si="182"/>
        <v/>
      </c>
      <c r="R620" s="14" t="str">
        <f t="shared" si="183"/>
        <v/>
      </c>
      <c r="S620" s="14" t="str">
        <f t="shared" si="184"/>
        <v/>
      </c>
    </row>
    <row r="621" spans="1:19">
      <c r="A621" s="12" t="str">
        <f t="shared" si="175"/>
        <v/>
      </c>
      <c r="B621" s="13" t="str">
        <f t="shared" ref="B621:B684" si="185">IF(A621="","",DATE(YEAR(B620),MONTH(B620)+1,DAY(B620)))</f>
        <v/>
      </c>
      <c r="C621" s="14" t="str">
        <f t="shared" ref="C621:C684" si="186">IF(A621&lt;&gt;"",$D$12,IF(A621="","",(1+$G$5/12)*H620))</f>
        <v/>
      </c>
      <c r="D621" s="14" t="str">
        <f t="shared" ref="D621:D684" si="187">IF(A621="", "", $G$5/12*H620)</f>
        <v/>
      </c>
      <c r="E621" s="14" t="str">
        <f t="shared" ref="E621:E684" si="188">IF(A621="", "", E620+D621)</f>
        <v/>
      </c>
      <c r="F621" s="14" t="str">
        <f t="shared" ref="F621:F684" si="189">IF(A621="","",C621-D621)</f>
        <v/>
      </c>
      <c r="G621" s="14" t="str">
        <f t="shared" ref="G621:G684" si="190">IF(A621="","", G620+F621)</f>
        <v/>
      </c>
      <c r="H621" s="14" t="str">
        <f t="shared" ref="H621:H684" si="191">IF(A621="","",H620-F621)</f>
        <v/>
      </c>
      <c r="K621" s="12" t="str">
        <f t="shared" si="176"/>
        <v/>
      </c>
      <c r="L621" s="13" t="str">
        <f t="shared" si="177"/>
        <v/>
      </c>
      <c r="M621" s="14" t="str">
        <f t="shared" si="178"/>
        <v/>
      </c>
      <c r="N621" s="14" t="str">
        <f t="shared" si="179"/>
        <v/>
      </c>
      <c r="O621" s="14" t="str">
        <f t="shared" si="180"/>
        <v/>
      </c>
      <c r="P621" s="14" t="str">
        <f t="shared" si="181"/>
        <v/>
      </c>
      <c r="Q621" s="14" t="str">
        <f t="shared" si="182"/>
        <v/>
      </c>
      <c r="R621" s="14" t="str">
        <f t="shared" si="183"/>
        <v/>
      </c>
      <c r="S621" s="14" t="str">
        <f t="shared" si="184"/>
        <v/>
      </c>
    </row>
    <row r="622" spans="1:19">
      <c r="A622" s="12" t="str">
        <f t="shared" si="175"/>
        <v/>
      </c>
      <c r="B622" s="13" t="str">
        <f t="shared" si="185"/>
        <v/>
      </c>
      <c r="C622" s="14" t="str">
        <f t="shared" si="186"/>
        <v/>
      </c>
      <c r="D622" s="14" t="str">
        <f t="shared" si="187"/>
        <v/>
      </c>
      <c r="E622" s="14" t="str">
        <f t="shared" si="188"/>
        <v/>
      </c>
      <c r="F622" s="14" t="str">
        <f t="shared" si="189"/>
        <v/>
      </c>
      <c r="G622" s="14" t="str">
        <f t="shared" si="190"/>
        <v/>
      </c>
      <c r="H622" s="14" t="str">
        <f t="shared" si="191"/>
        <v/>
      </c>
      <c r="K622" s="12" t="str">
        <f t="shared" si="176"/>
        <v/>
      </c>
      <c r="L622" s="13" t="str">
        <f t="shared" si="177"/>
        <v/>
      </c>
      <c r="M622" s="14" t="str">
        <f t="shared" si="178"/>
        <v/>
      </c>
      <c r="N622" s="14" t="str">
        <f t="shared" si="179"/>
        <v/>
      </c>
      <c r="O622" s="14" t="str">
        <f t="shared" si="180"/>
        <v/>
      </c>
      <c r="P622" s="14" t="str">
        <f t="shared" si="181"/>
        <v/>
      </c>
      <c r="Q622" s="14" t="str">
        <f t="shared" si="182"/>
        <v/>
      </c>
      <c r="R622" s="14" t="str">
        <f t="shared" si="183"/>
        <v/>
      </c>
      <c r="S622" s="14" t="str">
        <f t="shared" si="184"/>
        <v/>
      </c>
    </row>
    <row r="623" spans="1:19">
      <c r="A623" s="12" t="str">
        <f t="shared" si="175"/>
        <v/>
      </c>
      <c r="B623" s="13" t="str">
        <f t="shared" si="185"/>
        <v/>
      </c>
      <c r="C623" s="14" t="str">
        <f t="shared" si="186"/>
        <v/>
      </c>
      <c r="D623" s="14" t="str">
        <f t="shared" si="187"/>
        <v/>
      </c>
      <c r="E623" s="14" t="str">
        <f t="shared" si="188"/>
        <v/>
      </c>
      <c r="F623" s="14" t="str">
        <f t="shared" si="189"/>
        <v/>
      </c>
      <c r="G623" s="14" t="str">
        <f t="shared" si="190"/>
        <v/>
      </c>
      <c r="H623" s="14" t="str">
        <f t="shared" si="191"/>
        <v/>
      </c>
      <c r="K623" s="12" t="str">
        <f t="shared" si="176"/>
        <v/>
      </c>
      <c r="L623" s="13" t="str">
        <f t="shared" si="177"/>
        <v/>
      </c>
      <c r="M623" s="14" t="str">
        <f t="shared" si="178"/>
        <v/>
      </c>
      <c r="N623" s="14" t="str">
        <f t="shared" si="179"/>
        <v/>
      </c>
      <c r="O623" s="14" t="str">
        <f t="shared" si="180"/>
        <v/>
      </c>
      <c r="P623" s="14" t="str">
        <f t="shared" si="181"/>
        <v/>
      </c>
      <c r="Q623" s="14" t="str">
        <f t="shared" si="182"/>
        <v/>
      </c>
      <c r="R623" s="14" t="str">
        <f t="shared" si="183"/>
        <v/>
      </c>
      <c r="S623" s="14" t="str">
        <f t="shared" si="184"/>
        <v/>
      </c>
    </row>
    <row r="624" spans="1:19">
      <c r="A624" s="12" t="str">
        <f t="shared" si="175"/>
        <v/>
      </c>
      <c r="B624" s="13" t="str">
        <f t="shared" si="185"/>
        <v/>
      </c>
      <c r="C624" s="14" t="str">
        <f t="shared" si="186"/>
        <v/>
      </c>
      <c r="D624" s="14" t="str">
        <f t="shared" si="187"/>
        <v/>
      </c>
      <c r="E624" s="14" t="str">
        <f t="shared" si="188"/>
        <v/>
      </c>
      <c r="F624" s="14" t="str">
        <f t="shared" si="189"/>
        <v/>
      </c>
      <c r="G624" s="14" t="str">
        <f t="shared" si="190"/>
        <v/>
      </c>
      <c r="H624" s="14" t="str">
        <f t="shared" si="191"/>
        <v/>
      </c>
      <c r="K624" s="12" t="str">
        <f t="shared" si="176"/>
        <v/>
      </c>
      <c r="L624" s="13" t="str">
        <f t="shared" si="177"/>
        <v/>
      </c>
      <c r="M624" s="14" t="str">
        <f t="shared" si="178"/>
        <v/>
      </c>
      <c r="N624" s="14" t="str">
        <f t="shared" si="179"/>
        <v/>
      </c>
      <c r="O624" s="14" t="str">
        <f t="shared" si="180"/>
        <v/>
      </c>
      <c r="P624" s="14" t="str">
        <f t="shared" si="181"/>
        <v/>
      </c>
      <c r="Q624" s="14" t="str">
        <f t="shared" si="182"/>
        <v/>
      </c>
      <c r="R624" s="14" t="str">
        <f t="shared" si="183"/>
        <v/>
      </c>
      <c r="S624" s="14" t="str">
        <f t="shared" si="184"/>
        <v/>
      </c>
    </row>
    <row r="625" spans="1:19">
      <c r="A625" s="12" t="str">
        <f t="shared" si="175"/>
        <v/>
      </c>
      <c r="B625" s="13" t="str">
        <f t="shared" si="185"/>
        <v/>
      </c>
      <c r="C625" s="14" t="str">
        <f t="shared" si="186"/>
        <v/>
      </c>
      <c r="D625" s="14" t="str">
        <f t="shared" si="187"/>
        <v/>
      </c>
      <c r="E625" s="14" t="str">
        <f t="shared" si="188"/>
        <v/>
      </c>
      <c r="F625" s="14" t="str">
        <f t="shared" si="189"/>
        <v/>
      </c>
      <c r="G625" s="14" t="str">
        <f t="shared" si="190"/>
        <v/>
      </c>
      <c r="H625" s="14" t="str">
        <f t="shared" si="191"/>
        <v/>
      </c>
      <c r="K625" s="12" t="str">
        <f t="shared" si="176"/>
        <v/>
      </c>
      <c r="L625" s="13" t="str">
        <f t="shared" si="177"/>
        <v/>
      </c>
      <c r="M625" s="14" t="str">
        <f t="shared" si="178"/>
        <v/>
      </c>
      <c r="N625" s="14" t="str">
        <f t="shared" si="179"/>
        <v/>
      </c>
      <c r="O625" s="14" t="str">
        <f t="shared" si="180"/>
        <v/>
      </c>
      <c r="P625" s="14" t="str">
        <f t="shared" si="181"/>
        <v/>
      </c>
      <c r="Q625" s="14" t="str">
        <f t="shared" si="182"/>
        <v/>
      </c>
      <c r="R625" s="14" t="str">
        <f t="shared" si="183"/>
        <v/>
      </c>
      <c r="S625" s="14" t="str">
        <f t="shared" si="184"/>
        <v/>
      </c>
    </row>
    <row r="626" spans="1:19">
      <c r="A626" s="12" t="str">
        <f t="shared" si="175"/>
        <v/>
      </c>
      <c r="B626" s="13" t="str">
        <f t="shared" si="185"/>
        <v/>
      </c>
      <c r="C626" s="14" t="str">
        <f t="shared" si="186"/>
        <v/>
      </c>
      <c r="D626" s="14" t="str">
        <f t="shared" si="187"/>
        <v/>
      </c>
      <c r="E626" s="14" t="str">
        <f t="shared" si="188"/>
        <v/>
      </c>
      <c r="F626" s="14" t="str">
        <f t="shared" si="189"/>
        <v/>
      </c>
      <c r="G626" s="14" t="str">
        <f t="shared" si="190"/>
        <v/>
      </c>
      <c r="H626" s="14" t="str">
        <f t="shared" si="191"/>
        <v/>
      </c>
      <c r="K626" s="12" t="str">
        <f t="shared" si="176"/>
        <v/>
      </c>
      <c r="L626" s="13" t="str">
        <f t="shared" si="177"/>
        <v/>
      </c>
      <c r="M626" s="14" t="str">
        <f t="shared" si="178"/>
        <v/>
      </c>
      <c r="N626" s="14" t="str">
        <f t="shared" si="179"/>
        <v/>
      </c>
      <c r="O626" s="14" t="str">
        <f t="shared" si="180"/>
        <v/>
      </c>
      <c r="P626" s="14" t="str">
        <f t="shared" si="181"/>
        <v/>
      </c>
      <c r="Q626" s="14" t="str">
        <f t="shared" si="182"/>
        <v/>
      </c>
      <c r="R626" s="14" t="str">
        <f t="shared" si="183"/>
        <v/>
      </c>
      <c r="S626" s="14" t="str">
        <f t="shared" si="184"/>
        <v/>
      </c>
    </row>
    <row r="627" spans="1:19">
      <c r="A627" s="12" t="str">
        <f t="shared" si="175"/>
        <v/>
      </c>
      <c r="B627" s="13" t="str">
        <f t="shared" si="185"/>
        <v/>
      </c>
      <c r="C627" s="14" t="str">
        <f t="shared" si="186"/>
        <v/>
      </c>
      <c r="D627" s="14" t="str">
        <f t="shared" si="187"/>
        <v/>
      </c>
      <c r="E627" s="14" t="str">
        <f t="shared" si="188"/>
        <v/>
      </c>
      <c r="F627" s="14" t="str">
        <f t="shared" si="189"/>
        <v/>
      </c>
      <c r="G627" s="14" t="str">
        <f t="shared" si="190"/>
        <v/>
      </c>
      <c r="H627" s="14" t="str">
        <f t="shared" si="191"/>
        <v/>
      </c>
      <c r="K627" s="12" t="str">
        <f t="shared" si="176"/>
        <v/>
      </c>
      <c r="L627" s="13" t="str">
        <f t="shared" si="177"/>
        <v/>
      </c>
      <c r="M627" s="14" t="str">
        <f t="shared" si="178"/>
        <v/>
      </c>
      <c r="N627" s="14" t="str">
        <f t="shared" si="179"/>
        <v/>
      </c>
      <c r="O627" s="14" t="str">
        <f t="shared" si="180"/>
        <v/>
      </c>
      <c r="P627" s="14" t="str">
        <f t="shared" si="181"/>
        <v/>
      </c>
      <c r="Q627" s="14" t="str">
        <f t="shared" si="182"/>
        <v/>
      </c>
      <c r="R627" s="14" t="str">
        <f t="shared" si="183"/>
        <v/>
      </c>
      <c r="S627" s="14" t="str">
        <f t="shared" si="184"/>
        <v/>
      </c>
    </row>
    <row r="628" spans="1:19">
      <c r="A628" s="12" t="str">
        <f t="shared" si="175"/>
        <v/>
      </c>
      <c r="B628" s="13" t="str">
        <f t="shared" si="185"/>
        <v/>
      </c>
      <c r="C628" s="14" t="str">
        <f t="shared" si="186"/>
        <v/>
      </c>
      <c r="D628" s="14" t="str">
        <f t="shared" si="187"/>
        <v/>
      </c>
      <c r="E628" s="14" t="str">
        <f t="shared" si="188"/>
        <v/>
      </c>
      <c r="F628" s="14" t="str">
        <f t="shared" si="189"/>
        <v/>
      </c>
      <c r="G628" s="14" t="str">
        <f t="shared" si="190"/>
        <v/>
      </c>
      <c r="H628" s="14" t="str">
        <f t="shared" si="191"/>
        <v/>
      </c>
      <c r="K628" s="12" t="str">
        <f t="shared" si="176"/>
        <v/>
      </c>
      <c r="L628" s="13" t="str">
        <f t="shared" si="177"/>
        <v/>
      </c>
      <c r="M628" s="14" t="str">
        <f t="shared" si="178"/>
        <v/>
      </c>
      <c r="N628" s="14" t="str">
        <f t="shared" si="179"/>
        <v/>
      </c>
      <c r="O628" s="14" t="str">
        <f t="shared" si="180"/>
        <v/>
      </c>
      <c r="P628" s="14" t="str">
        <f t="shared" si="181"/>
        <v/>
      </c>
      <c r="Q628" s="14" t="str">
        <f t="shared" si="182"/>
        <v/>
      </c>
      <c r="R628" s="14" t="str">
        <f t="shared" si="183"/>
        <v/>
      </c>
      <c r="S628" s="14" t="str">
        <f t="shared" si="184"/>
        <v/>
      </c>
    </row>
    <row r="629" spans="1:19">
      <c r="A629" s="12" t="str">
        <f t="shared" si="175"/>
        <v/>
      </c>
      <c r="B629" s="13" t="str">
        <f t="shared" si="185"/>
        <v/>
      </c>
      <c r="C629" s="14" t="str">
        <f t="shared" si="186"/>
        <v/>
      </c>
      <c r="D629" s="14" t="str">
        <f t="shared" si="187"/>
        <v/>
      </c>
      <c r="E629" s="14" t="str">
        <f t="shared" si="188"/>
        <v/>
      </c>
      <c r="F629" s="14" t="str">
        <f t="shared" si="189"/>
        <v/>
      </c>
      <c r="G629" s="14" t="str">
        <f t="shared" si="190"/>
        <v/>
      </c>
      <c r="H629" s="14" t="str">
        <f t="shared" si="191"/>
        <v/>
      </c>
      <c r="K629" s="12" t="str">
        <f t="shared" si="176"/>
        <v/>
      </c>
      <c r="L629" s="13" t="str">
        <f t="shared" si="177"/>
        <v/>
      </c>
      <c r="M629" s="14" t="str">
        <f t="shared" si="178"/>
        <v/>
      </c>
      <c r="N629" s="14" t="str">
        <f t="shared" si="179"/>
        <v/>
      </c>
      <c r="O629" s="14" t="str">
        <f t="shared" si="180"/>
        <v/>
      </c>
      <c r="P629" s="14" t="str">
        <f t="shared" si="181"/>
        <v/>
      </c>
      <c r="Q629" s="14" t="str">
        <f t="shared" si="182"/>
        <v/>
      </c>
      <c r="R629" s="14" t="str">
        <f t="shared" si="183"/>
        <v/>
      </c>
      <c r="S629" s="14" t="str">
        <f t="shared" si="184"/>
        <v/>
      </c>
    </row>
    <row r="630" spans="1:19">
      <c r="A630" s="12" t="str">
        <f t="shared" si="175"/>
        <v/>
      </c>
      <c r="B630" s="13" t="str">
        <f t="shared" si="185"/>
        <v/>
      </c>
      <c r="C630" s="14" t="str">
        <f t="shared" si="186"/>
        <v/>
      </c>
      <c r="D630" s="14" t="str">
        <f t="shared" si="187"/>
        <v/>
      </c>
      <c r="E630" s="14" t="str">
        <f t="shared" si="188"/>
        <v/>
      </c>
      <c r="F630" s="14" t="str">
        <f t="shared" si="189"/>
        <v/>
      </c>
      <c r="G630" s="14" t="str">
        <f t="shared" si="190"/>
        <v/>
      </c>
      <c r="H630" s="14" t="str">
        <f t="shared" si="191"/>
        <v/>
      </c>
      <c r="K630" s="12" t="str">
        <f t="shared" si="176"/>
        <v/>
      </c>
      <c r="L630" s="13" t="str">
        <f t="shared" si="177"/>
        <v/>
      </c>
      <c r="M630" s="14" t="str">
        <f t="shared" si="178"/>
        <v/>
      </c>
      <c r="N630" s="14" t="str">
        <f t="shared" si="179"/>
        <v/>
      </c>
      <c r="O630" s="14" t="str">
        <f t="shared" si="180"/>
        <v/>
      </c>
      <c r="P630" s="14" t="str">
        <f t="shared" si="181"/>
        <v/>
      </c>
      <c r="Q630" s="14" t="str">
        <f t="shared" si="182"/>
        <v/>
      </c>
      <c r="R630" s="14" t="str">
        <f t="shared" si="183"/>
        <v/>
      </c>
      <c r="S630" s="14" t="str">
        <f t="shared" si="184"/>
        <v/>
      </c>
    </row>
    <row r="631" spans="1:19">
      <c r="A631" s="12" t="str">
        <f t="shared" si="175"/>
        <v/>
      </c>
      <c r="B631" s="13" t="str">
        <f t="shared" si="185"/>
        <v/>
      </c>
      <c r="C631" s="14" t="str">
        <f t="shared" si="186"/>
        <v/>
      </c>
      <c r="D631" s="14" t="str">
        <f t="shared" si="187"/>
        <v/>
      </c>
      <c r="E631" s="14" t="str">
        <f t="shared" si="188"/>
        <v/>
      </c>
      <c r="F631" s="14" t="str">
        <f t="shared" si="189"/>
        <v/>
      </c>
      <c r="G631" s="14" t="str">
        <f t="shared" si="190"/>
        <v/>
      </c>
      <c r="H631" s="14" t="str">
        <f t="shared" si="191"/>
        <v/>
      </c>
      <c r="K631" s="12" t="str">
        <f t="shared" si="176"/>
        <v/>
      </c>
      <c r="L631" s="13" t="str">
        <f t="shared" si="177"/>
        <v/>
      </c>
      <c r="M631" s="14" t="str">
        <f t="shared" si="178"/>
        <v/>
      </c>
      <c r="N631" s="14" t="str">
        <f t="shared" si="179"/>
        <v/>
      </c>
      <c r="O631" s="14" t="str">
        <f t="shared" si="180"/>
        <v/>
      </c>
      <c r="P631" s="14" t="str">
        <f t="shared" si="181"/>
        <v/>
      </c>
      <c r="Q631" s="14" t="str">
        <f t="shared" si="182"/>
        <v/>
      </c>
      <c r="R631" s="14" t="str">
        <f t="shared" si="183"/>
        <v/>
      </c>
      <c r="S631" s="14" t="str">
        <f t="shared" si="184"/>
        <v/>
      </c>
    </row>
    <row r="632" spans="1:19">
      <c r="A632" s="12" t="str">
        <f t="shared" si="175"/>
        <v/>
      </c>
      <c r="B632" s="13" t="str">
        <f t="shared" si="185"/>
        <v/>
      </c>
      <c r="C632" s="14" t="str">
        <f t="shared" si="186"/>
        <v/>
      </c>
      <c r="D632" s="14" t="str">
        <f t="shared" si="187"/>
        <v/>
      </c>
      <c r="E632" s="14" t="str">
        <f t="shared" si="188"/>
        <v/>
      </c>
      <c r="F632" s="14" t="str">
        <f t="shared" si="189"/>
        <v/>
      </c>
      <c r="G632" s="14" t="str">
        <f t="shared" si="190"/>
        <v/>
      </c>
      <c r="H632" s="14" t="str">
        <f t="shared" si="191"/>
        <v/>
      </c>
      <c r="K632" s="12" t="str">
        <f t="shared" si="176"/>
        <v/>
      </c>
      <c r="L632" s="13" t="str">
        <f t="shared" si="177"/>
        <v/>
      </c>
      <c r="M632" s="14" t="str">
        <f t="shared" si="178"/>
        <v/>
      </c>
      <c r="N632" s="14" t="str">
        <f t="shared" si="179"/>
        <v/>
      </c>
      <c r="O632" s="14" t="str">
        <f t="shared" si="180"/>
        <v/>
      </c>
      <c r="P632" s="14" t="str">
        <f t="shared" si="181"/>
        <v/>
      </c>
      <c r="Q632" s="14" t="str">
        <f t="shared" si="182"/>
        <v/>
      </c>
      <c r="R632" s="14" t="str">
        <f t="shared" si="183"/>
        <v/>
      </c>
      <c r="S632" s="14" t="str">
        <f t="shared" si="184"/>
        <v/>
      </c>
    </row>
    <row r="633" spans="1:19">
      <c r="A633" s="12" t="str">
        <f t="shared" si="175"/>
        <v/>
      </c>
      <c r="B633" s="13" t="str">
        <f t="shared" si="185"/>
        <v/>
      </c>
      <c r="C633" s="14" t="str">
        <f t="shared" si="186"/>
        <v/>
      </c>
      <c r="D633" s="14" t="str">
        <f t="shared" si="187"/>
        <v/>
      </c>
      <c r="E633" s="14" t="str">
        <f t="shared" si="188"/>
        <v/>
      </c>
      <c r="F633" s="14" t="str">
        <f t="shared" si="189"/>
        <v/>
      </c>
      <c r="G633" s="14" t="str">
        <f t="shared" si="190"/>
        <v/>
      </c>
      <c r="H633" s="14" t="str">
        <f t="shared" si="191"/>
        <v/>
      </c>
      <c r="K633" s="12" t="str">
        <f t="shared" si="176"/>
        <v/>
      </c>
      <c r="L633" s="13" t="str">
        <f t="shared" si="177"/>
        <v/>
      </c>
      <c r="M633" s="14" t="str">
        <f t="shared" si="178"/>
        <v/>
      </c>
      <c r="N633" s="14" t="str">
        <f t="shared" si="179"/>
        <v/>
      </c>
      <c r="O633" s="14" t="str">
        <f t="shared" si="180"/>
        <v/>
      </c>
      <c r="P633" s="14" t="str">
        <f t="shared" si="181"/>
        <v/>
      </c>
      <c r="Q633" s="14" t="str">
        <f t="shared" si="182"/>
        <v/>
      </c>
      <c r="R633" s="14" t="str">
        <f t="shared" si="183"/>
        <v/>
      </c>
      <c r="S633" s="14" t="str">
        <f t="shared" si="184"/>
        <v/>
      </c>
    </row>
    <row r="634" spans="1:19">
      <c r="A634" s="12" t="str">
        <f t="shared" si="175"/>
        <v/>
      </c>
      <c r="B634" s="13" t="str">
        <f t="shared" si="185"/>
        <v/>
      </c>
      <c r="C634" s="14" t="str">
        <f t="shared" si="186"/>
        <v/>
      </c>
      <c r="D634" s="14" t="str">
        <f t="shared" si="187"/>
        <v/>
      </c>
      <c r="E634" s="14" t="str">
        <f t="shared" si="188"/>
        <v/>
      </c>
      <c r="F634" s="14" t="str">
        <f t="shared" si="189"/>
        <v/>
      </c>
      <c r="G634" s="14" t="str">
        <f t="shared" si="190"/>
        <v/>
      </c>
      <c r="H634" s="14" t="str">
        <f t="shared" si="191"/>
        <v/>
      </c>
      <c r="K634" s="12" t="str">
        <f t="shared" si="176"/>
        <v/>
      </c>
      <c r="L634" s="13" t="str">
        <f t="shared" si="177"/>
        <v/>
      </c>
      <c r="M634" s="14" t="str">
        <f t="shared" si="178"/>
        <v/>
      </c>
      <c r="N634" s="14" t="str">
        <f t="shared" si="179"/>
        <v/>
      </c>
      <c r="O634" s="14" t="str">
        <f t="shared" si="180"/>
        <v/>
      </c>
      <c r="P634" s="14" t="str">
        <f t="shared" si="181"/>
        <v/>
      </c>
      <c r="Q634" s="14" t="str">
        <f t="shared" si="182"/>
        <v/>
      </c>
      <c r="R634" s="14" t="str">
        <f t="shared" si="183"/>
        <v/>
      </c>
      <c r="S634" s="14" t="str">
        <f t="shared" si="184"/>
        <v/>
      </c>
    </row>
    <row r="635" spans="1:19">
      <c r="A635" s="12" t="str">
        <f t="shared" si="175"/>
        <v/>
      </c>
      <c r="B635" s="13" t="str">
        <f t="shared" si="185"/>
        <v/>
      </c>
      <c r="C635" s="14" t="str">
        <f t="shared" si="186"/>
        <v/>
      </c>
      <c r="D635" s="14" t="str">
        <f t="shared" si="187"/>
        <v/>
      </c>
      <c r="E635" s="14" t="str">
        <f t="shared" si="188"/>
        <v/>
      </c>
      <c r="F635" s="14" t="str">
        <f t="shared" si="189"/>
        <v/>
      </c>
      <c r="G635" s="14" t="str">
        <f t="shared" si="190"/>
        <v/>
      </c>
      <c r="H635" s="14" t="str">
        <f t="shared" si="191"/>
        <v/>
      </c>
      <c r="K635" s="12" t="str">
        <f t="shared" si="176"/>
        <v/>
      </c>
      <c r="L635" s="13" t="str">
        <f t="shared" si="177"/>
        <v/>
      </c>
      <c r="M635" s="14" t="str">
        <f t="shared" si="178"/>
        <v/>
      </c>
      <c r="N635" s="14" t="str">
        <f t="shared" si="179"/>
        <v/>
      </c>
      <c r="O635" s="14" t="str">
        <f t="shared" si="180"/>
        <v/>
      </c>
      <c r="P635" s="14" t="str">
        <f t="shared" si="181"/>
        <v/>
      </c>
      <c r="Q635" s="14" t="str">
        <f t="shared" si="182"/>
        <v/>
      </c>
      <c r="R635" s="14" t="str">
        <f t="shared" si="183"/>
        <v/>
      </c>
      <c r="S635" s="14" t="str">
        <f t="shared" si="184"/>
        <v/>
      </c>
    </row>
    <row r="636" spans="1:19">
      <c r="A636" s="12" t="str">
        <f t="shared" si="175"/>
        <v/>
      </c>
      <c r="B636" s="13" t="str">
        <f t="shared" si="185"/>
        <v/>
      </c>
      <c r="C636" s="14" t="str">
        <f t="shared" si="186"/>
        <v/>
      </c>
      <c r="D636" s="14" t="str">
        <f t="shared" si="187"/>
        <v/>
      </c>
      <c r="E636" s="14" t="str">
        <f t="shared" si="188"/>
        <v/>
      </c>
      <c r="F636" s="14" t="str">
        <f t="shared" si="189"/>
        <v/>
      </c>
      <c r="G636" s="14" t="str">
        <f t="shared" si="190"/>
        <v/>
      </c>
      <c r="H636" s="14" t="str">
        <f t="shared" si="191"/>
        <v/>
      </c>
      <c r="K636" s="12" t="str">
        <f t="shared" si="176"/>
        <v/>
      </c>
      <c r="L636" s="13" t="str">
        <f t="shared" si="177"/>
        <v/>
      </c>
      <c r="M636" s="14" t="str">
        <f t="shared" si="178"/>
        <v/>
      </c>
      <c r="N636" s="14" t="str">
        <f t="shared" si="179"/>
        <v/>
      </c>
      <c r="O636" s="14" t="str">
        <f t="shared" si="180"/>
        <v/>
      </c>
      <c r="P636" s="14" t="str">
        <f t="shared" si="181"/>
        <v/>
      </c>
      <c r="Q636" s="14" t="str">
        <f t="shared" si="182"/>
        <v/>
      </c>
      <c r="R636" s="14" t="str">
        <f t="shared" si="183"/>
        <v/>
      </c>
      <c r="S636" s="14" t="str">
        <f t="shared" si="184"/>
        <v/>
      </c>
    </row>
    <row r="637" spans="1:19">
      <c r="A637" s="12" t="str">
        <f t="shared" si="175"/>
        <v/>
      </c>
      <c r="B637" s="13" t="str">
        <f t="shared" si="185"/>
        <v/>
      </c>
      <c r="C637" s="14" t="str">
        <f t="shared" si="186"/>
        <v/>
      </c>
      <c r="D637" s="14" t="str">
        <f t="shared" si="187"/>
        <v/>
      </c>
      <c r="E637" s="14" t="str">
        <f t="shared" si="188"/>
        <v/>
      </c>
      <c r="F637" s="14" t="str">
        <f t="shared" si="189"/>
        <v/>
      </c>
      <c r="G637" s="14" t="str">
        <f t="shared" si="190"/>
        <v/>
      </c>
      <c r="H637" s="14" t="str">
        <f t="shared" si="191"/>
        <v/>
      </c>
      <c r="K637" s="12" t="str">
        <f t="shared" si="176"/>
        <v/>
      </c>
      <c r="L637" s="13" t="str">
        <f t="shared" si="177"/>
        <v/>
      </c>
      <c r="M637" s="14" t="str">
        <f t="shared" si="178"/>
        <v/>
      </c>
      <c r="N637" s="14" t="str">
        <f t="shared" si="179"/>
        <v/>
      </c>
      <c r="O637" s="14" t="str">
        <f t="shared" si="180"/>
        <v/>
      </c>
      <c r="P637" s="14" t="str">
        <f t="shared" si="181"/>
        <v/>
      </c>
      <c r="Q637" s="14" t="str">
        <f t="shared" si="182"/>
        <v/>
      </c>
      <c r="R637" s="14" t="str">
        <f t="shared" si="183"/>
        <v/>
      </c>
      <c r="S637" s="14" t="str">
        <f t="shared" si="184"/>
        <v/>
      </c>
    </row>
    <row r="638" spans="1:19">
      <c r="A638" s="12" t="str">
        <f t="shared" si="175"/>
        <v/>
      </c>
      <c r="B638" s="13" t="str">
        <f t="shared" si="185"/>
        <v/>
      </c>
      <c r="C638" s="14" t="str">
        <f t="shared" si="186"/>
        <v/>
      </c>
      <c r="D638" s="14" t="str">
        <f t="shared" si="187"/>
        <v/>
      </c>
      <c r="E638" s="14" t="str">
        <f t="shared" si="188"/>
        <v/>
      </c>
      <c r="F638" s="14" t="str">
        <f t="shared" si="189"/>
        <v/>
      </c>
      <c r="G638" s="14" t="str">
        <f t="shared" si="190"/>
        <v/>
      </c>
      <c r="H638" s="14" t="str">
        <f t="shared" si="191"/>
        <v/>
      </c>
      <c r="K638" s="12" t="str">
        <f t="shared" si="176"/>
        <v/>
      </c>
      <c r="L638" s="13" t="str">
        <f t="shared" si="177"/>
        <v/>
      </c>
      <c r="M638" s="14" t="str">
        <f t="shared" si="178"/>
        <v/>
      </c>
      <c r="N638" s="14" t="str">
        <f t="shared" si="179"/>
        <v/>
      </c>
      <c r="O638" s="14" t="str">
        <f t="shared" si="180"/>
        <v/>
      </c>
      <c r="P638" s="14" t="str">
        <f t="shared" si="181"/>
        <v/>
      </c>
      <c r="Q638" s="14" t="str">
        <f t="shared" si="182"/>
        <v/>
      </c>
      <c r="R638" s="14" t="str">
        <f t="shared" si="183"/>
        <v/>
      </c>
      <c r="S638" s="14" t="str">
        <f t="shared" si="184"/>
        <v/>
      </c>
    </row>
    <row r="639" spans="1:19">
      <c r="A639" s="12" t="str">
        <f t="shared" si="175"/>
        <v/>
      </c>
      <c r="B639" s="13" t="str">
        <f t="shared" si="185"/>
        <v/>
      </c>
      <c r="C639" s="14" t="str">
        <f t="shared" si="186"/>
        <v/>
      </c>
      <c r="D639" s="14" t="str">
        <f t="shared" si="187"/>
        <v/>
      </c>
      <c r="E639" s="14" t="str">
        <f t="shared" si="188"/>
        <v/>
      </c>
      <c r="F639" s="14" t="str">
        <f t="shared" si="189"/>
        <v/>
      </c>
      <c r="G639" s="14" t="str">
        <f t="shared" si="190"/>
        <v/>
      </c>
      <c r="H639" s="14" t="str">
        <f t="shared" si="191"/>
        <v/>
      </c>
      <c r="K639" s="12" t="str">
        <f t="shared" si="176"/>
        <v/>
      </c>
      <c r="L639" s="13" t="str">
        <f t="shared" si="177"/>
        <v/>
      </c>
      <c r="M639" s="14" t="str">
        <f t="shared" si="178"/>
        <v/>
      </c>
      <c r="N639" s="14" t="str">
        <f t="shared" si="179"/>
        <v/>
      </c>
      <c r="O639" s="14" t="str">
        <f t="shared" si="180"/>
        <v/>
      </c>
      <c r="P639" s="14" t="str">
        <f t="shared" si="181"/>
        <v/>
      </c>
      <c r="Q639" s="14" t="str">
        <f t="shared" si="182"/>
        <v/>
      </c>
      <c r="R639" s="14" t="str">
        <f t="shared" si="183"/>
        <v/>
      </c>
      <c r="S639" s="14" t="str">
        <f t="shared" si="184"/>
        <v/>
      </c>
    </row>
    <row r="640" spans="1:19">
      <c r="A640" s="12" t="str">
        <f t="shared" si="175"/>
        <v/>
      </c>
      <c r="B640" s="13" t="str">
        <f t="shared" si="185"/>
        <v/>
      </c>
      <c r="C640" s="14" t="str">
        <f t="shared" si="186"/>
        <v/>
      </c>
      <c r="D640" s="14" t="str">
        <f t="shared" si="187"/>
        <v/>
      </c>
      <c r="E640" s="14" t="str">
        <f t="shared" si="188"/>
        <v/>
      </c>
      <c r="F640" s="14" t="str">
        <f t="shared" si="189"/>
        <v/>
      </c>
      <c r="G640" s="14" t="str">
        <f t="shared" si="190"/>
        <v/>
      </c>
      <c r="H640" s="14" t="str">
        <f t="shared" si="191"/>
        <v/>
      </c>
      <c r="K640" s="12" t="str">
        <f t="shared" si="176"/>
        <v/>
      </c>
      <c r="L640" s="13" t="str">
        <f t="shared" si="177"/>
        <v/>
      </c>
      <c r="M640" s="14" t="str">
        <f t="shared" si="178"/>
        <v/>
      </c>
      <c r="N640" s="14" t="str">
        <f t="shared" si="179"/>
        <v/>
      </c>
      <c r="O640" s="14" t="str">
        <f t="shared" si="180"/>
        <v/>
      </c>
      <c r="P640" s="14" t="str">
        <f t="shared" si="181"/>
        <v/>
      </c>
      <c r="Q640" s="14" t="str">
        <f t="shared" si="182"/>
        <v/>
      </c>
      <c r="R640" s="14" t="str">
        <f t="shared" si="183"/>
        <v/>
      </c>
      <c r="S640" s="14" t="str">
        <f t="shared" si="184"/>
        <v/>
      </c>
    </row>
    <row r="641" spans="1:19">
      <c r="A641" s="12" t="str">
        <f t="shared" si="175"/>
        <v/>
      </c>
      <c r="B641" s="13" t="str">
        <f t="shared" si="185"/>
        <v/>
      </c>
      <c r="C641" s="14" t="str">
        <f t="shared" si="186"/>
        <v/>
      </c>
      <c r="D641" s="14" t="str">
        <f t="shared" si="187"/>
        <v/>
      </c>
      <c r="E641" s="14" t="str">
        <f t="shared" si="188"/>
        <v/>
      </c>
      <c r="F641" s="14" t="str">
        <f t="shared" si="189"/>
        <v/>
      </c>
      <c r="G641" s="14" t="str">
        <f t="shared" si="190"/>
        <v/>
      </c>
      <c r="H641" s="14" t="str">
        <f t="shared" si="191"/>
        <v/>
      </c>
      <c r="K641" s="12" t="str">
        <f t="shared" si="176"/>
        <v/>
      </c>
      <c r="L641" s="13" t="str">
        <f t="shared" si="177"/>
        <v/>
      </c>
      <c r="M641" s="14" t="str">
        <f t="shared" si="178"/>
        <v/>
      </c>
      <c r="N641" s="14" t="str">
        <f t="shared" si="179"/>
        <v/>
      </c>
      <c r="O641" s="14" t="str">
        <f t="shared" si="180"/>
        <v/>
      </c>
      <c r="P641" s="14" t="str">
        <f t="shared" si="181"/>
        <v/>
      </c>
      <c r="Q641" s="14" t="str">
        <f t="shared" si="182"/>
        <v/>
      </c>
      <c r="R641" s="14" t="str">
        <f t="shared" si="183"/>
        <v/>
      </c>
      <c r="S641" s="14" t="str">
        <f t="shared" si="184"/>
        <v/>
      </c>
    </row>
    <row r="642" spans="1:19">
      <c r="A642" s="12" t="str">
        <f t="shared" si="175"/>
        <v/>
      </c>
      <c r="B642" s="13" t="str">
        <f t="shared" si="185"/>
        <v/>
      </c>
      <c r="C642" s="14" t="str">
        <f t="shared" si="186"/>
        <v/>
      </c>
      <c r="D642" s="14" t="str">
        <f t="shared" si="187"/>
        <v/>
      </c>
      <c r="E642" s="14" t="str">
        <f t="shared" si="188"/>
        <v/>
      </c>
      <c r="F642" s="14" t="str">
        <f t="shared" si="189"/>
        <v/>
      </c>
      <c r="G642" s="14" t="str">
        <f t="shared" si="190"/>
        <v/>
      </c>
      <c r="H642" s="14" t="str">
        <f t="shared" si="191"/>
        <v/>
      </c>
      <c r="K642" s="12" t="str">
        <f t="shared" si="176"/>
        <v/>
      </c>
      <c r="L642" s="13" t="str">
        <f t="shared" si="177"/>
        <v/>
      </c>
      <c r="M642" s="14" t="str">
        <f t="shared" si="178"/>
        <v/>
      </c>
      <c r="N642" s="14" t="str">
        <f t="shared" si="179"/>
        <v/>
      </c>
      <c r="O642" s="14" t="str">
        <f t="shared" si="180"/>
        <v/>
      </c>
      <c r="P642" s="14" t="str">
        <f t="shared" si="181"/>
        <v/>
      </c>
      <c r="Q642" s="14" t="str">
        <f t="shared" si="182"/>
        <v/>
      </c>
      <c r="R642" s="14" t="str">
        <f t="shared" si="183"/>
        <v/>
      </c>
      <c r="S642" s="14" t="str">
        <f t="shared" si="184"/>
        <v/>
      </c>
    </row>
    <row r="643" spans="1:19">
      <c r="A643" s="12" t="str">
        <f t="shared" si="175"/>
        <v/>
      </c>
      <c r="B643" s="13" t="str">
        <f t="shared" si="185"/>
        <v/>
      </c>
      <c r="C643" s="14" t="str">
        <f t="shared" si="186"/>
        <v/>
      </c>
      <c r="D643" s="14" t="str">
        <f t="shared" si="187"/>
        <v/>
      </c>
      <c r="E643" s="14" t="str">
        <f t="shared" si="188"/>
        <v/>
      </c>
      <c r="F643" s="14" t="str">
        <f t="shared" si="189"/>
        <v/>
      </c>
      <c r="G643" s="14" t="str">
        <f t="shared" si="190"/>
        <v/>
      </c>
      <c r="H643" s="14" t="str">
        <f t="shared" si="191"/>
        <v/>
      </c>
      <c r="K643" s="12" t="str">
        <f t="shared" si="176"/>
        <v/>
      </c>
      <c r="L643" s="13" t="str">
        <f t="shared" si="177"/>
        <v/>
      </c>
      <c r="M643" s="14" t="str">
        <f t="shared" si="178"/>
        <v/>
      </c>
      <c r="N643" s="14" t="str">
        <f t="shared" si="179"/>
        <v/>
      </c>
      <c r="O643" s="14" t="str">
        <f t="shared" si="180"/>
        <v/>
      </c>
      <c r="P643" s="14" t="str">
        <f t="shared" si="181"/>
        <v/>
      </c>
      <c r="Q643" s="14" t="str">
        <f t="shared" si="182"/>
        <v/>
      </c>
      <c r="R643" s="14" t="str">
        <f t="shared" si="183"/>
        <v/>
      </c>
      <c r="S643" s="14" t="str">
        <f t="shared" si="184"/>
        <v/>
      </c>
    </row>
    <row r="644" spans="1:19">
      <c r="A644" s="12" t="str">
        <f t="shared" si="175"/>
        <v/>
      </c>
      <c r="B644" s="13" t="str">
        <f t="shared" si="185"/>
        <v/>
      </c>
      <c r="C644" s="14" t="str">
        <f t="shared" si="186"/>
        <v/>
      </c>
      <c r="D644" s="14" t="str">
        <f t="shared" si="187"/>
        <v/>
      </c>
      <c r="E644" s="14" t="str">
        <f t="shared" si="188"/>
        <v/>
      </c>
      <c r="F644" s="14" t="str">
        <f t="shared" si="189"/>
        <v/>
      </c>
      <c r="G644" s="14" t="str">
        <f t="shared" si="190"/>
        <v/>
      </c>
      <c r="H644" s="14" t="str">
        <f t="shared" si="191"/>
        <v/>
      </c>
      <c r="K644" s="12" t="str">
        <f t="shared" si="176"/>
        <v/>
      </c>
      <c r="L644" s="13" t="str">
        <f t="shared" si="177"/>
        <v/>
      </c>
      <c r="M644" s="14" t="str">
        <f t="shared" si="178"/>
        <v/>
      </c>
      <c r="N644" s="14" t="str">
        <f t="shared" si="179"/>
        <v/>
      </c>
      <c r="O644" s="14" t="str">
        <f t="shared" si="180"/>
        <v/>
      </c>
      <c r="P644" s="14" t="str">
        <f t="shared" si="181"/>
        <v/>
      </c>
      <c r="Q644" s="14" t="str">
        <f t="shared" si="182"/>
        <v/>
      </c>
      <c r="R644" s="14" t="str">
        <f t="shared" si="183"/>
        <v/>
      </c>
      <c r="S644" s="14" t="str">
        <f t="shared" si="184"/>
        <v/>
      </c>
    </row>
    <row r="645" spans="1:19">
      <c r="A645" s="12" t="str">
        <f t="shared" si="175"/>
        <v/>
      </c>
      <c r="B645" s="13" t="str">
        <f t="shared" si="185"/>
        <v/>
      </c>
      <c r="C645" s="14" t="str">
        <f t="shared" si="186"/>
        <v/>
      </c>
      <c r="D645" s="14" t="str">
        <f t="shared" si="187"/>
        <v/>
      </c>
      <c r="E645" s="14" t="str">
        <f t="shared" si="188"/>
        <v/>
      </c>
      <c r="F645" s="14" t="str">
        <f t="shared" si="189"/>
        <v/>
      </c>
      <c r="G645" s="14" t="str">
        <f t="shared" si="190"/>
        <v/>
      </c>
      <c r="H645" s="14" t="str">
        <f t="shared" si="191"/>
        <v/>
      </c>
      <c r="K645" s="12" t="str">
        <f t="shared" si="176"/>
        <v/>
      </c>
      <c r="L645" s="13" t="str">
        <f t="shared" si="177"/>
        <v/>
      </c>
      <c r="M645" s="14" t="str">
        <f t="shared" si="178"/>
        <v/>
      </c>
      <c r="N645" s="14" t="str">
        <f t="shared" si="179"/>
        <v/>
      </c>
      <c r="O645" s="14" t="str">
        <f t="shared" si="180"/>
        <v/>
      </c>
      <c r="P645" s="14" t="str">
        <f t="shared" si="181"/>
        <v/>
      </c>
      <c r="Q645" s="14" t="str">
        <f t="shared" si="182"/>
        <v/>
      </c>
      <c r="R645" s="14" t="str">
        <f t="shared" si="183"/>
        <v/>
      </c>
      <c r="S645" s="14" t="str">
        <f t="shared" si="184"/>
        <v/>
      </c>
    </row>
    <row r="646" spans="1:19">
      <c r="A646" s="12" t="str">
        <f t="shared" si="175"/>
        <v/>
      </c>
      <c r="B646" s="13" t="str">
        <f t="shared" si="185"/>
        <v/>
      </c>
      <c r="C646" s="14" t="str">
        <f t="shared" si="186"/>
        <v/>
      </c>
      <c r="D646" s="14" t="str">
        <f t="shared" si="187"/>
        <v/>
      </c>
      <c r="E646" s="14" t="str">
        <f t="shared" si="188"/>
        <v/>
      </c>
      <c r="F646" s="14" t="str">
        <f t="shared" si="189"/>
        <v/>
      </c>
      <c r="G646" s="14" t="str">
        <f t="shared" si="190"/>
        <v/>
      </c>
      <c r="H646" s="14" t="str">
        <f t="shared" si="191"/>
        <v/>
      </c>
      <c r="K646" s="12" t="str">
        <f t="shared" si="176"/>
        <v/>
      </c>
      <c r="L646" s="13" t="str">
        <f t="shared" si="177"/>
        <v/>
      </c>
      <c r="M646" s="14" t="str">
        <f t="shared" si="178"/>
        <v/>
      </c>
      <c r="N646" s="14" t="str">
        <f t="shared" si="179"/>
        <v/>
      </c>
      <c r="O646" s="14" t="str">
        <f t="shared" si="180"/>
        <v/>
      </c>
      <c r="P646" s="14" t="str">
        <f t="shared" si="181"/>
        <v/>
      </c>
      <c r="Q646" s="14" t="str">
        <f t="shared" si="182"/>
        <v/>
      </c>
      <c r="R646" s="14" t="str">
        <f t="shared" si="183"/>
        <v/>
      </c>
      <c r="S646" s="14" t="str">
        <f t="shared" si="184"/>
        <v/>
      </c>
    </row>
    <row r="647" spans="1:19">
      <c r="A647" s="12" t="str">
        <f t="shared" si="175"/>
        <v/>
      </c>
      <c r="B647" s="13" t="str">
        <f t="shared" si="185"/>
        <v/>
      </c>
      <c r="C647" s="14" t="str">
        <f t="shared" si="186"/>
        <v/>
      </c>
      <c r="D647" s="14" t="str">
        <f t="shared" si="187"/>
        <v/>
      </c>
      <c r="E647" s="14" t="str">
        <f t="shared" si="188"/>
        <v/>
      </c>
      <c r="F647" s="14" t="str">
        <f t="shared" si="189"/>
        <v/>
      </c>
      <c r="G647" s="14" t="str">
        <f t="shared" si="190"/>
        <v/>
      </c>
      <c r="H647" s="14" t="str">
        <f t="shared" si="191"/>
        <v/>
      </c>
      <c r="K647" s="12" t="str">
        <f t="shared" si="176"/>
        <v/>
      </c>
      <c r="L647" s="13" t="str">
        <f t="shared" si="177"/>
        <v/>
      </c>
      <c r="M647" s="14" t="str">
        <f t="shared" si="178"/>
        <v/>
      </c>
      <c r="N647" s="14" t="str">
        <f t="shared" si="179"/>
        <v/>
      </c>
      <c r="O647" s="14" t="str">
        <f t="shared" si="180"/>
        <v/>
      </c>
      <c r="P647" s="14" t="str">
        <f t="shared" si="181"/>
        <v/>
      </c>
      <c r="Q647" s="14" t="str">
        <f t="shared" si="182"/>
        <v/>
      </c>
      <c r="R647" s="14" t="str">
        <f t="shared" si="183"/>
        <v/>
      </c>
      <c r="S647" s="14" t="str">
        <f t="shared" si="184"/>
        <v/>
      </c>
    </row>
    <row r="648" spans="1:19">
      <c r="A648" s="12" t="str">
        <f t="shared" si="175"/>
        <v/>
      </c>
      <c r="B648" s="13" t="str">
        <f t="shared" si="185"/>
        <v/>
      </c>
      <c r="C648" s="14" t="str">
        <f t="shared" si="186"/>
        <v/>
      </c>
      <c r="D648" s="14" t="str">
        <f t="shared" si="187"/>
        <v/>
      </c>
      <c r="E648" s="14" t="str">
        <f t="shared" si="188"/>
        <v/>
      </c>
      <c r="F648" s="14" t="str">
        <f t="shared" si="189"/>
        <v/>
      </c>
      <c r="G648" s="14" t="str">
        <f t="shared" si="190"/>
        <v/>
      </c>
      <c r="H648" s="14" t="str">
        <f t="shared" si="191"/>
        <v/>
      </c>
      <c r="K648" s="12" t="str">
        <f t="shared" si="176"/>
        <v/>
      </c>
      <c r="L648" s="13" t="str">
        <f t="shared" si="177"/>
        <v/>
      </c>
      <c r="M648" s="14" t="str">
        <f t="shared" si="178"/>
        <v/>
      </c>
      <c r="N648" s="14" t="str">
        <f t="shared" si="179"/>
        <v/>
      </c>
      <c r="O648" s="14" t="str">
        <f t="shared" si="180"/>
        <v/>
      </c>
      <c r="P648" s="14" t="str">
        <f t="shared" si="181"/>
        <v/>
      </c>
      <c r="Q648" s="14" t="str">
        <f t="shared" si="182"/>
        <v/>
      </c>
      <c r="R648" s="14" t="str">
        <f t="shared" si="183"/>
        <v/>
      </c>
      <c r="S648" s="14" t="str">
        <f t="shared" si="184"/>
        <v/>
      </c>
    </row>
    <row r="649" spans="1:19">
      <c r="A649" s="12" t="str">
        <f t="shared" si="175"/>
        <v/>
      </c>
      <c r="B649" s="13" t="str">
        <f t="shared" si="185"/>
        <v/>
      </c>
      <c r="C649" s="14" t="str">
        <f t="shared" si="186"/>
        <v/>
      </c>
      <c r="D649" s="14" t="str">
        <f t="shared" si="187"/>
        <v/>
      </c>
      <c r="E649" s="14" t="str">
        <f t="shared" si="188"/>
        <v/>
      </c>
      <c r="F649" s="14" t="str">
        <f t="shared" si="189"/>
        <v/>
      </c>
      <c r="G649" s="14" t="str">
        <f t="shared" si="190"/>
        <v/>
      </c>
      <c r="H649" s="14" t="str">
        <f t="shared" si="191"/>
        <v/>
      </c>
      <c r="K649" s="12" t="str">
        <f t="shared" si="176"/>
        <v/>
      </c>
      <c r="L649" s="13" t="str">
        <f t="shared" si="177"/>
        <v/>
      </c>
      <c r="M649" s="14" t="str">
        <f t="shared" si="178"/>
        <v/>
      </c>
      <c r="N649" s="14" t="str">
        <f t="shared" si="179"/>
        <v/>
      </c>
      <c r="O649" s="14" t="str">
        <f t="shared" si="180"/>
        <v/>
      </c>
      <c r="P649" s="14" t="str">
        <f t="shared" si="181"/>
        <v/>
      </c>
      <c r="Q649" s="14" t="str">
        <f t="shared" si="182"/>
        <v/>
      </c>
      <c r="R649" s="14" t="str">
        <f t="shared" si="183"/>
        <v/>
      </c>
      <c r="S649" s="14" t="str">
        <f t="shared" si="184"/>
        <v/>
      </c>
    </row>
    <row r="650" spans="1:19">
      <c r="A650" s="12" t="str">
        <f t="shared" si="175"/>
        <v/>
      </c>
      <c r="B650" s="13" t="str">
        <f t="shared" si="185"/>
        <v/>
      </c>
      <c r="C650" s="14" t="str">
        <f t="shared" si="186"/>
        <v/>
      </c>
      <c r="D650" s="14" t="str">
        <f t="shared" si="187"/>
        <v/>
      </c>
      <c r="E650" s="14" t="str">
        <f t="shared" si="188"/>
        <v/>
      </c>
      <c r="F650" s="14" t="str">
        <f t="shared" si="189"/>
        <v/>
      </c>
      <c r="G650" s="14" t="str">
        <f t="shared" si="190"/>
        <v/>
      </c>
      <c r="H650" s="14" t="str">
        <f t="shared" si="191"/>
        <v/>
      </c>
      <c r="K650" s="12" t="str">
        <f t="shared" si="176"/>
        <v/>
      </c>
      <c r="L650" s="13" t="str">
        <f t="shared" si="177"/>
        <v/>
      </c>
      <c r="M650" s="14" t="str">
        <f t="shared" si="178"/>
        <v/>
      </c>
      <c r="N650" s="14" t="str">
        <f t="shared" si="179"/>
        <v/>
      </c>
      <c r="O650" s="14" t="str">
        <f t="shared" si="180"/>
        <v/>
      </c>
      <c r="P650" s="14" t="str">
        <f t="shared" si="181"/>
        <v/>
      </c>
      <c r="Q650" s="14" t="str">
        <f t="shared" si="182"/>
        <v/>
      </c>
      <c r="R650" s="14" t="str">
        <f t="shared" si="183"/>
        <v/>
      </c>
      <c r="S650" s="14" t="str">
        <f t="shared" si="184"/>
        <v/>
      </c>
    </row>
    <row r="651" spans="1:19">
      <c r="A651" s="12" t="str">
        <f t="shared" si="175"/>
        <v/>
      </c>
      <c r="B651" s="13" t="str">
        <f t="shared" si="185"/>
        <v/>
      </c>
      <c r="C651" s="14" t="str">
        <f t="shared" si="186"/>
        <v/>
      </c>
      <c r="D651" s="14" t="str">
        <f t="shared" si="187"/>
        <v/>
      </c>
      <c r="E651" s="14" t="str">
        <f t="shared" si="188"/>
        <v/>
      </c>
      <c r="F651" s="14" t="str">
        <f t="shared" si="189"/>
        <v/>
      </c>
      <c r="G651" s="14" t="str">
        <f t="shared" si="190"/>
        <v/>
      </c>
      <c r="H651" s="14" t="str">
        <f t="shared" si="191"/>
        <v/>
      </c>
      <c r="K651" s="12" t="str">
        <f t="shared" si="176"/>
        <v/>
      </c>
      <c r="L651" s="13" t="str">
        <f t="shared" si="177"/>
        <v/>
      </c>
      <c r="M651" s="14" t="str">
        <f t="shared" si="178"/>
        <v/>
      </c>
      <c r="N651" s="14" t="str">
        <f t="shared" si="179"/>
        <v/>
      </c>
      <c r="O651" s="14" t="str">
        <f t="shared" si="180"/>
        <v/>
      </c>
      <c r="P651" s="14" t="str">
        <f t="shared" si="181"/>
        <v/>
      </c>
      <c r="Q651" s="14" t="str">
        <f t="shared" si="182"/>
        <v/>
      </c>
      <c r="R651" s="14" t="str">
        <f t="shared" si="183"/>
        <v/>
      </c>
      <c r="S651" s="14" t="str">
        <f t="shared" si="184"/>
        <v/>
      </c>
    </row>
    <row r="652" spans="1:19">
      <c r="A652" s="12" t="str">
        <f t="shared" si="175"/>
        <v/>
      </c>
      <c r="B652" s="13" t="str">
        <f t="shared" si="185"/>
        <v/>
      </c>
      <c r="C652" s="14" t="str">
        <f t="shared" si="186"/>
        <v/>
      </c>
      <c r="D652" s="14" t="str">
        <f t="shared" si="187"/>
        <v/>
      </c>
      <c r="E652" s="14" t="str">
        <f t="shared" si="188"/>
        <v/>
      </c>
      <c r="F652" s="14" t="str">
        <f t="shared" si="189"/>
        <v/>
      </c>
      <c r="G652" s="14" t="str">
        <f t="shared" si="190"/>
        <v/>
      </c>
      <c r="H652" s="14" t="str">
        <f t="shared" si="191"/>
        <v/>
      </c>
      <c r="K652" s="12" t="str">
        <f t="shared" si="176"/>
        <v/>
      </c>
      <c r="L652" s="13" t="str">
        <f t="shared" si="177"/>
        <v/>
      </c>
      <c r="M652" s="14" t="str">
        <f t="shared" si="178"/>
        <v/>
      </c>
      <c r="N652" s="14" t="str">
        <f t="shared" si="179"/>
        <v/>
      </c>
      <c r="O652" s="14" t="str">
        <f t="shared" si="180"/>
        <v/>
      </c>
      <c r="P652" s="14" t="str">
        <f t="shared" si="181"/>
        <v/>
      </c>
      <c r="Q652" s="14" t="str">
        <f t="shared" si="182"/>
        <v/>
      </c>
      <c r="R652" s="14" t="str">
        <f t="shared" si="183"/>
        <v/>
      </c>
      <c r="S652" s="14" t="str">
        <f t="shared" si="184"/>
        <v/>
      </c>
    </row>
    <row r="653" spans="1:19">
      <c r="A653" s="12" t="str">
        <f t="shared" si="175"/>
        <v/>
      </c>
      <c r="B653" s="13" t="str">
        <f t="shared" si="185"/>
        <v/>
      </c>
      <c r="C653" s="14" t="str">
        <f t="shared" si="186"/>
        <v/>
      </c>
      <c r="D653" s="14" t="str">
        <f t="shared" si="187"/>
        <v/>
      </c>
      <c r="E653" s="14" t="str">
        <f t="shared" si="188"/>
        <v/>
      </c>
      <c r="F653" s="14" t="str">
        <f t="shared" si="189"/>
        <v/>
      </c>
      <c r="G653" s="14" t="str">
        <f t="shared" si="190"/>
        <v/>
      </c>
      <c r="H653" s="14" t="str">
        <f t="shared" si="191"/>
        <v/>
      </c>
      <c r="K653" s="12" t="str">
        <f t="shared" si="176"/>
        <v/>
      </c>
      <c r="L653" s="13" t="str">
        <f t="shared" si="177"/>
        <v/>
      </c>
      <c r="M653" s="14" t="str">
        <f t="shared" si="178"/>
        <v/>
      </c>
      <c r="N653" s="14" t="str">
        <f t="shared" si="179"/>
        <v/>
      </c>
      <c r="O653" s="14" t="str">
        <f t="shared" si="180"/>
        <v/>
      </c>
      <c r="P653" s="14" t="str">
        <f t="shared" si="181"/>
        <v/>
      </c>
      <c r="Q653" s="14" t="str">
        <f t="shared" si="182"/>
        <v/>
      </c>
      <c r="R653" s="14" t="str">
        <f t="shared" si="183"/>
        <v/>
      </c>
      <c r="S653" s="14" t="str">
        <f t="shared" si="184"/>
        <v/>
      </c>
    </row>
    <row r="654" spans="1:19">
      <c r="A654" s="12" t="str">
        <f t="shared" si="175"/>
        <v/>
      </c>
      <c r="B654" s="13" t="str">
        <f t="shared" si="185"/>
        <v/>
      </c>
      <c r="C654" s="14" t="str">
        <f t="shared" si="186"/>
        <v/>
      </c>
      <c r="D654" s="14" t="str">
        <f t="shared" si="187"/>
        <v/>
      </c>
      <c r="E654" s="14" t="str">
        <f t="shared" si="188"/>
        <v/>
      </c>
      <c r="F654" s="14" t="str">
        <f t="shared" si="189"/>
        <v/>
      </c>
      <c r="G654" s="14" t="str">
        <f t="shared" si="190"/>
        <v/>
      </c>
      <c r="H654" s="14" t="str">
        <f t="shared" si="191"/>
        <v/>
      </c>
      <c r="K654" s="12" t="str">
        <f t="shared" si="176"/>
        <v/>
      </c>
      <c r="L654" s="13" t="str">
        <f t="shared" si="177"/>
        <v/>
      </c>
      <c r="M654" s="14" t="str">
        <f t="shared" si="178"/>
        <v/>
      </c>
      <c r="N654" s="14" t="str">
        <f t="shared" si="179"/>
        <v/>
      </c>
      <c r="O654" s="14" t="str">
        <f t="shared" si="180"/>
        <v/>
      </c>
      <c r="P654" s="14" t="str">
        <f t="shared" si="181"/>
        <v/>
      </c>
      <c r="Q654" s="14" t="str">
        <f t="shared" si="182"/>
        <v/>
      </c>
      <c r="R654" s="14" t="str">
        <f t="shared" si="183"/>
        <v/>
      </c>
      <c r="S654" s="14" t="str">
        <f t="shared" si="184"/>
        <v/>
      </c>
    </row>
    <row r="655" spans="1:19">
      <c r="A655" s="12" t="str">
        <f t="shared" si="175"/>
        <v/>
      </c>
      <c r="B655" s="13" t="str">
        <f t="shared" si="185"/>
        <v/>
      </c>
      <c r="C655" s="14" t="str">
        <f t="shared" si="186"/>
        <v/>
      </c>
      <c r="D655" s="14" t="str">
        <f t="shared" si="187"/>
        <v/>
      </c>
      <c r="E655" s="14" t="str">
        <f t="shared" si="188"/>
        <v/>
      </c>
      <c r="F655" s="14" t="str">
        <f t="shared" si="189"/>
        <v/>
      </c>
      <c r="G655" s="14" t="str">
        <f t="shared" si="190"/>
        <v/>
      </c>
      <c r="H655" s="14" t="str">
        <f t="shared" si="191"/>
        <v/>
      </c>
      <c r="K655" s="12" t="str">
        <f t="shared" si="176"/>
        <v/>
      </c>
      <c r="L655" s="13" t="str">
        <f t="shared" si="177"/>
        <v/>
      </c>
      <c r="M655" s="14" t="str">
        <f t="shared" si="178"/>
        <v/>
      </c>
      <c r="N655" s="14" t="str">
        <f t="shared" si="179"/>
        <v/>
      </c>
      <c r="O655" s="14" t="str">
        <f t="shared" si="180"/>
        <v/>
      </c>
      <c r="P655" s="14" t="str">
        <f t="shared" si="181"/>
        <v/>
      </c>
      <c r="Q655" s="14" t="str">
        <f t="shared" si="182"/>
        <v/>
      </c>
      <c r="R655" s="14" t="str">
        <f t="shared" si="183"/>
        <v/>
      </c>
      <c r="S655" s="14" t="str">
        <f t="shared" si="184"/>
        <v/>
      </c>
    </row>
    <row r="656" spans="1:19">
      <c r="A656" s="12" t="str">
        <f t="shared" si="175"/>
        <v/>
      </c>
      <c r="B656" s="13" t="str">
        <f t="shared" si="185"/>
        <v/>
      </c>
      <c r="C656" s="14" t="str">
        <f t="shared" si="186"/>
        <v/>
      </c>
      <c r="D656" s="14" t="str">
        <f t="shared" si="187"/>
        <v/>
      </c>
      <c r="E656" s="14" t="str">
        <f t="shared" si="188"/>
        <v/>
      </c>
      <c r="F656" s="14" t="str">
        <f t="shared" si="189"/>
        <v/>
      </c>
      <c r="G656" s="14" t="str">
        <f t="shared" si="190"/>
        <v/>
      </c>
      <c r="H656" s="14" t="str">
        <f t="shared" si="191"/>
        <v/>
      </c>
      <c r="K656" s="12" t="str">
        <f t="shared" si="176"/>
        <v/>
      </c>
      <c r="L656" s="13" t="str">
        <f t="shared" si="177"/>
        <v/>
      </c>
      <c r="M656" s="14" t="str">
        <f t="shared" si="178"/>
        <v/>
      </c>
      <c r="N656" s="14" t="str">
        <f t="shared" si="179"/>
        <v/>
      </c>
      <c r="O656" s="14" t="str">
        <f t="shared" si="180"/>
        <v/>
      </c>
      <c r="P656" s="14" t="str">
        <f t="shared" si="181"/>
        <v/>
      </c>
      <c r="Q656" s="14" t="str">
        <f t="shared" si="182"/>
        <v/>
      </c>
      <c r="R656" s="14" t="str">
        <f t="shared" si="183"/>
        <v/>
      </c>
      <c r="S656" s="14" t="str">
        <f t="shared" si="184"/>
        <v/>
      </c>
    </row>
    <row r="657" spans="1:19">
      <c r="A657" s="12" t="str">
        <f t="shared" si="175"/>
        <v/>
      </c>
      <c r="B657" s="13" t="str">
        <f t="shared" si="185"/>
        <v/>
      </c>
      <c r="C657" s="14" t="str">
        <f t="shared" si="186"/>
        <v/>
      </c>
      <c r="D657" s="14" t="str">
        <f t="shared" si="187"/>
        <v/>
      </c>
      <c r="E657" s="14" t="str">
        <f t="shared" si="188"/>
        <v/>
      </c>
      <c r="F657" s="14" t="str">
        <f t="shared" si="189"/>
        <v/>
      </c>
      <c r="G657" s="14" t="str">
        <f t="shared" si="190"/>
        <v/>
      </c>
      <c r="H657" s="14" t="str">
        <f t="shared" si="191"/>
        <v/>
      </c>
      <c r="K657" s="12" t="str">
        <f t="shared" si="176"/>
        <v/>
      </c>
      <c r="L657" s="13" t="str">
        <f t="shared" si="177"/>
        <v/>
      </c>
      <c r="M657" s="14" t="str">
        <f t="shared" si="178"/>
        <v/>
      </c>
      <c r="N657" s="14" t="str">
        <f t="shared" si="179"/>
        <v/>
      </c>
      <c r="O657" s="14" t="str">
        <f t="shared" si="180"/>
        <v/>
      </c>
      <c r="P657" s="14" t="str">
        <f t="shared" si="181"/>
        <v/>
      </c>
      <c r="Q657" s="14" t="str">
        <f t="shared" si="182"/>
        <v/>
      </c>
      <c r="R657" s="14" t="str">
        <f t="shared" si="183"/>
        <v/>
      </c>
      <c r="S657" s="14" t="str">
        <f t="shared" si="184"/>
        <v/>
      </c>
    </row>
    <row r="658" spans="1:19">
      <c r="A658" s="12" t="str">
        <f t="shared" si="175"/>
        <v/>
      </c>
      <c r="B658" s="13" t="str">
        <f t="shared" si="185"/>
        <v/>
      </c>
      <c r="C658" s="14" t="str">
        <f t="shared" si="186"/>
        <v/>
      </c>
      <c r="D658" s="14" t="str">
        <f t="shared" si="187"/>
        <v/>
      </c>
      <c r="E658" s="14" t="str">
        <f t="shared" si="188"/>
        <v/>
      </c>
      <c r="F658" s="14" t="str">
        <f t="shared" si="189"/>
        <v/>
      </c>
      <c r="G658" s="14" t="str">
        <f t="shared" si="190"/>
        <v/>
      </c>
      <c r="H658" s="14" t="str">
        <f t="shared" si="191"/>
        <v/>
      </c>
      <c r="K658" s="12" t="str">
        <f t="shared" si="176"/>
        <v/>
      </c>
      <c r="L658" s="13" t="str">
        <f t="shared" si="177"/>
        <v/>
      </c>
      <c r="M658" s="14" t="str">
        <f t="shared" si="178"/>
        <v/>
      </c>
      <c r="N658" s="14" t="str">
        <f t="shared" si="179"/>
        <v/>
      </c>
      <c r="O658" s="14" t="str">
        <f t="shared" si="180"/>
        <v/>
      </c>
      <c r="P658" s="14" t="str">
        <f t="shared" si="181"/>
        <v/>
      </c>
      <c r="Q658" s="14" t="str">
        <f t="shared" si="182"/>
        <v/>
      </c>
      <c r="R658" s="14" t="str">
        <f t="shared" si="183"/>
        <v/>
      </c>
      <c r="S658" s="14" t="str">
        <f t="shared" si="184"/>
        <v/>
      </c>
    </row>
    <row r="659" spans="1:19">
      <c r="A659" s="12" t="str">
        <f t="shared" si="175"/>
        <v/>
      </c>
      <c r="B659" s="13" t="str">
        <f t="shared" si="185"/>
        <v/>
      </c>
      <c r="C659" s="14" t="str">
        <f t="shared" si="186"/>
        <v/>
      </c>
      <c r="D659" s="14" t="str">
        <f t="shared" si="187"/>
        <v/>
      </c>
      <c r="E659" s="14" t="str">
        <f t="shared" si="188"/>
        <v/>
      </c>
      <c r="F659" s="14" t="str">
        <f t="shared" si="189"/>
        <v/>
      </c>
      <c r="G659" s="14" t="str">
        <f t="shared" si="190"/>
        <v/>
      </c>
      <c r="H659" s="14" t="str">
        <f t="shared" si="191"/>
        <v/>
      </c>
      <c r="K659" s="12" t="str">
        <f t="shared" si="176"/>
        <v/>
      </c>
      <c r="L659" s="13" t="str">
        <f t="shared" si="177"/>
        <v/>
      </c>
      <c r="M659" s="14" t="str">
        <f t="shared" si="178"/>
        <v/>
      </c>
      <c r="N659" s="14" t="str">
        <f t="shared" si="179"/>
        <v/>
      </c>
      <c r="O659" s="14" t="str">
        <f t="shared" si="180"/>
        <v/>
      </c>
      <c r="P659" s="14" t="str">
        <f t="shared" si="181"/>
        <v/>
      </c>
      <c r="Q659" s="14" t="str">
        <f t="shared" si="182"/>
        <v/>
      </c>
      <c r="R659" s="14" t="str">
        <f t="shared" si="183"/>
        <v/>
      </c>
      <c r="S659" s="14" t="str">
        <f t="shared" si="184"/>
        <v/>
      </c>
    </row>
    <row r="660" spans="1:19">
      <c r="A660" s="12" t="str">
        <f t="shared" si="175"/>
        <v/>
      </c>
      <c r="B660" s="13" t="str">
        <f t="shared" si="185"/>
        <v/>
      </c>
      <c r="C660" s="14" t="str">
        <f t="shared" si="186"/>
        <v/>
      </c>
      <c r="D660" s="14" t="str">
        <f t="shared" si="187"/>
        <v/>
      </c>
      <c r="E660" s="14" t="str">
        <f t="shared" si="188"/>
        <v/>
      </c>
      <c r="F660" s="14" t="str">
        <f t="shared" si="189"/>
        <v/>
      </c>
      <c r="G660" s="14" t="str">
        <f t="shared" si="190"/>
        <v/>
      </c>
      <c r="H660" s="14" t="str">
        <f t="shared" si="191"/>
        <v/>
      </c>
      <c r="K660" s="12" t="str">
        <f t="shared" si="176"/>
        <v/>
      </c>
      <c r="L660" s="13" t="str">
        <f t="shared" si="177"/>
        <v/>
      </c>
      <c r="M660" s="14" t="str">
        <f t="shared" si="178"/>
        <v/>
      </c>
      <c r="N660" s="14" t="str">
        <f t="shared" si="179"/>
        <v/>
      </c>
      <c r="O660" s="14" t="str">
        <f t="shared" si="180"/>
        <v/>
      </c>
      <c r="P660" s="14" t="str">
        <f t="shared" si="181"/>
        <v/>
      </c>
      <c r="Q660" s="14" t="str">
        <f t="shared" si="182"/>
        <v/>
      </c>
      <c r="R660" s="14" t="str">
        <f t="shared" si="183"/>
        <v/>
      </c>
      <c r="S660" s="14" t="str">
        <f t="shared" si="184"/>
        <v/>
      </c>
    </row>
    <row r="661" spans="1:19">
      <c r="A661" s="12" t="str">
        <f t="shared" si="175"/>
        <v/>
      </c>
      <c r="B661" s="13" t="str">
        <f t="shared" si="185"/>
        <v/>
      </c>
      <c r="C661" s="14" t="str">
        <f t="shared" si="186"/>
        <v/>
      </c>
      <c r="D661" s="14" t="str">
        <f t="shared" si="187"/>
        <v/>
      </c>
      <c r="E661" s="14" t="str">
        <f t="shared" si="188"/>
        <v/>
      </c>
      <c r="F661" s="14" t="str">
        <f t="shared" si="189"/>
        <v/>
      </c>
      <c r="G661" s="14" t="str">
        <f t="shared" si="190"/>
        <v/>
      </c>
      <c r="H661" s="14" t="str">
        <f t="shared" si="191"/>
        <v/>
      </c>
      <c r="K661" s="12" t="str">
        <f t="shared" si="176"/>
        <v/>
      </c>
      <c r="L661" s="13" t="str">
        <f t="shared" si="177"/>
        <v/>
      </c>
      <c r="M661" s="14" t="str">
        <f t="shared" si="178"/>
        <v/>
      </c>
      <c r="N661" s="14" t="str">
        <f t="shared" si="179"/>
        <v/>
      </c>
      <c r="O661" s="14" t="str">
        <f t="shared" si="180"/>
        <v/>
      </c>
      <c r="P661" s="14" t="str">
        <f t="shared" si="181"/>
        <v/>
      </c>
      <c r="Q661" s="14" t="str">
        <f t="shared" si="182"/>
        <v/>
      </c>
      <c r="R661" s="14" t="str">
        <f t="shared" si="183"/>
        <v/>
      </c>
      <c r="S661" s="14" t="str">
        <f t="shared" si="184"/>
        <v/>
      </c>
    </row>
    <row r="662" spans="1:19">
      <c r="A662" s="12" t="str">
        <f t="shared" si="175"/>
        <v/>
      </c>
      <c r="B662" s="13" t="str">
        <f t="shared" si="185"/>
        <v/>
      </c>
      <c r="C662" s="14" t="str">
        <f t="shared" si="186"/>
        <v/>
      </c>
      <c r="D662" s="14" t="str">
        <f t="shared" si="187"/>
        <v/>
      </c>
      <c r="E662" s="14" t="str">
        <f t="shared" si="188"/>
        <v/>
      </c>
      <c r="F662" s="14" t="str">
        <f t="shared" si="189"/>
        <v/>
      </c>
      <c r="G662" s="14" t="str">
        <f t="shared" si="190"/>
        <v/>
      </c>
      <c r="H662" s="14" t="str">
        <f t="shared" si="191"/>
        <v/>
      </c>
      <c r="K662" s="12" t="str">
        <f t="shared" si="176"/>
        <v/>
      </c>
      <c r="L662" s="13" t="str">
        <f t="shared" si="177"/>
        <v/>
      </c>
      <c r="M662" s="14" t="str">
        <f t="shared" si="178"/>
        <v/>
      </c>
      <c r="N662" s="14" t="str">
        <f t="shared" si="179"/>
        <v/>
      </c>
      <c r="O662" s="14" t="str">
        <f t="shared" si="180"/>
        <v/>
      </c>
      <c r="P662" s="14" t="str">
        <f t="shared" si="181"/>
        <v/>
      </c>
      <c r="Q662" s="14" t="str">
        <f t="shared" si="182"/>
        <v/>
      </c>
      <c r="R662" s="14" t="str">
        <f t="shared" si="183"/>
        <v/>
      </c>
      <c r="S662" s="14" t="str">
        <f t="shared" si="184"/>
        <v/>
      </c>
    </row>
    <row r="663" spans="1:19">
      <c r="A663" s="12" t="str">
        <f t="shared" si="175"/>
        <v/>
      </c>
      <c r="B663" s="13" t="str">
        <f t="shared" si="185"/>
        <v/>
      </c>
      <c r="C663" s="14" t="str">
        <f t="shared" si="186"/>
        <v/>
      </c>
      <c r="D663" s="14" t="str">
        <f t="shared" si="187"/>
        <v/>
      </c>
      <c r="E663" s="14" t="str">
        <f t="shared" si="188"/>
        <v/>
      </c>
      <c r="F663" s="14" t="str">
        <f t="shared" si="189"/>
        <v/>
      </c>
      <c r="G663" s="14" t="str">
        <f t="shared" si="190"/>
        <v/>
      </c>
      <c r="H663" s="14" t="str">
        <f t="shared" si="191"/>
        <v/>
      </c>
      <c r="K663" s="12" t="str">
        <f t="shared" si="176"/>
        <v/>
      </c>
      <c r="L663" s="13" t="str">
        <f t="shared" si="177"/>
        <v/>
      </c>
      <c r="M663" s="14" t="str">
        <f t="shared" si="178"/>
        <v/>
      </c>
      <c r="N663" s="14" t="str">
        <f t="shared" si="179"/>
        <v/>
      </c>
      <c r="O663" s="14" t="str">
        <f t="shared" si="180"/>
        <v/>
      </c>
      <c r="P663" s="14" t="str">
        <f t="shared" si="181"/>
        <v/>
      </c>
      <c r="Q663" s="14" t="str">
        <f t="shared" si="182"/>
        <v/>
      </c>
      <c r="R663" s="14" t="str">
        <f t="shared" si="183"/>
        <v/>
      </c>
      <c r="S663" s="14" t="str">
        <f t="shared" si="184"/>
        <v/>
      </c>
    </row>
    <row r="664" spans="1:19">
      <c r="A664" s="12" t="str">
        <f t="shared" ref="A664:A700" si="192">IF(A663="", "",IF(A663+1&gt;$D$13,"",A663+1))</f>
        <v/>
      </c>
      <c r="B664" s="13" t="str">
        <f t="shared" si="185"/>
        <v/>
      </c>
      <c r="C664" s="14" t="str">
        <f t="shared" si="186"/>
        <v/>
      </c>
      <c r="D664" s="14" t="str">
        <f t="shared" si="187"/>
        <v/>
      </c>
      <c r="E664" s="14" t="str">
        <f t="shared" si="188"/>
        <v/>
      </c>
      <c r="F664" s="14" t="str">
        <f t="shared" si="189"/>
        <v/>
      </c>
      <c r="G664" s="14" t="str">
        <f t="shared" si="190"/>
        <v/>
      </c>
      <c r="H664" s="14" t="str">
        <f t="shared" si="191"/>
        <v/>
      </c>
      <c r="K664" s="12" t="str">
        <f t="shared" ref="K664:K700" si="193">IF(K663="", "",IF(K663+1&gt;$F$13,"",K663+1))</f>
        <v/>
      </c>
      <c r="L664" s="13" t="str">
        <f t="shared" si="177"/>
        <v/>
      </c>
      <c r="M664" s="14" t="str">
        <f t="shared" si="178"/>
        <v/>
      </c>
      <c r="N664" s="14" t="str">
        <f t="shared" si="179"/>
        <v/>
      </c>
      <c r="O664" s="14" t="str">
        <f t="shared" si="180"/>
        <v/>
      </c>
      <c r="P664" s="14" t="str">
        <f t="shared" si="181"/>
        <v/>
      </c>
      <c r="Q664" s="14" t="str">
        <f t="shared" si="182"/>
        <v/>
      </c>
      <c r="R664" s="14" t="str">
        <f t="shared" si="183"/>
        <v/>
      </c>
      <c r="S664" s="14" t="str">
        <f t="shared" si="184"/>
        <v/>
      </c>
    </row>
    <row r="665" spans="1:19">
      <c r="A665" s="12" t="str">
        <f t="shared" si="192"/>
        <v/>
      </c>
      <c r="B665" s="13" t="str">
        <f t="shared" si="185"/>
        <v/>
      </c>
      <c r="C665" s="14" t="str">
        <f t="shared" si="186"/>
        <v/>
      </c>
      <c r="D665" s="14" t="str">
        <f t="shared" si="187"/>
        <v/>
      </c>
      <c r="E665" s="14" t="str">
        <f t="shared" si="188"/>
        <v/>
      </c>
      <c r="F665" s="14" t="str">
        <f t="shared" si="189"/>
        <v/>
      </c>
      <c r="G665" s="14" t="str">
        <f t="shared" si="190"/>
        <v/>
      </c>
      <c r="H665" s="14" t="str">
        <f t="shared" si="191"/>
        <v/>
      </c>
      <c r="K665" s="12" t="str">
        <f t="shared" si="193"/>
        <v/>
      </c>
      <c r="L665" s="13" t="str">
        <f t="shared" si="177"/>
        <v/>
      </c>
      <c r="M665" s="14" t="str">
        <f t="shared" si="178"/>
        <v/>
      </c>
      <c r="N665" s="14" t="str">
        <f t="shared" si="179"/>
        <v/>
      </c>
      <c r="O665" s="14" t="str">
        <f t="shared" si="180"/>
        <v/>
      </c>
      <c r="P665" s="14" t="str">
        <f t="shared" si="181"/>
        <v/>
      </c>
      <c r="Q665" s="14" t="str">
        <f t="shared" si="182"/>
        <v/>
      </c>
      <c r="R665" s="14" t="str">
        <f t="shared" si="183"/>
        <v/>
      </c>
      <c r="S665" s="14" t="str">
        <f t="shared" si="184"/>
        <v/>
      </c>
    </row>
    <row r="666" spans="1:19">
      <c r="A666" s="12" t="str">
        <f t="shared" si="192"/>
        <v/>
      </c>
      <c r="B666" s="13" t="str">
        <f t="shared" si="185"/>
        <v/>
      </c>
      <c r="C666" s="14" t="str">
        <f t="shared" si="186"/>
        <v/>
      </c>
      <c r="D666" s="14" t="str">
        <f t="shared" si="187"/>
        <v/>
      </c>
      <c r="E666" s="14" t="str">
        <f t="shared" si="188"/>
        <v/>
      </c>
      <c r="F666" s="14" t="str">
        <f t="shared" si="189"/>
        <v/>
      </c>
      <c r="G666" s="14" t="str">
        <f t="shared" si="190"/>
        <v/>
      </c>
      <c r="H666" s="14" t="str">
        <f t="shared" si="191"/>
        <v/>
      </c>
      <c r="K666" s="12" t="str">
        <f t="shared" si="193"/>
        <v/>
      </c>
      <c r="L666" s="13" t="str">
        <f t="shared" si="177"/>
        <v/>
      </c>
      <c r="M666" s="14" t="str">
        <f t="shared" si="178"/>
        <v/>
      </c>
      <c r="N666" s="14" t="str">
        <f t="shared" si="179"/>
        <v/>
      </c>
      <c r="O666" s="14" t="str">
        <f t="shared" si="180"/>
        <v/>
      </c>
      <c r="P666" s="14" t="str">
        <f t="shared" si="181"/>
        <v/>
      </c>
      <c r="Q666" s="14" t="str">
        <f t="shared" si="182"/>
        <v/>
      </c>
      <c r="R666" s="14" t="str">
        <f t="shared" si="183"/>
        <v/>
      </c>
      <c r="S666" s="14" t="str">
        <f t="shared" si="184"/>
        <v/>
      </c>
    </row>
    <row r="667" spans="1:19">
      <c r="A667" s="12" t="str">
        <f t="shared" si="192"/>
        <v/>
      </c>
      <c r="B667" s="13" t="str">
        <f t="shared" si="185"/>
        <v/>
      </c>
      <c r="C667" s="14" t="str">
        <f t="shared" si="186"/>
        <v/>
      </c>
      <c r="D667" s="14" t="str">
        <f t="shared" si="187"/>
        <v/>
      </c>
      <c r="E667" s="14" t="str">
        <f t="shared" si="188"/>
        <v/>
      </c>
      <c r="F667" s="14" t="str">
        <f t="shared" si="189"/>
        <v/>
      </c>
      <c r="G667" s="14" t="str">
        <f t="shared" si="190"/>
        <v/>
      </c>
      <c r="H667" s="14" t="str">
        <f t="shared" si="191"/>
        <v/>
      </c>
      <c r="K667" s="12" t="str">
        <f t="shared" si="193"/>
        <v/>
      </c>
      <c r="L667" s="13" t="str">
        <f t="shared" si="177"/>
        <v/>
      </c>
      <c r="M667" s="14" t="str">
        <f t="shared" si="178"/>
        <v/>
      </c>
      <c r="N667" s="14" t="str">
        <f t="shared" si="179"/>
        <v/>
      </c>
      <c r="O667" s="14" t="str">
        <f t="shared" si="180"/>
        <v/>
      </c>
      <c r="P667" s="14" t="str">
        <f t="shared" si="181"/>
        <v/>
      </c>
      <c r="Q667" s="14" t="str">
        <f t="shared" si="182"/>
        <v/>
      </c>
      <c r="R667" s="14" t="str">
        <f t="shared" si="183"/>
        <v/>
      </c>
      <c r="S667" s="14" t="str">
        <f t="shared" si="184"/>
        <v/>
      </c>
    </row>
    <row r="668" spans="1:19">
      <c r="A668" s="12" t="str">
        <f t="shared" si="192"/>
        <v/>
      </c>
      <c r="B668" s="13" t="str">
        <f t="shared" si="185"/>
        <v/>
      </c>
      <c r="C668" s="14" t="str">
        <f t="shared" si="186"/>
        <v/>
      </c>
      <c r="D668" s="14" t="str">
        <f t="shared" si="187"/>
        <v/>
      </c>
      <c r="E668" s="14" t="str">
        <f t="shared" si="188"/>
        <v/>
      </c>
      <c r="F668" s="14" t="str">
        <f t="shared" si="189"/>
        <v/>
      </c>
      <c r="G668" s="14" t="str">
        <f t="shared" si="190"/>
        <v/>
      </c>
      <c r="H668" s="14" t="str">
        <f t="shared" si="191"/>
        <v/>
      </c>
      <c r="K668" s="12" t="str">
        <f t="shared" si="193"/>
        <v/>
      </c>
      <c r="L668" s="13" t="str">
        <f t="shared" si="177"/>
        <v/>
      </c>
      <c r="M668" s="14" t="str">
        <f t="shared" si="178"/>
        <v/>
      </c>
      <c r="N668" s="14" t="str">
        <f t="shared" si="179"/>
        <v/>
      </c>
      <c r="O668" s="14" t="str">
        <f t="shared" si="180"/>
        <v/>
      </c>
      <c r="P668" s="14" t="str">
        <f t="shared" si="181"/>
        <v/>
      </c>
      <c r="Q668" s="14" t="str">
        <f t="shared" si="182"/>
        <v/>
      </c>
      <c r="R668" s="14" t="str">
        <f t="shared" si="183"/>
        <v/>
      </c>
      <c r="S668" s="14" t="str">
        <f t="shared" si="184"/>
        <v/>
      </c>
    </row>
    <row r="669" spans="1:19">
      <c r="A669" s="12" t="str">
        <f t="shared" si="192"/>
        <v/>
      </c>
      <c r="B669" s="13" t="str">
        <f t="shared" si="185"/>
        <v/>
      </c>
      <c r="C669" s="14" t="str">
        <f t="shared" si="186"/>
        <v/>
      </c>
      <c r="D669" s="14" t="str">
        <f t="shared" si="187"/>
        <v/>
      </c>
      <c r="E669" s="14" t="str">
        <f t="shared" si="188"/>
        <v/>
      </c>
      <c r="F669" s="14" t="str">
        <f t="shared" si="189"/>
        <v/>
      </c>
      <c r="G669" s="14" t="str">
        <f t="shared" si="190"/>
        <v/>
      </c>
      <c r="H669" s="14" t="str">
        <f t="shared" si="191"/>
        <v/>
      </c>
      <c r="K669" s="12" t="str">
        <f t="shared" si="193"/>
        <v/>
      </c>
      <c r="L669" s="13" t="str">
        <f t="shared" ref="L669:L700" si="194">IF(K669="","",DATE(YEAR(L668),MONTH(L668)+1,DAY(L668)))</f>
        <v/>
      </c>
      <c r="M669" s="14" t="str">
        <f t="shared" ref="M669:M700" si="195">IF(K669="","",IF(K669=$F$13,(1+$G$5/12)*R668,$F$12))</f>
        <v/>
      </c>
      <c r="N669" s="14" t="str">
        <f t="shared" ref="N669:N700" si="196">IF(K669="","",$G$5/12*R668)</f>
        <v/>
      </c>
      <c r="O669" s="14" t="str">
        <f t="shared" ref="O669:O700" si="197">IF(K669="","",O668+N669)</f>
        <v/>
      </c>
      <c r="P669" s="14" t="str">
        <f t="shared" ref="P669:P700" si="198">IF(K669="","",M669-N669)</f>
        <v/>
      </c>
      <c r="Q669" s="14" t="str">
        <f t="shared" ref="Q669:Q700" si="199">IF(K669="","",Q668+P669)</f>
        <v/>
      </c>
      <c r="R669" s="14" t="str">
        <f t="shared" ref="R669:R700" si="200">IF(K669="","",R668-P669)</f>
        <v/>
      </c>
      <c r="S669" s="14" t="str">
        <f t="shared" ref="S669:S700" si="201">IF(K669="","",D669-N669)</f>
        <v/>
      </c>
    </row>
    <row r="670" spans="1:19">
      <c r="A670" s="12" t="str">
        <f t="shared" si="192"/>
        <v/>
      </c>
      <c r="B670" s="13" t="str">
        <f t="shared" si="185"/>
        <v/>
      </c>
      <c r="C670" s="14" t="str">
        <f t="shared" si="186"/>
        <v/>
      </c>
      <c r="D670" s="14" t="str">
        <f t="shared" si="187"/>
        <v/>
      </c>
      <c r="E670" s="14" t="str">
        <f t="shared" si="188"/>
        <v/>
      </c>
      <c r="F670" s="14" t="str">
        <f t="shared" si="189"/>
        <v/>
      </c>
      <c r="G670" s="14" t="str">
        <f t="shared" si="190"/>
        <v/>
      </c>
      <c r="H670" s="14" t="str">
        <f t="shared" si="191"/>
        <v/>
      </c>
      <c r="K670" s="12" t="str">
        <f t="shared" si="193"/>
        <v/>
      </c>
      <c r="L670" s="13" t="str">
        <f t="shared" si="194"/>
        <v/>
      </c>
      <c r="M670" s="14" t="str">
        <f t="shared" si="195"/>
        <v/>
      </c>
      <c r="N670" s="14" t="str">
        <f t="shared" si="196"/>
        <v/>
      </c>
      <c r="O670" s="14" t="str">
        <f t="shared" si="197"/>
        <v/>
      </c>
      <c r="P670" s="14" t="str">
        <f t="shared" si="198"/>
        <v/>
      </c>
      <c r="Q670" s="14" t="str">
        <f t="shared" si="199"/>
        <v/>
      </c>
      <c r="R670" s="14" t="str">
        <f t="shared" si="200"/>
        <v/>
      </c>
      <c r="S670" s="14" t="str">
        <f t="shared" si="201"/>
        <v/>
      </c>
    </row>
    <row r="671" spans="1:19">
      <c r="A671" s="12" t="str">
        <f t="shared" si="192"/>
        <v/>
      </c>
      <c r="B671" s="13" t="str">
        <f t="shared" si="185"/>
        <v/>
      </c>
      <c r="C671" s="14" t="str">
        <f t="shared" si="186"/>
        <v/>
      </c>
      <c r="D671" s="14" t="str">
        <f t="shared" si="187"/>
        <v/>
      </c>
      <c r="E671" s="14" t="str">
        <f t="shared" si="188"/>
        <v/>
      </c>
      <c r="F671" s="14" t="str">
        <f t="shared" si="189"/>
        <v/>
      </c>
      <c r="G671" s="14" t="str">
        <f t="shared" si="190"/>
        <v/>
      </c>
      <c r="H671" s="14" t="str">
        <f t="shared" si="191"/>
        <v/>
      </c>
      <c r="K671" s="12" t="str">
        <f t="shared" si="193"/>
        <v/>
      </c>
      <c r="L671" s="13" t="str">
        <f t="shared" si="194"/>
        <v/>
      </c>
      <c r="M671" s="14" t="str">
        <f t="shared" si="195"/>
        <v/>
      </c>
      <c r="N671" s="14" t="str">
        <f t="shared" si="196"/>
        <v/>
      </c>
      <c r="O671" s="14" t="str">
        <f t="shared" si="197"/>
        <v/>
      </c>
      <c r="P671" s="14" t="str">
        <f t="shared" si="198"/>
        <v/>
      </c>
      <c r="Q671" s="14" t="str">
        <f t="shared" si="199"/>
        <v/>
      </c>
      <c r="R671" s="14" t="str">
        <f t="shared" si="200"/>
        <v/>
      </c>
      <c r="S671" s="14" t="str">
        <f t="shared" si="201"/>
        <v/>
      </c>
    </row>
    <row r="672" spans="1:19">
      <c r="A672" s="12" t="str">
        <f t="shared" si="192"/>
        <v/>
      </c>
      <c r="B672" s="13" t="str">
        <f t="shared" si="185"/>
        <v/>
      </c>
      <c r="C672" s="14" t="str">
        <f t="shared" si="186"/>
        <v/>
      </c>
      <c r="D672" s="14" t="str">
        <f t="shared" si="187"/>
        <v/>
      </c>
      <c r="E672" s="14" t="str">
        <f t="shared" si="188"/>
        <v/>
      </c>
      <c r="F672" s="14" t="str">
        <f t="shared" si="189"/>
        <v/>
      </c>
      <c r="G672" s="14" t="str">
        <f t="shared" si="190"/>
        <v/>
      </c>
      <c r="H672" s="14" t="str">
        <f t="shared" si="191"/>
        <v/>
      </c>
      <c r="K672" s="12" t="str">
        <f t="shared" si="193"/>
        <v/>
      </c>
      <c r="L672" s="13" t="str">
        <f t="shared" si="194"/>
        <v/>
      </c>
      <c r="M672" s="14" t="str">
        <f t="shared" si="195"/>
        <v/>
      </c>
      <c r="N672" s="14" t="str">
        <f t="shared" si="196"/>
        <v/>
      </c>
      <c r="O672" s="14" t="str">
        <f t="shared" si="197"/>
        <v/>
      </c>
      <c r="P672" s="14" t="str">
        <f t="shared" si="198"/>
        <v/>
      </c>
      <c r="Q672" s="14" t="str">
        <f t="shared" si="199"/>
        <v/>
      </c>
      <c r="R672" s="14" t="str">
        <f t="shared" si="200"/>
        <v/>
      </c>
      <c r="S672" s="14" t="str">
        <f t="shared" si="201"/>
        <v/>
      </c>
    </row>
    <row r="673" spans="1:19">
      <c r="A673" s="12" t="str">
        <f t="shared" si="192"/>
        <v/>
      </c>
      <c r="B673" s="13" t="str">
        <f t="shared" si="185"/>
        <v/>
      </c>
      <c r="C673" s="14" t="str">
        <f t="shared" si="186"/>
        <v/>
      </c>
      <c r="D673" s="14" t="str">
        <f t="shared" si="187"/>
        <v/>
      </c>
      <c r="E673" s="14" t="str">
        <f t="shared" si="188"/>
        <v/>
      </c>
      <c r="F673" s="14" t="str">
        <f t="shared" si="189"/>
        <v/>
      </c>
      <c r="G673" s="14" t="str">
        <f t="shared" si="190"/>
        <v/>
      </c>
      <c r="H673" s="14" t="str">
        <f t="shared" si="191"/>
        <v/>
      </c>
      <c r="K673" s="12" t="str">
        <f t="shared" si="193"/>
        <v/>
      </c>
      <c r="L673" s="13" t="str">
        <f t="shared" si="194"/>
        <v/>
      </c>
      <c r="M673" s="14" t="str">
        <f t="shared" si="195"/>
        <v/>
      </c>
      <c r="N673" s="14" t="str">
        <f t="shared" si="196"/>
        <v/>
      </c>
      <c r="O673" s="14" t="str">
        <f t="shared" si="197"/>
        <v/>
      </c>
      <c r="P673" s="14" t="str">
        <f t="shared" si="198"/>
        <v/>
      </c>
      <c r="Q673" s="14" t="str">
        <f t="shared" si="199"/>
        <v/>
      </c>
      <c r="R673" s="14" t="str">
        <f t="shared" si="200"/>
        <v/>
      </c>
      <c r="S673" s="14" t="str">
        <f t="shared" si="201"/>
        <v/>
      </c>
    </row>
    <row r="674" spans="1:19">
      <c r="A674" s="12" t="str">
        <f t="shared" si="192"/>
        <v/>
      </c>
      <c r="B674" s="13" t="str">
        <f t="shared" si="185"/>
        <v/>
      </c>
      <c r="C674" s="14" t="str">
        <f t="shared" si="186"/>
        <v/>
      </c>
      <c r="D674" s="14" t="str">
        <f t="shared" si="187"/>
        <v/>
      </c>
      <c r="E674" s="14" t="str">
        <f t="shared" si="188"/>
        <v/>
      </c>
      <c r="F674" s="14" t="str">
        <f t="shared" si="189"/>
        <v/>
      </c>
      <c r="G674" s="14" t="str">
        <f t="shared" si="190"/>
        <v/>
      </c>
      <c r="H674" s="14" t="str">
        <f t="shared" si="191"/>
        <v/>
      </c>
      <c r="K674" s="12" t="str">
        <f t="shared" si="193"/>
        <v/>
      </c>
      <c r="L674" s="13" t="str">
        <f t="shared" si="194"/>
        <v/>
      </c>
      <c r="M674" s="14" t="str">
        <f t="shared" si="195"/>
        <v/>
      </c>
      <c r="N674" s="14" t="str">
        <f t="shared" si="196"/>
        <v/>
      </c>
      <c r="O674" s="14" t="str">
        <f t="shared" si="197"/>
        <v/>
      </c>
      <c r="P674" s="14" t="str">
        <f t="shared" si="198"/>
        <v/>
      </c>
      <c r="Q674" s="14" t="str">
        <f t="shared" si="199"/>
        <v/>
      </c>
      <c r="R674" s="14" t="str">
        <f t="shared" si="200"/>
        <v/>
      </c>
      <c r="S674" s="14" t="str">
        <f t="shared" si="201"/>
        <v/>
      </c>
    </row>
    <row r="675" spans="1:19">
      <c r="A675" s="12" t="str">
        <f t="shared" si="192"/>
        <v/>
      </c>
      <c r="B675" s="13" t="str">
        <f t="shared" si="185"/>
        <v/>
      </c>
      <c r="C675" s="14" t="str">
        <f t="shared" si="186"/>
        <v/>
      </c>
      <c r="D675" s="14" t="str">
        <f t="shared" si="187"/>
        <v/>
      </c>
      <c r="E675" s="14" t="str">
        <f t="shared" si="188"/>
        <v/>
      </c>
      <c r="F675" s="14" t="str">
        <f t="shared" si="189"/>
        <v/>
      </c>
      <c r="G675" s="14" t="str">
        <f t="shared" si="190"/>
        <v/>
      </c>
      <c r="H675" s="14" t="str">
        <f t="shared" si="191"/>
        <v/>
      </c>
      <c r="K675" s="12" t="str">
        <f t="shared" si="193"/>
        <v/>
      </c>
      <c r="L675" s="13" t="str">
        <f t="shared" si="194"/>
        <v/>
      </c>
      <c r="M675" s="14" t="str">
        <f t="shared" si="195"/>
        <v/>
      </c>
      <c r="N675" s="14" t="str">
        <f t="shared" si="196"/>
        <v/>
      </c>
      <c r="O675" s="14" t="str">
        <f t="shared" si="197"/>
        <v/>
      </c>
      <c r="P675" s="14" t="str">
        <f t="shared" si="198"/>
        <v/>
      </c>
      <c r="Q675" s="14" t="str">
        <f t="shared" si="199"/>
        <v/>
      </c>
      <c r="R675" s="14" t="str">
        <f t="shared" si="200"/>
        <v/>
      </c>
      <c r="S675" s="14" t="str">
        <f t="shared" si="201"/>
        <v/>
      </c>
    </row>
    <row r="676" spans="1:19">
      <c r="A676" s="12" t="str">
        <f t="shared" si="192"/>
        <v/>
      </c>
      <c r="B676" s="13" t="str">
        <f t="shared" si="185"/>
        <v/>
      </c>
      <c r="C676" s="14" t="str">
        <f t="shared" si="186"/>
        <v/>
      </c>
      <c r="D676" s="14" t="str">
        <f t="shared" si="187"/>
        <v/>
      </c>
      <c r="E676" s="14" t="str">
        <f t="shared" si="188"/>
        <v/>
      </c>
      <c r="F676" s="14" t="str">
        <f t="shared" si="189"/>
        <v/>
      </c>
      <c r="G676" s="14" t="str">
        <f t="shared" si="190"/>
        <v/>
      </c>
      <c r="H676" s="14" t="str">
        <f t="shared" si="191"/>
        <v/>
      </c>
      <c r="K676" s="12" t="str">
        <f t="shared" si="193"/>
        <v/>
      </c>
      <c r="L676" s="13" t="str">
        <f t="shared" si="194"/>
        <v/>
      </c>
      <c r="M676" s="14" t="str">
        <f t="shared" si="195"/>
        <v/>
      </c>
      <c r="N676" s="14" t="str">
        <f t="shared" si="196"/>
        <v/>
      </c>
      <c r="O676" s="14" t="str">
        <f t="shared" si="197"/>
        <v/>
      </c>
      <c r="P676" s="14" t="str">
        <f t="shared" si="198"/>
        <v/>
      </c>
      <c r="Q676" s="14" t="str">
        <f t="shared" si="199"/>
        <v/>
      </c>
      <c r="R676" s="14" t="str">
        <f t="shared" si="200"/>
        <v/>
      </c>
      <c r="S676" s="14" t="str">
        <f t="shared" si="201"/>
        <v/>
      </c>
    </row>
    <row r="677" spans="1:19">
      <c r="A677" s="12" t="str">
        <f t="shared" si="192"/>
        <v/>
      </c>
      <c r="B677" s="13" t="str">
        <f t="shared" si="185"/>
        <v/>
      </c>
      <c r="C677" s="14" t="str">
        <f t="shared" si="186"/>
        <v/>
      </c>
      <c r="D677" s="14" t="str">
        <f t="shared" si="187"/>
        <v/>
      </c>
      <c r="E677" s="14" t="str">
        <f t="shared" si="188"/>
        <v/>
      </c>
      <c r="F677" s="14" t="str">
        <f t="shared" si="189"/>
        <v/>
      </c>
      <c r="G677" s="14" t="str">
        <f t="shared" si="190"/>
        <v/>
      </c>
      <c r="H677" s="14" t="str">
        <f t="shared" si="191"/>
        <v/>
      </c>
      <c r="K677" s="12" t="str">
        <f t="shared" si="193"/>
        <v/>
      </c>
      <c r="L677" s="13" t="str">
        <f t="shared" si="194"/>
        <v/>
      </c>
      <c r="M677" s="14" t="str">
        <f t="shared" si="195"/>
        <v/>
      </c>
      <c r="N677" s="14" t="str">
        <f t="shared" si="196"/>
        <v/>
      </c>
      <c r="O677" s="14" t="str">
        <f t="shared" si="197"/>
        <v/>
      </c>
      <c r="P677" s="14" t="str">
        <f t="shared" si="198"/>
        <v/>
      </c>
      <c r="Q677" s="14" t="str">
        <f t="shared" si="199"/>
        <v/>
      </c>
      <c r="R677" s="14" t="str">
        <f t="shared" si="200"/>
        <v/>
      </c>
      <c r="S677" s="14" t="str">
        <f t="shared" si="201"/>
        <v/>
      </c>
    </row>
    <row r="678" spans="1:19">
      <c r="A678" s="12" t="str">
        <f t="shared" si="192"/>
        <v/>
      </c>
      <c r="B678" s="13" t="str">
        <f t="shared" si="185"/>
        <v/>
      </c>
      <c r="C678" s="14" t="str">
        <f t="shared" si="186"/>
        <v/>
      </c>
      <c r="D678" s="14" t="str">
        <f t="shared" si="187"/>
        <v/>
      </c>
      <c r="E678" s="14" t="str">
        <f t="shared" si="188"/>
        <v/>
      </c>
      <c r="F678" s="14" t="str">
        <f t="shared" si="189"/>
        <v/>
      </c>
      <c r="G678" s="14" t="str">
        <f t="shared" si="190"/>
        <v/>
      </c>
      <c r="H678" s="14" t="str">
        <f t="shared" si="191"/>
        <v/>
      </c>
      <c r="K678" s="12" t="str">
        <f t="shared" si="193"/>
        <v/>
      </c>
      <c r="L678" s="13" t="str">
        <f t="shared" si="194"/>
        <v/>
      </c>
      <c r="M678" s="14" t="str">
        <f t="shared" si="195"/>
        <v/>
      </c>
      <c r="N678" s="14" t="str">
        <f t="shared" si="196"/>
        <v/>
      </c>
      <c r="O678" s="14" t="str">
        <f t="shared" si="197"/>
        <v/>
      </c>
      <c r="P678" s="14" t="str">
        <f t="shared" si="198"/>
        <v/>
      </c>
      <c r="Q678" s="14" t="str">
        <f t="shared" si="199"/>
        <v/>
      </c>
      <c r="R678" s="14" t="str">
        <f t="shared" si="200"/>
        <v/>
      </c>
      <c r="S678" s="14" t="str">
        <f t="shared" si="201"/>
        <v/>
      </c>
    </row>
    <row r="679" spans="1:19">
      <c r="A679" s="12" t="str">
        <f t="shared" si="192"/>
        <v/>
      </c>
      <c r="B679" s="13" t="str">
        <f t="shared" si="185"/>
        <v/>
      </c>
      <c r="C679" s="14" t="str">
        <f t="shared" si="186"/>
        <v/>
      </c>
      <c r="D679" s="14" t="str">
        <f t="shared" si="187"/>
        <v/>
      </c>
      <c r="E679" s="14" t="str">
        <f t="shared" si="188"/>
        <v/>
      </c>
      <c r="F679" s="14" t="str">
        <f t="shared" si="189"/>
        <v/>
      </c>
      <c r="G679" s="14" t="str">
        <f t="shared" si="190"/>
        <v/>
      </c>
      <c r="H679" s="14" t="str">
        <f t="shared" si="191"/>
        <v/>
      </c>
      <c r="K679" s="12" t="str">
        <f t="shared" si="193"/>
        <v/>
      </c>
      <c r="L679" s="13" t="str">
        <f t="shared" si="194"/>
        <v/>
      </c>
      <c r="M679" s="14" t="str">
        <f t="shared" si="195"/>
        <v/>
      </c>
      <c r="N679" s="14" t="str">
        <f t="shared" si="196"/>
        <v/>
      </c>
      <c r="O679" s="14" t="str">
        <f t="shared" si="197"/>
        <v/>
      </c>
      <c r="P679" s="14" t="str">
        <f t="shared" si="198"/>
        <v/>
      </c>
      <c r="Q679" s="14" t="str">
        <f t="shared" si="199"/>
        <v/>
      </c>
      <c r="R679" s="14" t="str">
        <f t="shared" si="200"/>
        <v/>
      </c>
      <c r="S679" s="14" t="str">
        <f t="shared" si="201"/>
        <v/>
      </c>
    </row>
    <row r="680" spans="1:19">
      <c r="A680" s="12" t="str">
        <f t="shared" si="192"/>
        <v/>
      </c>
      <c r="B680" s="13" t="str">
        <f t="shared" si="185"/>
        <v/>
      </c>
      <c r="C680" s="14" t="str">
        <f t="shared" si="186"/>
        <v/>
      </c>
      <c r="D680" s="14" t="str">
        <f t="shared" si="187"/>
        <v/>
      </c>
      <c r="E680" s="14" t="str">
        <f t="shared" si="188"/>
        <v/>
      </c>
      <c r="F680" s="14" t="str">
        <f t="shared" si="189"/>
        <v/>
      </c>
      <c r="G680" s="14" t="str">
        <f t="shared" si="190"/>
        <v/>
      </c>
      <c r="H680" s="14" t="str">
        <f t="shared" si="191"/>
        <v/>
      </c>
      <c r="K680" s="12" t="str">
        <f t="shared" si="193"/>
        <v/>
      </c>
      <c r="L680" s="13" t="str">
        <f t="shared" si="194"/>
        <v/>
      </c>
      <c r="M680" s="14" t="str">
        <f t="shared" si="195"/>
        <v/>
      </c>
      <c r="N680" s="14" t="str">
        <f t="shared" si="196"/>
        <v/>
      </c>
      <c r="O680" s="14" t="str">
        <f t="shared" si="197"/>
        <v/>
      </c>
      <c r="P680" s="14" t="str">
        <f t="shared" si="198"/>
        <v/>
      </c>
      <c r="Q680" s="14" t="str">
        <f t="shared" si="199"/>
        <v/>
      </c>
      <c r="R680" s="14" t="str">
        <f t="shared" si="200"/>
        <v/>
      </c>
      <c r="S680" s="14" t="str">
        <f t="shared" si="201"/>
        <v/>
      </c>
    </row>
    <row r="681" spans="1:19">
      <c r="A681" s="12" t="str">
        <f t="shared" si="192"/>
        <v/>
      </c>
      <c r="B681" s="13" t="str">
        <f t="shared" si="185"/>
        <v/>
      </c>
      <c r="C681" s="14" t="str">
        <f t="shared" si="186"/>
        <v/>
      </c>
      <c r="D681" s="14" t="str">
        <f t="shared" si="187"/>
        <v/>
      </c>
      <c r="E681" s="14" t="str">
        <f t="shared" si="188"/>
        <v/>
      </c>
      <c r="F681" s="14" t="str">
        <f t="shared" si="189"/>
        <v/>
      </c>
      <c r="G681" s="14" t="str">
        <f t="shared" si="190"/>
        <v/>
      </c>
      <c r="H681" s="14" t="str">
        <f t="shared" si="191"/>
        <v/>
      </c>
      <c r="K681" s="12" t="str">
        <f t="shared" si="193"/>
        <v/>
      </c>
      <c r="L681" s="13" t="str">
        <f t="shared" si="194"/>
        <v/>
      </c>
      <c r="M681" s="14" t="str">
        <f t="shared" si="195"/>
        <v/>
      </c>
      <c r="N681" s="14" t="str">
        <f t="shared" si="196"/>
        <v/>
      </c>
      <c r="O681" s="14" t="str">
        <f t="shared" si="197"/>
        <v/>
      </c>
      <c r="P681" s="14" t="str">
        <f t="shared" si="198"/>
        <v/>
      </c>
      <c r="Q681" s="14" t="str">
        <f t="shared" si="199"/>
        <v/>
      </c>
      <c r="R681" s="14" t="str">
        <f t="shared" si="200"/>
        <v/>
      </c>
      <c r="S681" s="14" t="str">
        <f t="shared" si="201"/>
        <v/>
      </c>
    </row>
    <row r="682" spans="1:19">
      <c r="A682" s="12" t="str">
        <f t="shared" si="192"/>
        <v/>
      </c>
      <c r="B682" s="13" t="str">
        <f t="shared" si="185"/>
        <v/>
      </c>
      <c r="C682" s="14" t="str">
        <f t="shared" si="186"/>
        <v/>
      </c>
      <c r="D682" s="14" t="str">
        <f t="shared" si="187"/>
        <v/>
      </c>
      <c r="E682" s="14" t="str">
        <f t="shared" si="188"/>
        <v/>
      </c>
      <c r="F682" s="14" t="str">
        <f t="shared" si="189"/>
        <v/>
      </c>
      <c r="G682" s="14" t="str">
        <f t="shared" si="190"/>
        <v/>
      </c>
      <c r="H682" s="14" t="str">
        <f t="shared" si="191"/>
        <v/>
      </c>
      <c r="K682" s="12" t="str">
        <f t="shared" si="193"/>
        <v/>
      </c>
      <c r="L682" s="13" t="str">
        <f t="shared" si="194"/>
        <v/>
      </c>
      <c r="M682" s="14" t="str">
        <f t="shared" si="195"/>
        <v/>
      </c>
      <c r="N682" s="14" t="str">
        <f t="shared" si="196"/>
        <v/>
      </c>
      <c r="O682" s="14" t="str">
        <f t="shared" si="197"/>
        <v/>
      </c>
      <c r="P682" s="14" t="str">
        <f t="shared" si="198"/>
        <v/>
      </c>
      <c r="Q682" s="14" t="str">
        <f t="shared" si="199"/>
        <v/>
      </c>
      <c r="R682" s="14" t="str">
        <f t="shared" si="200"/>
        <v/>
      </c>
      <c r="S682" s="14" t="str">
        <f t="shared" si="201"/>
        <v/>
      </c>
    </row>
    <row r="683" spans="1:19">
      <c r="A683" s="12" t="str">
        <f t="shared" si="192"/>
        <v/>
      </c>
      <c r="B683" s="13" t="str">
        <f t="shared" si="185"/>
        <v/>
      </c>
      <c r="C683" s="14" t="str">
        <f t="shared" si="186"/>
        <v/>
      </c>
      <c r="D683" s="14" t="str">
        <f t="shared" si="187"/>
        <v/>
      </c>
      <c r="E683" s="14" t="str">
        <f t="shared" si="188"/>
        <v/>
      </c>
      <c r="F683" s="14" t="str">
        <f t="shared" si="189"/>
        <v/>
      </c>
      <c r="G683" s="14" t="str">
        <f t="shared" si="190"/>
        <v/>
      </c>
      <c r="H683" s="14" t="str">
        <f t="shared" si="191"/>
        <v/>
      </c>
      <c r="K683" s="12" t="str">
        <f t="shared" si="193"/>
        <v/>
      </c>
      <c r="L683" s="13" t="str">
        <f t="shared" si="194"/>
        <v/>
      </c>
      <c r="M683" s="14" t="str">
        <f t="shared" si="195"/>
        <v/>
      </c>
      <c r="N683" s="14" t="str">
        <f t="shared" si="196"/>
        <v/>
      </c>
      <c r="O683" s="14" t="str">
        <f t="shared" si="197"/>
        <v/>
      </c>
      <c r="P683" s="14" t="str">
        <f t="shared" si="198"/>
        <v/>
      </c>
      <c r="Q683" s="14" t="str">
        <f t="shared" si="199"/>
        <v/>
      </c>
      <c r="R683" s="14" t="str">
        <f t="shared" si="200"/>
        <v/>
      </c>
      <c r="S683" s="14" t="str">
        <f t="shared" si="201"/>
        <v/>
      </c>
    </row>
    <row r="684" spans="1:19">
      <c r="A684" s="12" t="str">
        <f t="shared" si="192"/>
        <v/>
      </c>
      <c r="B684" s="13" t="str">
        <f t="shared" si="185"/>
        <v/>
      </c>
      <c r="C684" s="14" t="str">
        <f t="shared" si="186"/>
        <v/>
      </c>
      <c r="D684" s="14" t="str">
        <f t="shared" si="187"/>
        <v/>
      </c>
      <c r="E684" s="14" t="str">
        <f t="shared" si="188"/>
        <v/>
      </c>
      <c r="F684" s="14" t="str">
        <f t="shared" si="189"/>
        <v/>
      </c>
      <c r="G684" s="14" t="str">
        <f t="shared" si="190"/>
        <v/>
      </c>
      <c r="H684" s="14" t="str">
        <f t="shared" si="191"/>
        <v/>
      </c>
      <c r="K684" s="12" t="str">
        <f t="shared" si="193"/>
        <v/>
      </c>
      <c r="L684" s="13" t="str">
        <f t="shared" si="194"/>
        <v/>
      </c>
      <c r="M684" s="14" t="str">
        <f t="shared" si="195"/>
        <v/>
      </c>
      <c r="N684" s="14" t="str">
        <f t="shared" si="196"/>
        <v/>
      </c>
      <c r="O684" s="14" t="str">
        <f t="shared" si="197"/>
        <v/>
      </c>
      <c r="P684" s="14" t="str">
        <f t="shared" si="198"/>
        <v/>
      </c>
      <c r="Q684" s="14" t="str">
        <f t="shared" si="199"/>
        <v/>
      </c>
      <c r="R684" s="14" t="str">
        <f t="shared" si="200"/>
        <v/>
      </c>
      <c r="S684" s="14" t="str">
        <f t="shared" si="201"/>
        <v/>
      </c>
    </row>
    <row r="685" spans="1:19">
      <c r="A685" s="12" t="str">
        <f t="shared" si="192"/>
        <v/>
      </c>
      <c r="B685" s="13" t="str">
        <f t="shared" ref="B685:B700" si="202">IF(A685="","",DATE(YEAR(B684),MONTH(B684)+1,DAY(B684)))</f>
        <v/>
      </c>
      <c r="C685" s="14" t="str">
        <f t="shared" ref="C685:C700" si="203">IF(A685&lt;&gt;"",$D$12,IF(A685="","",(1+$G$5/12)*H684))</f>
        <v/>
      </c>
      <c r="D685" s="14" t="str">
        <f t="shared" ref="D685:D700" si="204">IF(A685="", "", $G$5/12*H684)</f>
        <v/>
      </c>
      <c r="E685" s="14" t="str">
        <f t="shared" ref="E685:E700" si="205">IF(A685="", "", E684+D685)</f>
        <v/>
      </c>
      <c r="F685" s="14" t="str">
        <f t="shared" ref="F685:F700" si="206">IF(A685="","",C685-D685)</f>
        <v/>
      </c>
      <c r="G685" s="14" t="str">
        <f t="shared" ref="G685:G700" si="207">IF(A685="","", G684+F685)</f>
        <v/>
      </c>
      <c r="H685" s="14" t="str">
        <f t="shared" ref="H685:H700" si="208">IF(A685="","",H684-F685)</f>
        <v/>
      </c>
      <c r="K685" s="12" t="str">
        <f t="shared" si="193"/>
        <v/>
      </c>
      <c r="L685" s="13" t="str">
        <f t="shared" si="194"/>
        <v/>
      </c>
      <c r="M685" s="14" t="str">
        <f t="shared" si="195"/>
        <v/>
      </c>
      <c r="N685" s="14" t="str">
        <f t="shared" si="196"/>
        <v/>
      </c>
      <c r="O685" s="14" t="str">
        <f t="shared" si="197"/>
        <v/>
      </c>
      <c r="P685" s="14" t="str">
        <f t="shared" si="198"/>
        <v/>
      </c>
      <c r="Q685" s="14" t="str">
        <f t="shared" si="199"/>
        <v/>
      </c>
      <c r="R685" s="14" t="str">
        <f t="shared" si="200"/>
        <v/>
      </c>
      <c r="S685" s="14" t="str">
        <f t="shared" si="201"/>
        <v/>
      </c>
    </row>
    <row r="686" spans="1:19">
      <c r="A686" s="12" t="str">
        <f t="shared" si="192"/>
        <v/>
      </c>
      <c r="B686" s="13" t="str">
        <f t="shared" si="202"/>
        <v/>
      </c>
      <c r="C686" s="14" t="str">
        <f t="shared" si="203"/>
        <v/>
      </c>
      <c r="D686" s="14" t="str">
        <f t="shared" si="204"/>
        <v/>
      </c>
      <c r="E686" s="14" t="str">
        <f t="shared" si="205"/>
        <v/>
      </c>
      <c r="F686" s="14" t="str">
        <f t="shared" si="206"/>
        <v/>
      </c>
      <c r="G686" s="14" t="str">
        <f t="shared" si="207"/>
        <v/>
      </c>
      <c r="H686" s="14" t="str">
        <f t="shared" si="208"/>
        <v/>
      </c>
      <c r="K686" s="12" t="str">
        <f t="shared" si="193"/>
        <v/>
      </c>
      <c r="L686" s="13" t="str">
        <f t="shared" si="194"/>
        <v/>
      </c>
      <c r="M686" s="14" t="str">
        <f t="shared" si="195"/>
        <v/>
      </c>
      <c r="N686" s="14" t="str">
        <f t="shared" si="196"/>
        <v/>
      </c>
      <c r="O686" s="14" t="str">
        <f t="shared" si="197"/>
        <v/>
      </c>
      <c r="P686" s="14" t="str">
        <f t="shared" si="198"/>
        <v/>
      </c>
      <c r="Q686" s="14" t="str">
        <f t="shared" si="199"/>
        <v/>
      </c>
      <c r="R686" s="14" t="str">
        <f t="shared" si="200"/>
        <v/>
      </c>
      <c r="S686" s="14" t="str">
        <f t="shared" si="201"/>
        <v/>
      </c>
    </row>
    <row r="687" spans="1:19">
      <c r="A687" s="12" t="str">
        <f t="shared" si="192"/>
        <v/>
      </c>
      <c r="B687" s="13" t="str">
        <f t="shared" si="202"/>
        <v/>
      </c>
      <c r="C687" s="14" t="str">
        <f t="shared" si="203"/>
        <v/>
      </c>
      <c r="D687" s="14" t="str">
        <f t="shared" si="204"/>
        <v/>
      </c>
      <c r="E687" s="14" t="str">
        <f t="shared" si="205"/>
        <v/>
      </c>
      <c r="F687" s="14" t="str">
        <f t="shared" si="206"/>
        <v/>
      </c>
      <c r="G687" s="14" t="str">
        <f t="shared" si="207"/>
        <v/>
      </c>
      <c r="H687" s="14" t="str">
        <f t="shared" si="208"/>
        <v/>
      </c>
      <c r="K687" s="12" t="str">
        <f t="shared" si="193"/>
        <v/>
      </c>
      <c r="L687" s="13" t="str">
        <f t="shared" si="194"/>
        <v/>
      </c>
      <c r="M687" s="14" t="str">
        <f t="shared" si="195"/>
        <v/>
      </c>
      <c r="N687" s="14" t="str">
        <f t="shared" si="196"/>
        <v/>
      </c>
      <c r="O687" s="14" t="str">
        <f t="shared" si="197"/>
        <v/>
      </c>
      <c r="P687" s="14" t="str">
        <f t="shared" si="198"/>
        <v/>
      </c>
      <c r="Q687" s="14" t="str">
        <f t="shared" si="199"/>
        <v/>
      </c>
      <c r="R687" s="14" t="str">
        <f t="shared" si="200"/>
        <v/>
      </c>
      <c r="S687" s="14" t="str">
        <f t="shared" si="201"/>
        <v/>
      </c>
    </row>
    <row r="688" spans="1:19">
      <c r="A688" s="12" t="str">
        <f t="shared" si="192"/>
        <v/>
      </c>
      <c r="B688" s="13" t="str">
        <f t="shared" si="202"/>
        <v/>
      </c>
      <c r="C688" s="14" t="str">
        <f t="shared" si="203"/>
        <v/>
      </c>
      <c r="D688" s="14" t="str">
        <f t="shared" si="204"/>
        <v/>
      </c>
      <c r="E688" s="14" t="str">
        <f t="shared" si="205"/>
        <v/>
      </c>
      <c r="F688" s="14" t="str">
        <f t="shared" si="206"/>
        <v/>
      </c>
      <c r="G688" s="14" t="str">
        <f t="shared" si="207"/>
        <v/>
      </c>
      <c r="H688" s="14" t="str">
        <f t="shared" si="208"/>
        <v/>
      </c>
      <c r="K688" s="12" t="str">
        <f t="shared" si="193"/>
        <v/>
      </c>
      <c r="L688" s="13" t="str">
        <f t="shared" si="194"/>
        <v/>
      </c>
      <c r="M688" s="14" t="str">
        <f t="shared" si="195"/>
        <v/>
      </c>
      <c r="N688" s="14" t="str">
        <f t="shared" si="196"/>
        <v/>
      </c>
      <c r="O688" s="14" t="str">
        <f t="shared" si="197"/>
        <v/>
      </c>
      <c r="P688" s="14" t="str">
        <f t="shared" si="198"/>
        <v/>
      </c>
      <c r="Q688" s="14" t="str">
        <f t="shared" si="199"/>
        <v/>
      </c>
      <c r="R688" s="14" t="str">
        <f t="shared" si="200"/>
        <v/>
      </c>
      <c r="S688" s="14" t="str">
        <f t="shared" si="201"/>
        <v/>
      </c>
    </row>
    <row r="689" spans="1:19">
      <c r="A689" s="12" t="str">
        <f t="shared" si="192"/>
        <v/>
      </c>
      <c r="B689" s="13" t="str">
        <f t="shared" si="202"/>
        <v/>
      </c>
      <c r="C689" s="14" t="str">
        <f t="shared" si="203"/>
        <v/>
      </c>
      <c r="D689" s="14" t="str">
        <f t="shared" si="204"/>
        <v/>
      </c>
      <c r="E689" s="14" t="str">
        <f t="shared" si="205"/>
        <v/>
      </c>
      <c r="F689" s="14" t="str">
        <f t="shared" si="206"/>
        <v/>
      </c>
      <c r="G689" s="14" t="str">
        <f t="shared" si="207"/>
        <v/>
      </c>
      <c r="H689" s="14" t="str">
        <f t="shared" si="208"/>
        <v/>
      </c>
      <c r="K689" s="12" t="str">
        <f t="shared" si="193"/>
        <v/>
      </c>
      <c r="L689" s="13" t="str">
        <f t="shared" si="194"/>
        <v/>
      </c>
      <c r="M689" s="14" t="str">
        <f t="shared" si="195"/>
        <v/>
      </c>
      <c r="N689" s="14" t="str">
        <f t="shared" si="196"/>
        <v/>
      </c>
      <c r="O689" s="14" t="str">
        <f t="shared" si="197"/>
        <v/>
      </c>
      <c r="P689" s="14" t="str">
        <f t="shared" si="198"/>
        <v/>
      </c>
      <c r="Q689" s="14" t="str">
        <f t="shared" si="199"/>
        <v/>
      </c>
      <c r="R689" s="14" t="str">
        <f t="shared" si="200"/>
        <v/>
      </c>
      <c r="S689" s="14" t="str">
        <f t="shared" si="201"/>
        <v/>
      </c>
    </row>
    <row r="690" spans="1:19">
      <c r="A690" s="12" t="str">
        <f t="shared" si="192"/>
        <v/>
      </c>
      <c r="B690" s="13" t="str">
        <f t="shared" si="202"/>
        <v/>
      </c>
      <c r="C690" s="14" t="str">
        <f t="shared" si="203"/>
        <v/>
      </c>
      <c r="D690" s="14" t="str">
        <f t="shared" si="204"/>
        <v/>
      </c>
      <c r="E690" s="14" t="str">
        <f t="shared" si="205"/>
        <v/>
      </c>
      <c r="F690" s="14" t="str">
        <f t="shared" si="206"/>
        <v/>
      </c>
      <c r="G690" s="14" t="str">
        <f t="shared" si="207"/>
        <v/>
      </c>
      <c r="H690" s="14" t="str">
        <f t="shared" si="208"/>
        <v/>
      </c>
      <c r="K690" s="12" t="str">
        <f t="shared" si="193"/>
        <v/>
      </c>
      <c r="L690" s="13" t="str">
        <f t="shared" si="194"/>
        <v/>
      </c>
      <c r="M690" s="14" t="str">
        <f t="shared" si="195"/>
        <v/>
      </c>
      <c r="N690" s="14" t="str">
        <f t="shared" si="196"/>
        <v/>
      </c>
      <c r="O690" s="14" t="str">
        <f t="shared" si="197"/>
        <v/>
      </c>
      <c r="P690" s="14" t="str">
        <f t="shared" si="198"/>
        <v/>
      </c>
      <c r="Q690" s="14" t="str">
        <f t="shared" si="199"/>
        <v/>
      </c>
      <c r="R690" s="14" t="str">
        <f t="shared" si="200"/>
        <v/>
      </c>
      <c r="S690" s="14" t="str">
        <f t="shared" si="201"/>
        <v/>
      </c>
    </row>
    <row r="691" spans="1:19">
      <c r="A691" s="12" t="str">
        <f t="shared" si="192"/>
        <v/>
      </c>
      <c r="B691" s="13" t="str">
        <f t="shared" si="202"/>
        <v/>
      </c>
      <c r="C691" s="14" t="str">
        <f t="shared" si="203"/>
        <v/>
      </c>
      <c r="D691" s="14" t="str">
        <f t="shared" si="204"/>
        <v/>
      </c>
      <c r="E691" s="14" t="str">
        <f t="shared" si="205"/>
        <v/>
      </c>
      <c r="F691" s="14" t="str">
        <f t="shared" si="206"/>
        <v/>
      </c>
      <c r="G691" s="14" t="str">
        <f t="shared" si="207"/>
        <v/>
      </c>
      <c r="H691" s="14" t="str">
        <f t="shared" si="208"/>
        <v/>
      </c>
      <c r="K691" s="12" t="str">
        <f t="shared" si="193"/>
        <v/>
      </c>
      <c r="L691" s="13" t="str">
        <f t="shared" si="194"/>
        <v/>
      </c>
      <c r="M691" s="14" t="str">
        <f t="shared" si="195"/>
        <v/>
      </c>
      <c r="N691" s="14" t="str">
        <f t="shared" si="196"/>
        <v/>
      </c>
      <c r="O691" s="14" t="str">
        <f t="shared" si="197"/>
        <v/>
      </c>
      <c r="P691" s="14" t="str">
        <f t="shared" si="198"/>
        <v/>
      </c>
      <c r="Q691" s="14" t="str">
        <f t="shared" si="199"/>
        <v/>
      </c>
      <c r="R691" s="14" t="str">
        <f t="shared" si="200"/>
        <v/>
      </c>
      <c r="S691" s="14" t="str">
        <f t="shared" si="201"/>
        <v/>
      </c>
    </row>
    <row r="692" spans="1:19">
      <c r="A692" s="12" t="str">
        <f t="shared" si="192"/>
        <v/>
      </c>
      <c r="B692" s="13" t="str">
        <f t="shared" si="202"/>
        <v/>
      </c>
      <c r="C692" s="14" t="str">
        <f t="shared" si="203"/>
        <v/>
      </c>
      <c r="D692" s="14" t="str">
        <f t="shared" si="204"/>
        <v/>
      </c>
      <c r="E692" s="14" t="str">
        <f t="shared" si="205"/>
        <v/>
      </c>
      <c r="F692" s="14" t="str">
        <f t="shared" si="206"/>
        <v/>
      </c>
      <c r="G692" s="14" t="str">
        <f t="shared" si="207"/>
        <v/>
      </c>
      <c r="H692" s="14" t="str">
        <f t="shared" si="208"/>
        <v/>
      </c>
      <c r="K692" s="12" t="str">
        <f t="shared" si="193"/>
        <v/>
      </c>
      <c r="L692" s="13" t="str">
        <f t="shared" si="194"/>
        <v/>
      </c>
      <c r="M692" s="14" t="str">
        <f t="shared" si="195"/>
        <v/>
      </c>
      <c r="N692" s="14" t="str">
        <f t="shared" si="196"/>
        <v/>
      </c>
      <c r="O692" s="14" t="str">
        <f t="shared" si="197"/>
        <v/>
      </c>
      <c r="P692" s="14" t="str">
        <f t="shared" si="198"/>
        <v/>
      </c>
      <c r="Q692" s="14" t="str">
        <f t="shared" si="199"/>
        <v/>
      </c>
      <c r="R692" s="14" t="str">
        <f t="shared" si="200"/>
        <v/>
      </c>
      <c r="S692" s="14" t="str">
        <f t="shared" si="201"/>
        <v/>
      </c>
    </row>
    <row r="693" spans="1:19">
      <c r="A693" s="12" t="str">
        <f t="shared" si="192"/>
        <v/>
      </c>
      <c r="B693" s="13" t="str">
        <f t="shared" si="202"/>
        <v/>
      </c>
      <c r="C693" s="14" t="str">
        <f t="shared" si="203"/>
        <v/>
      </c>
      <c r="D693" s="14" t="str">
        <f t="shared" si="204"/>
        <v/>
      </c>
      <c r="E693" s="14" t="str">
        <f t="shared" si="205"/>
        <v/>
      </c>
      <c r="F693" s="14" t="str">
        <f t="shared" si="206"/>
        <v/>
      </c>
      <c r="G693" s="14" t="str">
        <f t="shared" si="207"/>
        <v/>
      </c>
      <c r="H693" s="14" t="str">
        <f t="shared" si="208"/>
        <v/>
      </c>
      <c r="K693" s="12" t="str">
        <f t="shared" si="193"/>
        <v/>
      </c>
      <c r="L693" s="13" t="str">
        <f t="shared" si="194"/>
        <v/>
      </c>
      <c r="M693" s="14" t="str">
        <f t="shared" si="195"/>
        <v/>
      </c>
      <c r="N693" s="14" t="str">
        <f t="shared" si="196"/>
        <v/>
      </c>
      <c r="O693" s="14" t="str">
        <f t="shared" si="197"/>
        <v/>
      </c>
      <c r="P693" s="14" t="str">
        <f t="shared" si="198"/>
        <v/>
      </c>
      <c r="Q693" s="14" t="str">
        <f t="shared" si="199"/>
        <v/>
      </c>
      <c r="R693" s="14" t="str">
        <f t="shared" si="200"/>
        <v/>
      </c>
      <c r="S693" s="14" t="str">
        <f t="shared" si="201"/>
        <v/>
      </c>
    </row>
    <row r="694" spans="1:19">
      <c r="A694" s="12" t="str">
        <f t="shared" si="192"/>
        <v/>
      </c>
      <c r="B694" s="13" t="str">
        <f t="shared" si="202"/>
        <v/>
      </c>
      <c r="C694" s="14" t="str">
        <f t="shared" si="203"/>
        <v/>
      </c>
      <c r="D694" s="14" t="str">
        <f t="shared" si="204"/>
        <v/>
      </c>
      <c r="E694" s="14" t="str">
        <f t="shared" si="205"/>
        <v/>
      </c>
      <c r="F694" s="14" t="str">
        <f t="shared" si="206"/>
        <v/>
      </c>
      <c r="G694" s="14" t="str">
        <f t="shared" si="207"/>
        <v/>
      </c>
      <c r="H694" s="14" t="str">
        <f t="shared" si="208"/>
        <v/>
      </c>
      <c r="K694" s="12" t="str">
        <f t="shared" si="193"/>
        <v/>
      </c>
      <c r="L694" s="13" t="str">
        <f t="shared" si="194"/>
        <v/>
      </c>
      <c r="M694" s="14" t="str">
        <f t="shared" si="195"/>
        <v/>
      </c>
      <c r="N694" s="14" t="str">
        <f t="shared" si="196"/>
        <v/>
      </c>
      <c r="O694" s="14" t="str">
        <f t="shared" si="197"/>
        <v/>
      </c>
      <c r="P694" s="14" t="str">
        <f t="shared" si="198"/>
        <v/>
      </c>
      <c r="Q694" s="14" t="str">
        <f t="shared" si="199"/>
        <v/>
      </c>
      <c r="R694" s="14" t="str">
        <f t="shared" si="200"/>
        <v/>
      </c>
      <c r="S694" s="14" t="str">
        <f t="shared" si="201"/>
        <v/>
      </c>
    </row>
    <row r="695" spans="1:19">
      <c r="A695" s="12" t="str">
        <f t="shared" si="192"/>
        <v/>
      </c>
      <c r="B695" s="13" t="str">
        <f t="shared" si="202"/>
        <v/>
      </c>
      <c r="C695" s="14" t="str">
        <f t="shared" si="203"/>
        <v/>
      </c>
      <c r="D695" s="14" t="str">
        <f t="shared" si="204"/>
        <v/>
      </c>
      <c r="E695" s="14" t="str">
        <f t="shared" si="205"/>
        <v/>
      </c>
      <c r="F695" s="14" t="str">
        <f t="shared" si="206"/>
        <v/>
      </c>
      <c r="G695" s="14" t="str">
        <f t="shared" si="207"/>
        <v/>
      </c>
      <c r="H695" s="14" t="str">
        <f t="shared" si="208"/>
        <v/>
      </c>
      <c r="K695" s="12" t="str">
        <f t="shared" si="193"/>
        <v/>
      </c>
      <c r="L695" s="13" t="str">
        <f t="shared" si="194"/>
        <v/>
      </c>
      <c r="M695" s="14" t="str">
        <f t="shared" si="195"/>
        <v/>
      </c>
      <c r="N695" s="14" t="str">
        <f t="shared" si="196"/>
        <v/>
      </c>
      <c r="O695" s="14" t="str">
        <f t="shared" si="197"/>
        <v/>
      </c>
      <c r="P695" s="14" t="str">
        <f t="shared" si="198"/>
        <v/>
      </c>
      <c r="Q695" s="14" t="str">
        <f t="shared" si="199"/>
        <v/>
      </c>
      <c r="R695" s="14" t="str">
        <f t="shared" si="200"/>
        <v/>
      </c>
      <c r="S695" s="14" t="str">
        <f t="shared" si="201"/>
        <v/>
      </c>
    </row>
    <row r="696" spans="1:19">
      <c r="A696" s="12" t="str">
        <f t="shared" si="192"/>
        <v/>
      </c>
      <c r="B696" s="13" t="str">
        <f t="shared" si="202"/>
        <v/>
      </c>
      <c r="C696" s="14" t="str">
        <f t="shared" si="203"/>
        <v/>
      </c>
      <c r="D696" s="14" t="str">
        <f t="shared" si="204"/>
        <v/>
      </c>
      <c r="E696" s="14" t="str">
        <f t="shared" si="205"/>
        <v/>
      </c>
      <c r="F696" s="14" t="str">
        <f t="shared" si="206"/>
        <v/>
      </c>
      <c r="G696" s="14" t="str">
        <f t="shared" si="207"/>
        <v/>
      </c>
      <c r="H696" s="14" t="str">
        <f t="shared" si="208"/>
        <v/>
      </c>
      <c r="K696" s="12" t="str">
        <f t="shared" si="193"/>
        <v/>
      </c>
      <c r="L696" s="13" t="str">
        <f t="shared" si="194"/>
        <v/>
      </c>
      <c r="M696" s="14" t="str">
        <f t="shared" si="195"/>
        <v/>
      </c>
      <c r="N696" s="14" t="str">
        <f t="shared" si="196"/>
        <v/>
      </c>
      <c r="O696" s="14" t="str">
        <f t="shared" si="197"/>
        <v/>
      </c>
      <c r="P696" s="14" t="str">
        <f t="shared" si="198"/>
        <v/>
      </c>
      <c r="Q696" s="14" t="str">
        <f t="shared" si="199"/>
        <v/>
      </c>
      <c r="R696" s="14" t="str">
        <f t="shared" si="200"/>
        <v/>
      </c>
      <c r="S696" s="14" t="str">
        <f t="shared" si="201"/>
        <v/>
      </c>
    </row>
    <row r="697" spans="1:19">
      <c r="A697" s="12" t="str">
        <f t="shared" si="192"/>
        <v/>
      </c>
      <c r="B697" s="13" t="str">
        <f t="shared" si="202"/>
        <v/>
      </c>
      <c r="C697" s="14" t="str">
        <f t="shared" si="203"/>
        <v/>
      </c>
      <c r="D697" s="14" t="str">
        <f t="shared" si="204"/>
        <v/>
      </c>
      <c r="E697" s="14" t="str">
        <f t="shared" si="205"/>
        <v/>
      </c>
      <c r="F697" s="14" t="str">
        <f t="shared" si="206"/>
        <v/>
      </c>
      <c r="G697" s="14" t="str">
        <f t="shared" si="207"/>
        <v/>
      </c>
      <c r="H697" s="14" t="str">
        <f t="shared" si="208"/>
        <v/>
      </c>
      <c r="K697" s="12" t="str">
        <f t="shared" si="193"/>
        <v/>
      </c>
      <c r="L697" s="13" t="str">
        <f t="shared" si="194"/>
        <v/>
      </c>
      <c r="M697" s="14" t="str">
        <f t="shared" si="195"/>
        <v/>
      </c>
      <c r="N697" s="14" t="str">
        <f t="shared" si="196"/>
        <v/>
      </c>
      <c r="O697" s="14" t="str">
        <f t="shared" si="197"/>
        <v/>
      </c>
      <c r="P697" s="14" t="str">
        <f t="shared" si="198"/>
        <v/>
      </c>
      <c r="Q697" s="14" t="str">
        <f t="shared" si="199"/>
        <v/>
      </c>
      <c r="R697" s="14" t="str">
        <f t="shared" si="200"/>
        <v/>
      </c>
      <c r="S697" s="14" t="str">
        <f t="shared" si="201"/>
        <v/>
      </c>
    </row>
    <row r="698" spans="1:19">
      <c r="A698" s="12" t="str">
        <f t="shared" si="192"/>
        <v/>
      </c>
      <c r="B698" s="13" t="str">
        <f t="shared" si="202"/>
        <v/>
      </c>
      <c r="C698" s="14" t="str">
        <f t="shared" si="203"/>
        <v/>
      </c>
      <c r="D698" s="14" t="str">
        <f t="shared" si="204"/>
        <v/>
      </c>
      <c r="E698" s="14" t="str">
        <f t="shared" si="205"/>
        <v/>
      </c>
      <c r="F698" s="14" t="str">
        <f t="shared" si="206"/>
        <v/>
      </c>
      <c r="G698" s="14" t="str">
        <f t="shared" si="207"/>
        <v/>
      </c>
      <c r="H698" s="14" t="str">
        <f t="shared" si="208"/>
        <v/>
      </c>
      <c r="K698" s="12" t="str">
        <f t="shared" si="193"/>
        <v/>
      </c>
      <c r="L698" s="13" t="str">
        <f t="shared" si="194"/>
        <v/>
      </c>
      <c r="M698" s="14" t="str">
        <f t="shared" si="195"/>
        <v/>
      </c>
      <c r="N698" s="14" t="str">
        <f t="shared" si="196"/>
        <v/>
      </c>
      <c r="O698" s="14" t="str">
        <f t="shared" si="197"/>
        <v/>
      </c>
      <c r="P698" s="14" t="str">
        <f t="shared" si="198"/>
        <v/>
      </c>
      <c r="Q698" s="14" t="str">
        <f t="shared" si="199"/>
        <v/>
      </c>
      <c r="R698" s="14" t="str">
        <f t="shared" si="200"/>
        <v/>
      </c>
      <c r="S698" s="14" t="str">
        <f t="shared" si="201"/>
        <v/>
      </c>
    </row>
    <row r="699" spans="1:19">
      <c r="A699" s="12" t="str">
        <f t="shared" si="192"/>
        <v/>
      </c>
      <c r="B699" s="13" t="str">
        <f t="shared" si="202"/>
        <v/>
      </c>
      <c r="C699" s="14" t="str">
        <f t="shared" si="203"/>
        <v/>
      </c>
      <c r="D699" s="14" t="str">
        <f t="shared" si="204"/>
        <v/>
      </c>
      <c r="E699" s="14" t="str">
        <f t="shared" si="205"/>
        <v/>
      </c>
      <c r="F699" s="14" t="str">
        <f t="shared" si="206"/>
        <v/>
      </c>
      <c r="G699" s="14" t="str">
        <f t="shared" si="207"/>
        <v/>
      </c>
      <c r="H699" s="14" t="str">
        <f t="shared" si="208"/>
        <v/>
      </c>
      <c r="K699" s="12" t="str">
        <f t="shared" si="193"/>
        <v/>
      </c>
      <c r="L699" s="13" t="str">
        <f t="shared" si="194"/>
        <v/>
      </c>
      <c r="M699" s="14" t="str">
        <f t="shared" si="195"/>
        <v/>
      </c>
      <c r="N699" s="14" t="str">
        <f t="shared" si="196"/>
        <v/>
      </c>
      <c r="O699" s="14" t="str">
        <f t="shared" si="197"/>
        <v/>
      </c>
      <c r="P699" s="14" t="str">
        <f t="shared" si="198"/>
        <v/>
      </c>
      <c r="Q699" s="14" t="str">
        <f t="shared" si="199"/>
        <v/>
      </c>
      <c r="R699" s="14" t="str">
        <f t="shared" si="200"/>
        <v/>
      </c>
      <c r="S699" s="14" t="str">
        <f t="shared" si="201"/>
        <v/>
      </c>
    </row>
    <row r="700" spans="1:19">
      <c r="A700" s="12" t="str">
        <f t="shared" si="192"/>
        <v/>
      </c>
      <c r="B700" s="13" t="str">
        <f t="shared" si="202"/>
        <v/>
      </c>
      <c r="C700" s="14" t="str">
        <f t="shared" si="203"/>
        <v/>
      </c>
      <c r="D700" s="14" t="str">
        <f t="shared" si="204"/>
        <v/>
      </c>
      <c r="E700" s="14" t="str">
        <f t="shared" si="205"/>
        <v/>
      </c>
      <c r="F700" s="14" t="str">
        <f t="shared" si="206"/>
        <v/>
      </c>
      <c r="G700" s="14" t="str">
        <f t="shared" si="207"/>
        <v/>
      </c>
      <c r="H700" s="14" t="str">
        <f t="shared" si="208"/>
        <v/>
      </c>
      <c r="K700" s="12" t="str">
        <f t="shared" si="193"/>
        <v/>
      </c>
      <c r="L700" s="13" t="str">
        <f t="shared" si="194"/>
        <v/>
      </c>
      <c r="M700" s="14" t="str">
        <f t="shared" si="195"/>
        <v/>
      </c>
      <c r="N700" s="14" t="str">
        <f t="shared" si="196"/>
        <v/>
      </c>
      <c r="O700" s="14" t="str">
        <f t="shared" si="197"/>
        <v/>
      </c>
      <c r="P700" s="14" t="str">
        <f t="shared" si="198"/>
        <v/>
      </c>
      <c r="Q700" s="14" t="str">
        <f t="shared" si="199"/>
        <v/>
      </c>
      <c r="R700" s="14" t="str">
        <f t="shared" si="200"/>
        <v/>
      </c>
      <c r="S700" s="14" t="str">
        <f t="shared" si="201"/>
        <v/>
      </c>
    </row>
  </sheetData>
  <mergeCells count="27">
    <mergeCell ref="A19:H19"/>
    <mergeCell ref="B11:C11"/>
    <mergeCell ref="D11:E11"/>
    <mergeCell ref="F14:G14"/>
    <mergeCell ref="F15:G15"/>
    <mergeCell ref="B14:C14"/>
    <mergeCell ref="F3:G3"/>
    <mergeCell ref="B3:C3"/>
    <mergeCell ref="B10:G10"/>
    <mergeCell ref="B12:C12"/>
    <mergeCell ref="B13:C13"/>
    <mergeCell ref="A1:T1"/>
    <mergeCell ref="K19:S19"/>
    <mergeCell ref="B16:C16"/>
    <mergeCell ref="D16:E16"/>
    <mergeCell ref="F16:G16"/>
    <mergeCell ref="B17:C17"/>
    <mergeCell ref="D17:E17"/>
    <mergeCell ref="F17:G17"/>
    <mergeCell ref="B15:C15"/>
    <mergeCell ref="D12:E12"/>
    <mergeCell ref="D13:E13"/>
    <mergeCell ref="D14:E14"/>
    <mergeCell ref="D15:E15"/>
    <mergeCell ref="F11:G11"/>
    <mergeCell ref="F12:G12"/>
    <mergeCell ref="F13:G13"/>
  </mergeCells>
  <phoneticPr fontId="3" type="noConversion"/>
  <pageMargins left="0.7" right="0.7" top="0.75" bottom="0.75" header="0.3" footer="0.3"/>
  <pageSetup paperSize="9"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inFun">
                <anchor moveWithCells="1" sizeWithCells="1">
                  <from>
                    <xdr:col>16</xdr:col>
                    <xdr:colOff>411480</xdr:colOff>
                    <xdr:row>0</xdr:row>
                    <xdr:rowOff>228600</xdr:rowOff>
                  </from>
                  <to>
                    <xdr:col>18</xdr:col>
                    <xdr:colOff>944880</xdr:colOff>
                    <xdr:row>0</xdr:row>
                    <xdr:rowOff>754380</xdr:rowOff>
                  </to>
                </anchor>
              </controlPr>
            </control>
          </mc:Choice>
        </mc:AlternateContent>
        <mc:AlternateContent xmlns:mc="http://schemas.openxmlformats.org/markup-compatibility/2006">
          <mc:Choice Requires="x14">
            <control shapeId="1029" r:id="rId5" name="Button 5">
              <controlPr defaultSize="0" print="0" autoFill="0" autoPict="0" macro="[0]!backmainMenu">
                <anchor moveWithCells="1" sizeWithCells="1">
                  <from>
                    <xdr:col>13</xdr:col>
                    <xdr:colOff>198120</xdr:colOff>
                    <xdr:row>0</xdr:row>
                    <xdr:rowOff>266700</xdr:rowOff>
                  </from>
                  <to>
                    <xdr:col>15</xdr:col>
                    <xdr:colOff>670560</xdr:colOff>
                    <xdr:row>0</xdr:row>
                    <xdr:rowOff>762000</xdr:rowOff>
                  </to>
                </anchor>
              </controlPr>
            </control>
          </mc:Choice>
        </mc:AlternateContent>
        <mc:AlternateContent xmlns:mc="http://schemas.openxmlformats.org/markup-compatibility/2006">
          <mc:Choice Requires="x14">
            <control shapeId="1030" r:id="rId6" name="Button 6">
              <controlPr defaultSize="0" print="0" autoFill="0" autoPict="0" macro="[0]!detailGraph">
                <anchor moveWithCells="1" sizeWithCells="1">
                  <from>
                    <xdr:col>0</xdr:col>
                    <xdr:colOff>304800</xdr:colOff>
                    <xdr:row>0</xdr:row>
                    <xdr:rowOff>236220</xdr:rowOff>
                  </from>
                  <to>
                    <xdr:col>2</xdr:col>
                    <xdr:colOff>617220</xdr:colOff>
                    <xdr:row>0</xdr:row>
                    <xdr:rowOff>762000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2B34589-BD9C-4DCF-B3A9-A9F8B343B85C}">
          <x14:formula1>
            <xm:f>'hidden calculation'!$A$1:$A$3</xm:f>
          </x14:formula1>
          <xm:sqref>C5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EBEE-853A-4F75-B600-D2BF06443A99}">
  <sheetPr codeName="database"/>
  <dimension ref="A1:N16"/>
  <sheetViews>
    <sheetView workbookViewId="0">
      <selection activeCell="I7" sqref="I7"/>
    </sheetView>
  </sheetViews>
  <sheetFormatPr defaultRowHeight="16.2"/>
  <cols>
    <col min="1" max="1" width="3.21875" bestFit="1" customWidth="1"/>
    <col min="2" max="2" width="6.44140625" bestFit="1" customWidth="1"/>
    <col min="3" max="3" width="9.44140625" bestFit="1" customWidth="1"/>
    <col min="4" max="4" width="8.44140625" bestFit="1" customWidth="1"/>
    <col min="5" max="5" width="11.109375" bestFit="1" customWidth="1"/>
    <col min="6" max="6" width="16.109375" bestFit="1" customWidth="1"/>
    <col min="7" max="7" width="17.109375" bestFit="1" customWidth="1"/>
    <col min="8" max="8" width="31.44140625" bestFit="1" customWidth="1"/>
    <col min="9" max="9" width="19.44140625" bestFit="1" customWidth="1"/>
    <col min="10" max="10" width="33.6640625" bestFit="1" customWidth="1"/>
    <col min="11" max="11" width="21.6640625" bestFit="1" customWidth="1"/>
  </cols>
  <sheetData>
    <row r="1" spans="1:14" s="31" customFormat="1">
      <c r="A1" s="70" t="s">
        <v>37</v>
      </c>
      <c r="B1" s="70" t="s">
        <v>38</v>
      </c>
      <c r="C1" s="70" t="s">
        <v>39</v>
      </c>
      <c r="D1" s="70" t="s">
        <v>43</v>
      </c>
      <c r="E1" s="70" t="s">
        <v>40</v>
      </c>
      <c r="F1" s="70" t="s">
        <v>44</v>
      </c>
      <c r="G1" s="70" t="s">
        <v>45</v>
      </c>
      <c r="H1" s="70" t="s">
        <v>46</v>
      </c>
      <c r="I1" s="70" t="s">
        <v>41</v>
      </c>
      <c r="J1" s="70" t="s">
        <v>47</v>
      </c>
      <c r="K1" s="70" t="s">
        <v>42</v>
      </c>
      <c r="M1" s="101" t="s">
        <v>72</v>
      </c>
      <c r="N1" s="102"/>
    </row>
    <row r="2" spans="1:14">
      <c r="A2" s="33">
        <v>1</v>
      </c>
      <c r="B2" s="33" t="s">
        <v>50</v>
      </c>
      <c r="C2" s="33">
        <v>53483458</v>
      </c>
      <c r="D2" s="33">
        <v>130000</v>
      </c>
      <c r="E2" s="33">
        <v>20</v>
      </c>
      <c r="F2" s="33">
        <v>0.02</v>
      </c>
      <c r="G2" s="33">
        <v>200</v>
      </c>
      <c r="H2" s="33">
        <v>658</v>
      </c>
      <c r="I2" s="34">
        <v>43895</v>
      </c>
      <c r="J2" s="33">
        <v>858</v>
      </c>
      <c r="K2" s="34">
        <v>41917</v>
      </c>
      <c r="M2" s="102"/>
      <c r="N2" s="102"/>
    </row>
    <row r="3" spans="1:14">
      <c r="A3" s="33">
        <v>2</v>
      </c>
      <c r="B3" s="33" t="s">
        <v>49</v>
      </c>
      <c r="C3" s="33">
        <v>56749843</v>
      </c>
      <c r="D3" s="33">
        <v>3000000</v>
      </c>
      <c r="E3" s="33">
        <v>30</v>
      </c>
      <c r="F3" s="33">
        <v>0.05</v>
      </c>
      <c r="G3" s="33">
        <v>300</v>
      </c>
      <c r="H3" s="33">
        <v>16105</v>
      </c>
      <c r="I3" s="34">
        <v>51229</v>
      </c>
      <c r="J3" s="33">
        <v>16405</v>
      </c>
      <c r="K3" s="34">
        <v>50804</v>
      </c>
      <c r="M3" s="32"/>
      <c r="N3" s="32"/>
    </row>
    <row r="4" spans="1:14">
      <c r="A4" s="33">
        <v>3</v>
      </c>
      <c r="B4" s="33" t="s">
        <v>48</v>
      </c>
      <c r="C4" s="33">
        <v>61728459</v>
      </c>
      <c r="D4" s="33">
        <v>45000</v>
      </c>
      <c r="E4" s="33">
        <v>10</v>
      </c>
      <c r="F4" s="33">
        <v>0.05</v>
      </c>
      <c r="G4" s="33">
        <v>300</v>
      </c>
      <c r="H4" s="33">
        <v>477</v>
      </c>
      <c r="I4" s="34">
        <v>43892</v>
      </c>
      <c r="J4" s="33">
        <v>777</v>
      </c>
      <c r="K4" s="34">
        <v>42279</v>
      </c>
      <c r="M4" s="32"/>
      <c r="N4" s="32"/>
    </row>
    <row r="5" spans="1:14">
      <c r="A5" s="33">
        <v>4</v>
      </c>
      <c r="B5" s="33" t="s">
        <v>51</v>
      </c>
      <c r="C5" s="33">
        <v>64859340</v>
      </c>
      <c r="D5" s="33">
        <v>200000</v>
      </c>
      <c r="E5" s="33">
        <v>18</v>
      </c>
      <c r="F5" s="33">
        <v>0.2</v>
      </c>
      <c r="G5" s="33">
        <v>30</v>
      </c>
      <c r="H5" s="33">
        <v>3430</v>
      </c>
      <c r="I5" s="34">
        <v>46390</v>
      </c>
      <c r="J5" s="33">
        <v>3460</v>
      </c>
      <c r="K5" s="34">
        <v>45933</v>
      </c>
      <c r="M5" s="32"/>
      <c r="N5" s="32"/>
    </row>
    <row r="6" spans="1:14">
      <c r="A6" s="33">
        <v>5</v>
      </c>
      <c r="B6" s="33" t="s">
        <v>49</v>
      </c>
      <c r="C6" s="33">
        <v>56749843</v>
      </c>
      <c r="D6" s="33">
        <v>200000</v>
      </c>
      <c r="E6" s="33">
        <v>21</v>
      </c>
      <c r="F6" s="33">
        <v>0.16</v>
      </c>
      <c r="G6" s="33">
        <v>200</v>
      </c>
      <c r="H6" s="33">
        <v>2765</v>
      </c>
      <c r="I6" s="34">
        <v>49433</v>
      </c>
      <c r="J6" s="33">
        <v>2965</v>
      </c>
      <c r="K6" s="34">
        <v>47061</v>
      </c>
      <c r="M6" s="32"/>
      <c r="N6" s="32"/>
    </row>
    <row r="7" spans="1:14">
      <c r="A7" s="33">
        <v>6</v>
      </c>
      <c r="B7" s="33" t="s">
        <v>49</v>
      </c>
      <c r="C7" s="33">
        <v>56749843</v>
      </c>
      <c r="D7" s="33">
        <v>200000</v>
      </c>
      <c r="E7" s="33">
        <v>31</v>
      </c>
      <c r="F7" s="33">
        <v>0.04</v>
      </c>
      <c r="G7" s="33">
        <v>500</v>
      </c>
      <c r="H7" s="33">
        <v>939</v>
      </c>
      <c r="I7" s="34">
        <v>53727</v>
      </c>
      <c r="J7" s="33">
        <v>1439</v>
      </c>
      <c r="K7" s="34">
        <v>48125</v>
      </c>
      <c r="M7" s="32"/>
      <c r="N7" s="32"/>
    </row>
    <row r="8" spans="1:14">
      <c r="A8" s="33">
        <v>7</v>
      </c>
      <c r="B8" s="33" t="s">
        <v>51</v>
      </c>
      <c r="C8" s="33">
        <v>64859340</v>
      </c>
      <c r="D8" s="33">
        <v>1300000</v>
      </c>
      <c r="E8" s="33">
        <v>18</v>
      </c>
      <c r="F8" s="33">
        <v>0.05</v>
      </c>
      <c r="G8" s="33">
        <v>100</v>
      </c>
      <c r="H8" s="33">
        <v>9139</v>
      </c>
      <c r="I8" s="34">
        <v>49736</v>
      </c>
      <c r="J8" s="33">
        <v>9239</v>
      </c>
      <c r="K8" s="34">
        <v>49645</v>
      </c>
      <c r="M8" s="32"/>
      <c r="N8" s="32"/>
    </row>
    <row r="9" spans="1:14">
      <c r="A9" s="33">
        <v>8</v>
      </c>
      <c r="B9" s="33" t="s">
        <v>52</v>
      </c>
      <c r="C9" s="33">
        <v>56113845</v>
      </c>
      <c r="D9" s="33">
        <v>230000</v>
      </c>
      <c r="E9" s="33">
        <v>20</v>
      </c>
      <c r="F9" s="33">
        <v>0.14000000000000001</v>
      </c>
      <c r="G9" s="33">
        <v>10</v>
      </c>
      <c r="H9" s="33">
        <v>2860</v>
      </c>
      <c r="I9" s="34">
        <v>43893</v>
      </c>
      <c r="J9" s="33">
        <v>2870</v>
      </c>
      <c r="K9" s="34">
        <v>43772</v>
      </c>
      <c r="M9" s="32"/>
      <c r="N9" s="32"/>
    </row>
    <row r="10" spans="1:14">
      <c r="A10" s="33">
        <v>9</v>
      </c>
      <c r="B10" s="33" t="s">
        <v>70</v>
      </c>
      <c r="C10" s="33">
        <v>62119903</v>
      </c>
      <c r="D10" s="33">
        <v>300000</v>
      </c>
      <c r="E10" s="33">
        <v>15</v>
      </c>
      <c r="F10" s="33">
        <v>0.1</v>
      </c>
      <c r="G10" s="33">
        <v>300</v>
      </c>
      <c r="H10" s="33">
        <v>3224</v>
      </c>
      <c r="I10" s="34">
        <v>48641</v>
      </c>
      <c r="J10" s="33">
        <v>3524</v>
      </c>
      <c r="K10" s="34">
        <v>47698</v>
      </c>
      <c r="M10" s="32"/>
      <c r="N10" s="32"/>
    </row>
    <row r="11" spans="1:14">
      <c r="M11" s="32"/>
      <c r="N11" s="32"/>
    </row>
    <row r="12" spans="1:14">
      <c r="M12" s="32"/>
      <c r="N12" s="32"/>
    </row>
    <row r="13" spans="1:14">
      <c r="M13" s="32"/>
      <c r="N13" s="32"/>
    </row>
    <row r="14" spans="1:14">
      <c r="M14" s="32"/>
      <c r="N14" s="32"/>
    </row>
    <row r="15" spans="1:14">
      <c r="M15" s="32"/>
      <c r="N15" s="32"/>
    </row>
    <row r="16" spans="1:14">
      <c r="M16" s="32"/>
      <c r="N16" s="32"/>
    </row>
  </sheetData>
  <autoFilter ref="A1:K16" xr:uid="{8F9A2D3C-523A-45CF-95CE-F3B8158AA165}"/>
  <mergeCells count="1">
    <mergeCell ref="M1:N2"/>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lear_Database">
                <anchor moveWithCells="1" sizeWithCells="1">
                  <from>
                    <xdr:col>12</xdr:col>
                    <xdr:colOff>175260</xdr:colOff>
                    <xdr:row>3</xdr:row>
                    <xdr:rowOff>22860</xdr:rowOff>
                  </from>
                  <to>
                    <xdr:col>13</xdr:col>
                    <xdr:colOff>441960</xdr:colOff>
                    <xdr:row>4</xdr:row>
                    <xdr:rowOff>175260</xdr:rowOff>
                  </to>
                </anchor>
              </controlPr>
            </control>
          </mc:Choice>
        </mc:AlternateContent>
        <mc:AlternateContent xmlns:mc="http://schemas.openxmlformats.org/markup-compatibility/2006">
          <mc:Choice Requires="x14">
            <control shapeId="4104" r:id="rId5" name="Button 8">
              <controlPr defaultSize="0" print="0" autoFill="0" autoPict="0" macro="[0]!FindContact">
                <anchor moveWithCells="1" sizeWithCells="1">
                  <from>
                    <xdr:col>12</xdr:col>
                    <xdr:colOff>175260</xdr:colOff>
                    <xdr:row>6</xdr:row>
                    <xdr:rowOff>76200</xdr:rowOff>
                  </from>
                  <to>
                    <xdr:col>13</xdr:col>
                    <xdr:colOff>426720</xdr:colOff>
                    <xdr:row>8</xdr:row>
                    <xdr:rowOff>22860</xdr:rowOff>
                  </to>
                </anchor>
              </controlPr>
            </control>
          </mc:Choice>
        </mc:AlternateContent>
        <mc:AlternateContent xmlns:mc="http://schemas.openxmlformats.org/markup-compatibility/2006">
          <mc:Choice Requires="x14">
            <control shapeId="4106" r:id="rId6" name="Button 10">
              <controlPr defaultSize="0" print="0" autoFill="0" autoPict="0" macro="[0]!Find_Data">
                <anchor moveWithCells="1" sizeWithCells="1">
                  <from>
                    <xdr:col>12</xdr:col>
                    <xdr:colOff>175260</xdr:colOff>
                    <xdr:row>9</xdr:row>
                    <xdr:rowOff>106680</xdr:rowOff>
                  </from>
                  <to>
                    <xdr:col>13</xdr:col>
                    <xdr:colOff>441960</xdr:colOff>
                    <xdr:row>11</xdr:row>
                    <xdr:rowOff>45720</xdr:rowOff>
                  </to>
                </anchor>
              </controlPr>
            </control>
          </mc:Choice>
        </mc:AlternateContent>
        <mc:AlternateContent xmlns:mc="http://schemas.openxmlformats.org/markup-compatibility/2006">
          <mc:Choice Requires="x14">
            <control shapeId="4107" r:id="rId7" name="Button 11">
              <controlPr defaultSize="0" print="0" autoFill="0" autoPict="0" macro="[0]!restore">
                <anchor moveWithCells="1" sizeWithCells="1">
                  <from>
                    <xdr:col>12</xdr:col>
                    <xdr:colOff>160020</xdr:colOff>
                    <xdr:row>12</xdr:row>
                    <xdr:rowOff>137160</xdr:rowOff>
                  </from>
                  <to>
                    <xdr:col>13</xdr:col>
                    <xdr:colOff>419100</xdr:colOff>
                    <xdr:row>14</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3E0A8-C37A-4A05-8B90-096017CC740E}">
  <sheetPr codeName="wsEA"/>
  <dimension ref="B1:S117"/>
  <sheetViews>
    <sheetView zoomScale="85" zoomScaleNormal="85" workbookViewId="0">
      <selection activeCell="H7" sqref="H7"/>
    </sheetView>
  </sheetViews>
  <sheetFormatPr defaultColWidth="7.77734375" defaultRowHeight="15"/>
  <cols>
    <col min="1" max="1" width="3.88671875" style="35" customWidth="1"/>
    <col min="2" max="2" width="28.77734375" style="35" customWidth="1"/>
    <col min="3" max="3" width="20.88671875" style="35" customWidth="1"/>
    <col min="4" max="4" width="17" style="35" customWidth="1"/>
    <col min="5" max="5" width="18" style="35" customWidth="1"/>
    <col min="6" max="6" width="17.21875" style="35" customWidth="1"/>
    <col min="7" max="7" width="17.33203125" style="35" customWidth="1"/>
    <col min="8" max="8" width="7.77734375" style="35" customWidth="1"/>
    <col min="9" max="16384" width="7.77734375" style="35"/>
  </cols>
  <sheetData>
    <row r="1" spans="2:7" s="55" customFormat="1" ht="49.5" customHeight="1" thickBot="1">
      <c r="B1" s="57" t="s">
        <v>69</v>
      </c>
      <c r="C1" s="56"/>
      <c r="D1" s="56"/>
      <c r="E1" s="56"/>
      <c r="F1" s="56"/>
      <c r="G1" s="56"/>
    </row>
    <row r="2" spans="2:7" ht="20.399999999999999" customHeight="1" thickTop="1">
      <c r="B2" s="54"/>
      <c r="C2" s="37"/>
      <c r="D2" s="37"/>
      <c r="E2" s="37"/>
      <c r="F2" s="37"/>
      <c r="G2" s="37"/>
    </row>
    <row r="3" spans="2:7" ht="21" customHeight="1">
      <c r="B3" s="53"/>
      <c r="C3" s="37"/>
      <c r="D3" s="37"/>
      <c r="E3" s="37"/>
      <c r="F3" s="52">
        <v>1000000</v>
      </c>
      <c r="G3" s="37"/>
    </row>
    <row r="4" spans="2:7" ht="9.9" customHeight="1">
      <c r="B4" s="51"/>
      <c r="C4" s="42"/>
      <c r="D4" s="42"/>
      <c r="E4" s="42"/>
      <c r="F4" s="42"/>
      <c r="G4" s="42"/>
    </row>
    <row r="5" spans="2:7" ht="17.399999999999999">
      <c r="B5" s="50" t="s">
        <v>68</v>
      </c>
      <c r="C5" s="42"/>
      <c r="D5" s="42"/>
      <c r="E5" s="50" t="s">
        <v>67</v>
      </c>
      <c r="F5" s="42"/>
      <c r="G5" s="42"/>
    </row>
    <row r="6" spans="2:7" ht="6.6" customHeight="1">
      <c r="B6" s="49"/>
      <c r="C6" s="42"/>
      <c r="D6" s="42"/>
      <c r="E6" s="42"/>
      <c r="F6" s="42"/>
      <c r="G6" s="42"/>
    </row>
    <row r="7" spans="2:7">
      <c r="B7" s="42" t="s">
        <v>66</v>
      </c>
      <c r="C7" s="46">
        <v>20000</v>
      </c>
      <c r="D7" s="42"/>
      <c r="E7" s="42" t="s">
        <v>54</v>
      </c>
      <c r="F7" s="45">
        <f ca="1">OFFSET($F$18,(NumSav-1),0)</f>
        <v>1063568.0580409146</v>
      </c>
      <c r="G7" s="42"/>
    </row>
    <row r="8" spans="2:7" ht="6.9" customHeight="1">
      <c r="B8" s="42"/>
      <c r="C8" s="45"/>
      <c r="D8" s="42"/>
      <c r="E8" s="42"/>
      <c r="F8" s="45"/>
      <c r="G8" s="42"/>
    </row>
    <row r="9" spans="2:7">
      <c r="B9" s="42" t="s">
        <v>65</v>
      </c>
      <c r="C9" s="48">
        <v>0.06</v>
      </c>
      <c r="D9" s="42"/>
      <c r="E9" s="42" t="s">
        <v>64</v>
      </c>
      <c r="F9" s="45">
        <f>CurrentBal</f>
        <v>20000</v>
      </c>
      <c r="G9" s="42"/>
    </row>
    <row r="10" spans="2:7" ht="5.4" customHeight="1">
      <c r="B10" s="42"/>
      <c r="C10" s="47"/>
      <c r="D10" s="42"/>
      <c r="E10" s="42"/>
      <c r="F10" s="45"/>
      <c r="G10" s="42"/>
    </row>
    <row r="11" spans="2:7">
      <c r="B11" s="42" t="s">
        <v>63</v>
      </c>
      <c r="C11" s="46">
        <v>1000</v>
      </c>
      <c r="D11" s="42" t="s">
        <v>91</v>
      </c>
      <c r="E11" s="42" t="s">
        <v>62</v>
      </c>
      <c r="F11" s="45">
        <f>(G18-C18)*NumSav</f>
        <v>360000</v>
      </c>
      <c r="G11" s="42"/>
    </row>
    <row r="12" spans="2:7" ht="6.6" customHeight="1">
      <c r="B12" s="42"/>
      <c r="C12" s="45"/>
      <c r="D12" s="42"/>
      <c r="E12" s="42"/>
      <c r="F12" s="45"/>
      <c r="G12" s="42"/>
    </row>
    <row r="13" spans="2:7">
      <c r="B13" s="42" t="s">
        <v>61</v>
      </c>
      <c r="C13" s="44">
        <f>LOOKUP(1000000,F18:F117,B18:B117)+1</f>
        <v>30</v>
      </c>
      <c r="D13" s="42"/>
      <c r="E13" s="42" t="s">
        <v>60</v>
      </c>
      <c r="F13" s="43">
        <f ca="1">SUM(E18:OFFSET($E$18,(NumSav-1),0))</f>
        <v>683568.05804091482</v>
      </c>
      <c r="G13" s="42"/>
    </row>
    <row r="14" spans="2:7" ht="10.5" customHeight="1">
      <c r="B14" s="42"/>
      <c r="C14" s="42"/>
      <c r="D14" s="42"/>
      <c r="E14" s="42"/>
      <c r="F14" s="42"/>
      <c r="G14" s="42"/>
    </row>
    <row r="15" spans="2:7">
      <c r="E15" s="37"/>
      <c r="F15" s="37"/>
      <c r="G15" s="37"/>
    </row>
    <row r="16" spans="2:7" ht="24">
      <c r="B16" s="37"/>
      <c r="C16" s="103" t="s">
        <v>59</v>
      </c>
      <c r="D16" s="103"/>
      <c r="E16" s="103"/>
      <c r="F16" s="37"/>
      <c r="G16" s="37"/>
    </row>
    <row r="17" spans="2:19" ht="25.5" customHeight="1">
      <c r="B17" s="41" t="s">
        <v>58</v>
      </c>
      <c r="C17" s="40" t="s">
        <v>57</v>
      </c>
      <c r="D17" s="40" t="s">
        <v>56</v>
      </c>
      <c r="E17" s="40" t="s">
        <v>55</v>
      </c>
      <c r="F17" s="40" t="s">
        <v>54</v>
      </c>
      <c r="G17" s="40" t="s">
        <v>53</v>
      </c>
    </row>
    <row r="18" spans="2:19">
      <c r="B18" s="37">
        <v>1</v>
      </c>
      <c r="C18" s="36">
        <f>CurrentBal</f>
        <v>20000</v>
      </c>
      <c r="D18" s="36">
        <f>CurrentBal</f>
        <v>20000</v>
      </c>
      <c r="E18" s="36">
        <f t="shared" ref="E18:E49" si="0">D18*ReturnRate</f>
        <v>1200</v>
      </c>
      <c r="F18" s="36">
        <f t="shared" ref="F18:F49" si="1">(D18+E18+(AdditionCon*12))</f>
        <v>33200</v>
      </c>
      <c r="G18" s="36">
        <f t="shared" ref="G18:G49" si="2">C18+(AdditionCon*12)</f>
        <v>32000</v>
      </c>
    </row>
    <row r="19" spans="2:19" ht="16.2">
      <c r="B19" s="37">
        <f>B18+1</f>
        <v>2</v>
      </c>
      <c r="C19" s="36">
        <f>G18</f>
        <v>32000</v>
      </c>
      <c r="D19" s="36">
        <f>F18</f>
        <v>33200</v>
      </c>
      <c r="E19" s="36">
        <f t="shared" si="0"/>
        <v>1992</v>
      </c>
      <c r="F19" s="36">
        <f t="shared" si="1"/>
        <v>47192</v>
      </c>
      <c r="G19" s="36">
        <f t="shared" si="2"/>
        <v>44000</v>
      </c>
      <c r="R19" s="39"/>
      <c r="S19" s="38"/>
    </row>
    <row r="20" spans="2:19">
      <c r="B20" s="37">
        <f t="shared" ref="B20:B83" si="3">B19+1</f>
        <v>3</v>
      </c>
      <c r="C20" s="36">
        <f t="shared" ref="C20:C83" si="4">G19</f>
        <v>44000</v>
      </c>
      <c r="D20" s="36">
        <f t="shared" ref="D20:D83" si="5">F19</f>
        <v>47192</v>
      </c>
      <c r="E20" s="36">
        <f t="shared" si="0"/>
        <v>2831.52</v>
      </c>
      <c r="F20" s="36">
        <f t="shared" si="1"/>
        <v>62023.519999999997</v>
      </c>
      <c r="G20" s="36">
        <f t="shared" si="2"/>
        <v>56000</v>
      </c>
    </row>
    <row r="21" spans="2:19">
      <c r="B21" s="37">
        <f t="shared" si="3"/>
        <v>4</v>
      </c>
      <c r="C21" s="36">
        <f t="shared" si="4"/>
        <v>56000</v>
      </c>
      <c r="D21" s="36">
        <f t="shared" si="5"/>
        <v>62023.519999999997</v>
      </c>
      <c r="E21" s="36">
        <f t="shared" si="0"/>
        <v>3721.4111999999996</v>
      </c>
      <c r="F21" s="36">
        <f t="shared" si="1"/>
        <v>77744.931199999992</v>
      </c>
      <c r="G21" s="36">
        <f t="shared" si="2"/>
        <v>68000</v>
      </c>
    </row>
    <row r="22" spans="2:19">
      <c r="B22" s="37">
        <f t="shared" si="3"/>
        <v>5</v>
      </c>
      <c r="C22" s="36">
        <f t="shared" si="4"/>
        <v>68000</v>
      </c>
      <c r="D22" s="36">
        <f t="shared" si="5"/>
        <v>77744.931199999992</v>
      </c>
      <c r="E22" s="36">
        <f t="shared" si="0"/>
        <v>4664.6958719999993</v>
      </c>
      <c r="F22" s="36">
        <f t="shared" si="1"/>
        <v>94409.627071999988</v>
      </c>
      <c r="G22" s="36">
        <f t="shared" si="2"/>
        <v>80000</v>
      </c>
    </row>
    <row r="23" spans="2:19">
      <c r="B23" s="37">
        <f t="shared" si="3"/>
        <v>6</v>
      </c>
      <c r="C23" s="36">
        <f t="shared" si="4"/>
        <v>80000</v>
      </c>
      <c r="D23" s="36">
        <f t="shared" si="5"/>
        <v>94409.627071999988</v>
      </c>
      <c r="E23" s="36">
        <f t="shared" si="0"/>
        <v>5664.5776243199989</v>
      </c>
      <c r="F23" s="36">
        <f t="shared" si="1"/>
        <v>112074.20469631998</v>
      </c>
      <c r="G23" s="36">
        <f t="shared" si="2"/>
        <v>92000</v>
      </c>
    </row>
    <row r="24" spans="2:19">
      <c r="B24" s="37">
        <f t="shared" si="3"/>
        <v>7</v>
      </c>
      <c r="C24" s="36">
        <f t="shared" si="4"/>
        <v>92000</v>
      </c>
      <c r="D24" s="36">
        <f t="shared" si="5"/>
        <v>112074.20469631998</v>
      </c>
      <c r="E24" s="36">
        <f t="shared" si="0"/>
        <v>6724.4522817791985</v>
      </c>
      <c r="F24" s="36">
        <f t="shared" si="1"/>
        <v>130798.65697809918</v>
      </c>
      <c r="G24" s="36">
        <f t="shared" si="2"/>
        <v>104000</v>
      </c>
    </row>
    <row r="25" spans="2:19">
      <c r="B25" s="37">
        <f t="shared" si="3"/>
        <v>8</v>
      </c>
      <c r="C25" s="36">
        <f t="shared" si="4"/>
        <v>104000</v>
      </c>
      <c r="D25" s="36">
        <f t="shared" si="5"/>
        <v>130798.65697809918</v>
      </c>
      <c r="E25" s="36">
        <f t="shared" si="0"/>
        <v>7847.9194186859504</v>
      </c>
      <c r="F25" s="36">
        <f t="shared" si="1"/>
        <v>150646.57639678512</v>
      </c>
      <c r="G25" s="36">
        <f t="shared" si="2"/>
        <v>116000</v>
      </c>
    </row>
    <row r="26" spans="2:19">
      <c r="B26" s="37">
        <f t="shared" si="3"/>
        <v>9</v>
      </c>
      <c r="C26" s="36">
        <f t="shared" si="4"/>
        <v>116000</v>
      </c>
      <c r="D26" s="36">
        <f t="shared" si="5"/>
        <v>150646.57639678512</v>
      </c>
      <c r="E26" s="36">
        <f t="shared" si="0"/>
        <v>9038.7945838071064</v>
      </c>
      <c r="F26" s="36">
        <f t="shared" si="1"/>
        <v>171685.37098059224</v>
      </c>
      <c r="G26" s="36">
        <f t="shared" si="2"/>
        <v>128000</v>
      </c>
    </row>
    <row r="27" spans="2:19">
      <c r="B27" s="37">
        <f t="shared" si="3"/>
        <v>10</v>
      </c>
      <c r="C27" s="36">
        <f t="shared" si="4"/>
        <v>128000</v>
      </c>
      <c r="D27" s="36">
        <f t="shared" si="5"/>
        <v>171685.37098059224</v>
      </c>
      <c r="E27" s="36">
        <f t="shared" si="0"/>
        <v>10301.122258835534</v>
      </c>
      <c r="F27" s="36">
        <f t="shared" si="1"/>
        <v>193986.49323942777</v>
      </c>
      <c r="G27" s="36">
        <f t="shared" si="2"/>
        <v>140000</v>
      </c>
    </row>
    <row r="28" spans="2:19">
      <c r="B28" s="37">
        <f t="shared" si="3"/>
        <v>11</v>
      </c>
      <c r="C28" s="36">
        <f t="shared" si="4"/>
        <v>140000</v>
      </c>
      <c r="D28" s="36">
        <f t="shared" si="5"/>
        <v>193986.49323942777</v>
      </c>
      <c r="E28" s="36">
        <f t="shared" si="0"/>
        <v>11639.189594365665</v>
      </c>
      <c r="F28" s="36">
        <f t="shared" si="1"/>
        <v>217625.68283379343</v>
      </c>
      <c r="G28" s="36">
        <f t="shared" si="2"/>
        <v>152000</v>
      </c>
    </row>
    <row r="29" spans="2:19">
      <c r="B29" s="37">
        <f t="shared" si="3"/>
        <v>12</v>
      </c>
      <c r="C29" s="36">
        <f t="shared" si="4"/>
        <v>152000</v>
      </c>
      <c r="D29" s="36">
        <f t="shared" si="5"/>
        <v>217625.68283379343</v>
      </c>
      <c r="E29" s="36">
        <f t="shared" si="0"/>
        <v>13057.540970027605</v>
      </c>
      <c r="F29" s="36">
        <f t="shared" si="1"/>
        <v>242683.22380382102</v>
      </c>
      <c r="G29" s="36">
        <f t="shared" si="2"/>
        <v>164000</v>
      </c>
    </row>
    <row r="30" spans="2:19">
      <c r="B30" s="37">
        <f t="shared" si="3"/>
        <v>13</v>
      </c>
      <c r="C30" s="36">
        <f t="shared" si="4"/>
        <v>164000</v>
      </c>
      <c r="D30" s="36">
        <f t="shared" si="5"/>
        <v>242683.22380382102</v>
      </c>
      <c r="E30" s="36">
        <f t="shared" si="0"/>
        <v>14560.993428229262</v>
      </c>
      <c r="F30" s="36">
        <f t="shared" si="1"/>
        <v>269244.21723205026</v>
      </c>
      <c r="G30" s="36">
        <f t="shared" si="2"/>
        <v>176000</v>
      </c>
    </row>
    <row r="31" spans="2:19">
      <c r="B31" s="37">
        <f t="shared" si="3"/>
        <v>14</v>
      </c>
      <c r="C31" s="36">
        <f t="shared" si="4"/>
        <v>176000</v>
      </c>
      <c r="D31" s="36">
        <f t="shared" si="5"/>
        <v>269244.21723205026</v>
      </c>
      <c r="E31" s="36">
        <f t="shared" si="0"/>
        <v>16154.653033923016</v>
      </c>
      <c r="F31" s="36">
        <f t="shared" si="1"/>
        <v>297398.87026597327</v>
      </c>
      <c r="G31" s="36">
        <f t="shared" si="2"/>
        <v>188000</v>
      </c>
    </row>
    <row r="32" spans="2:19">
      <c r="B32" s="37">
        <f t="shared" si="3"/>
        <v>15</v>
      </c>
      <c r="C32" s="36">
        <f t="shared" si="4"/>
        <v>188000</v>
      </c>
      <c r="D32" s="36">
        <f t="shared" si="5"/>
        <v>297398.87026597327</v>
      </c>
      <c r="E32" s="36">
        <f t="shared" si="0"/>
        <v>17843.932215958393</v>
      </c>
      <c r="F32" s="36">
        <f t="shared" si="1"/>
        <v>327242.80248193163</v>
      </c>
      <c r="G32" s="36">
        <f t="shared" si="2"/>
        <v>200000</v>
      </c>
    </row>
    <row r="33" spans="2:7">
      <c r="B33" s="37">
        <f t="shared" si="3"/>
        <v>16</v>
      </c>
      <c r="C33" s="36">
        <f t="shared" si="4"/>
        <v>200000</v>
      </c>
      <c r="D33" s="36">
        <f t="shared" si="5"/>
        <v>327242.80248193163</v>
      </c>
      <c r="E33" s="36">
        <f t="shared" si="0"/>
        <v>19634.568148915896</v>
      </c>
      <c r="F33" s="36">
        <f t="shared" si="1"/>
        <v>358877.37063084752</v>
      </c>
      <c r="G33" s="36">
        <f t="shared" si="2"/>
        <v>212000</v>
      </c>
    </row>
    <row r="34" spans="2:7">
      <c r="B34" s="37">
        <f t="shared" si="3"/>
        <v>17</v>
      </c>
      <c r="C34" s="36">
        <f t="shared" si="4"/>
        <v>212000</v>
      </c>
      <c r="D34" s="36">
        <f t="shared" si="5"/>
        <v>358877.37063084752</v>
      </c>
      <c r="E34" s="36">
        <f t="shared" si="0"/>
        <v>21532.642237850851</v>
      </c>
      <c r="F34" s="36">
        <f t="shared" si="1"/>
        <v>392410.0128686984</v>
      </c>
      <c r="G34" s="36">
        <f t="shared" si="2"/>
        <v>224000</v>
      </c>
    </row>
    <row r="35" spans="2:7">
      <c r="B35" s="37">
        <f t="shared" si="3"/>
        <v>18</v>
      </c>
      <c r="C35" s="36">
        <f t="shared" si="4"/>
        <v>224000</v>
      </c>
      <c r="D35" s="36">
        <f t="shared" si="5"/>
        <v>392410.0128686984</v>
      </c>
      <c r="E35" s="36">
        <f t="shared" si="0"/>
        <v>23544.600772121903</v>
      </c>
      <c r="F35" s="36">
        <f t="shared" si="1"/>
        <v>427954.61364082032</v>
      </c>
      <c r="G35" s="36">
        <f t="shared" si="2"/>
        <v>236000</v>
      </c>
    </row>
    <row r="36" spans="2:7">
      <c r="B36" s="37">
        <f t="shared" si="3"/>
        <v>19</v>
      </c>
      <c r="C36" s="36">
        <f t="shared" si="4"/>
        <v>236000</v>
      </c>
      <c r="D36" s="36">
        <f t="shared" si="5"/>
        <v>427954.61364082032</v>
      </c>
      <c r="E36" s="36">
        <f t="shared" si="0"/>
        <v>25677.27681844922</v>
      </c>
      <c r="F36" s="36">
        <f t="shared" si="1"/>
        <v>465631.89045926952</v>
      </c>
      <c r="G36" s="36">
        <f t="shared" si="2"/>
        <v>248000</v>
      </c>
    </row>
    <row r="37" spans="2:7">
      <c r="B37" s="37">
        <f t="shared" si="3"/>
        <v>20</v>
      </c>
      <c r="C37" s="36">
        <f t="shared" si="4"/>
        <v>248000</v>
      </c>
      <c r="D37" s="36">
        <f t="shared" si="5"/>
        <v>465631.89045926952</v>
      </c>
      <c r="E37" s="36">
        <f t="shared" si="0"/>
        <v>27937.91342755617</v>
      </c>
      <c r="F37" s="36">
        <f t="shared" si="1"/>
        <v>505569.80388682568</v>
      </c>
      <c r="G37" s="36">
        <f t="shared" si="2"/>
        <v>260000</v>
      </c>
    </row>
    <row r="38" spans="2:7">
      <c r="B38" s="37">
        <f t="shared" si="3"/>
        <v>21</v>
      </c>
      <c r="C38" s="36">
        <f t="shared" si="4"/>
        <v>260000</v>
      </c>
      <c r="D38" s="36">
        <f t="shared" si="5"/>
        <v>505569.80388682568</v>
      </c>
      <c r="E38" s="36">
        <f t="shared" si="0"/>
        <v>30334.188233209541</v>
      </c>
      <c r="F38" s="36">
        <f t="shared" si="1"/>
        <v>547903.99212003523</v>
      </c>
      <c r="G38" s="36">
        <f t="shared" si="2"/>
        <v>272000</v>
      </c>
    </row>
    <row r="39" spans="2:7">
      <c r="B39" s="37">
        <f t="shared" si="3"/>
        <v>22</v>
      </c>
      <c r="C39" s="36">
        <f t="shared" si="4"/>
        <v>272000</v>
      </c>
      <c r="D39" s="36">
        <f t="shared" si="5"/>
        <v>547903.99212003523</v>
      </c>
      <c r="E39" s="36">
        <f t="shared" si="0"/>
        <v>32874.239527202109</v>
      </c>
      <c r="F39" s="36">
        <f t="shared" si="1"/>
        <v>592778.23164723732</v>
      </c>
      <c r="G39" s="36">
        <f t="shared" si="2"/>
        <v>284000</v>
      </c>
    </row>
    <row r="40" spans="2:7">
      <c r="B40" s="37">
        <f t="shared" si="3"/>
        <v>23</v>
      </c>
      <c r="C40" s="36">
        <f t="shared" si="4"/>
        <v>284000</v>
      </c>
      <c r="D40" s="36">
        <f t="shared" si="5"/>
        <v>592778.23164723732</v>
      </c>
      <c r="E40" s="36">
        <f t="shared" si="0"/>
        <v>35566.693898834237</v>
      </c>
      <c r="F40" s="36">
        <f t="shared" si="1"/>
        <v>640344.92554607161</v>
      </c>
      <c r="G40" s="36">
        <f t="shared" si="2"/>
        <v>296000</v>
      </c>
    </row>
    <row r="41" spans="2:7">
      <c r="B41" s="37">
        <f t="shared" si="3"/>
        <v>24</v>
      </c>
      <c r="C41" s="36">
        <f t="shared" si="4"/>
        <v>296000</v>
      </c>
      <c r="D41" s="36">
        <f t="shared" si="5"/>
        <v>640344.92554607161</v>
      </c>
      <c r="E41" s="36">
        <f t="shared" si="0"/>
        <v>38420.695532764294</v>
      </c>
      <c r="F41" s="36">
        <f t="shared" si="1"/>
        <v>690765.62107883592</v>
      </c>
      <c r="G41" s="36">
        <f t="shared" si="2"/>
        <v>308000</v>
      </c>
    </row>
    <row r="42" spans="2:7">
      <c r="B42" s="37">
        <f t="shared" si="3"/>
        <v>25</v>
      </c>
      <c r="C42" s="36">
        <f t="shared" si="4"/>
        <v>308000</v>
      </c>
      <c r="D42" s="36">
        <f t="shared" si="5"/>
        <v>690765.62107883592</v>
      </c>
      <c r="E42" s="36">
        <f t="shared" si="0"/>
        <v>41445.937264730157</v>
      </c>
      <c r="F42" s="36">
        <f t="shared" si="1"/>
        <v>744211.55834356602</v>
      </c>
      <c r="G42" s="36">
        <f t="shared" si="2"/>
        <v>320000</v>
      </c>
    </row>
    <row r="43" spans="2:7">
      <c r="B43" s="37">
        <f t="shared" si="3"/>
        <v>26</v>
      </c>
      <c r="C43" s="36">
        <f t="shared" si="4"/>
        <v>320000</v>
      </c>
      <c r="D43" s="36">
        <f t="shared" si="5"/>
        <v>744211.55834356602</v>
      </c>
      <c r="E43" s="36">
        <f t="shared" si="0"/>
        <v>44652.693500613961</v>
      </c>
      <c r="F43" s="36">
        <f t="shared" si="1"/>
        <v>800864.25184417993</v>
      </c>
      <c r="G43" s="36">
        <f t="shared" si="2"/>
        <v>332000</v>
      </c>
    </row>
    <row r="44" spans="2:7">
      <c r="B44" s="37">
        <f t="shared" si="3"/>
        <v>27</v>
      </c>
      <c r="C44" s="36">
        <f t="shared" si="4"/>
        <v>332000</v>
      </c>
      <c r="D44" s="36">
        <f t="shared" si="5"/>
        <v>800864.25184417993</v>
      </c>
      <c r="E44" s="36">
        <f t="shared" si="0"/>
        <v>48051.855110650795</v>
      </c>
      <c r="F44" s="36">
        <f t="shared" si="1"/>
        <v>860916.1069548307</v>
      </c>
      <c r="G44" s="36">
        <f t="shared" si="2"/>
        <v>344000</v>
      </c>
    </row>
    <row r="45" spans="2:7">
      <c r="B45" s="37">
        <f t="shared" si="3"/>
        <v>28</v>
      </c>
      <c r="C45" s="36">
        <f t="shared" si="4"/>
        <v>344000</v>
      </c>
      <c r="D45" s="36">
        <f t="shared" si="5"/>
        <v>860916.1069548307</v>
      </c>
      <c r="E45" s="36">
        <f t="shared" si="0"/>
        <v>51654.966417289841</v>
      </c>
      <c r="F45" s="36">
        <f t="shared" si="1"/>
        <v>924571.0733721205</v>
      </c>
      <c r="G45" s="36">
        <f t="shared" si="2"/>
        <v>356000</v>
      </c>
    </row>
    <row r="46" spans="2:7">
      <c r="B46" s="37">
        <f t="shared" si="3"/>
        <v>29</v>
      </c>
      <c r="C46" s="36">
        <f t="shared" si="4"/>
        <v>356000</v>
      </c>
      <c r="D46" s="36">
        <f t="shared" si="5"/>
        <v>924571.0733721205</v>
      </c>
      <c r="E46" s="36">
        <f t="shared" si="0"/>
        <v>55474.26440232723</v>
      </c>
      <c r="F46" s="36">
        <f t="shared" si="1"/>
        <v>992045.33777444775</v>
      </c>
      <c r="G46" s="36">
        <f t="shared" si="2"/>
        <v>368000</v>
      </c>
    </row>
    <row r="47" spans="2:7">
      <c r="B47" s="37">
        <f t="shared" si="3"/>
        <v>30</v>
      </c>
      <c r="C47" s="36">
        <f t="shared" si="4"/>
        <v>368000</v>
      </c>
      <c r="D47" s="36">
        <f t="shared" si="5"/>
        <v>992045.33777444775</v>
      </c>
      <c r="E47" s="36">
        <f t="shared" si="0"/>
        <v>59522.720266466866</v>
      </c>
      <c r="F47" s="36">
        <f t="shared" si="1"/>
        <v>1063568.0580409146</v>
      </c>
      <c r="G47" s="36">
        <f t="shared" si="2"/>
        <v>380000</v>
      </c>
    </row>
    <row r="48" spans="2:7">
      <c r="B48" s="37">
        <f t="shared" si="3"/>
        <v>31</v>
      </c>
      <c r="C48" s="36">
        <f t="shared" si="4"/>
        <v>380000</v>
      </c>
      <c r="D48" s="36">
        <f t="shared" si="5"/>
        <v>1063568.0580409146</v>
      </c>
      <c r="E48" s="36">
        <f t="shared" si="0"/>
        <v>63814.083482454873</v>
      </c>
      <c r="F48" s="36">
        <f t="shared" si="1"/>
        <v>1139382.1415233694</v>
      </c>
      <c r="G48" s="36">
        <f t="shared" si="2"/>
        <v>392000</v>
      </c>
    </row>
    <row r="49" spans="2:7">
      <c r="B49" s="37">
        <f t="shared" si="3"/>
        <v>32</v>
      </c>
      <c r="C49" s="36">
        <f t="shared" si="4"/>
        <v>392000</v>
      </c>
      <c r="D49" s="36">
        <f t="shared" si="5"/>
        <v>1139382.1415233694</v>
      </c>
      <c r="E49" s="36">
        <f t="shared" si="0"/>
        <v>68362.928491402155</v>
      </c>
      <c r="F49" s="36">
        <f t="shared" si="1"/>
        <v>1219745.0700147715</v>
      </c>
      <c r="G49" s="36">
        <f t="shared" si="2"/>
        <v>404000</v>
      </c>
    </row>
    <row r="50" spans="2:7">
      <c r="B50" s="37">
        <f t="shared" si="3"/>
        <v>33</v>
      </c>
      <c r="C50" s="36">
        <f t="shared" si="4"/>
        <v>404000</v>
      </c>
      <c r="D50" s="36">
        <f t="shared" si="5"/>
        <v>1219745.0700147715</v>
      </c>
      <c r="E50" s="36">
        <f t="shared" ref="E50:E81" si="6">D50*ReturnRate</f>
        <v>73184.704200886292</v>
      </c>
      <c r="F50" s="36">
        <f t="shared" ref="F50:F81" si="7">(D50+E50+(AdditionCon*12))</f>
        <v>1304929.7742156577</v>
      </c>
      <c r="G50" s="36">
        <f t="shared" ref="G50:G81" si="8">C50+(AdditionCon*12)</f>
        <v>416000</v>
      </c>
    </row>
    <row r="51" spans="2:7">
      <c r="B51" s="37">
        <f t="shared" si="3"/>
        <v>34</v>
      </c>
      <c r="C51" s="36">
        <f t="shared" si="4"/>
        <v>416000</v>
      </c>
      <c r="D51" s="36">
        <f t="shared" si="5"/>
        <v>1304929.7742156577</v>
      </c>
      <c r="E51" s="36">
        <f t="shared" si="6"/>
        <v>78295.786452939457</v>
      </c>
      <c r="F51" s="36">
        <f t="shared" si="7"/>
        <v>1395225.5606685972</v>
      </c>
      <c r="G51" s="36">
        <f t="shared" si="8"/>
        <v>428000</v>
      </c>
    </row>
    <row r="52" spans="2:7">
      <c r="B52" s="37">
        <f t="shared" si="3"/>
        <v>35</v>
      </c>
      <c r="C52" s="36">
        <f t="shared" si="4"/>
        <v>428000</v>
      </c>
      <c r="D52" s="36">
        <f t="shared" si="5"/>
        <v>1395225.5606685972</v>
      </c>
      <c r="E52" s="36">
        <f t="shared" si="6"/>
        <v>83713.533640115827</v>
      </c>
      <c r="F52" s="36">
        <f t="shared" si="7"/>
        <v>1490939.094308713</v>
      </c>
      <c r="G52" s="36">
        <f t="shared" si="8"/>
        <v>440000</v>
      </c>
    </row>
    <row r="53" spans="2:7">
      <c r="B53" s="37">
        <f t="shared" si="3"/>
        <v>36</v>
      </c>
      <c r="C53" s="36">
        <f t="shared" si="4"/>
        <v>440000</v>
      </c>
      <c r="D53" s="36">
        <f t="shared" si="5"/>
        <v>1490939.094308713</v>
      </c>
      <c r="E53" s="36">
        <f t="shared" si="6"/>
        <v>89456.345658522769</v>
      </c>
      <c r="F53" s="36">
        <f t="shared" si="7"/>
        <v>1592395.4399672358</v>
      </c>
      <c r="G53" s="36">
        <f t="shared" si="8"/>
        <v>452000</v>
      </c>
    </row>
    <row r="54" spans="2:7">
      <c r="B54" s="37">
        <f t="shared" si="3"/>
        <v>37</v>
      </c>
      <c r="C54" s="36">
        <f t="shared" si="4"/>
        <v>452000</v>
      </c>
      <c r="D54" s="36">
        <f t="shared" si="5"/>
        <v>1592395.4399672358</v>
      </c>
      <c r="E54" s="36">
        <f t="shared" si="6"/>
        <v>95543.726398034138</v>
      </c>
      <c r="F54" s="36">
        <f t="shared" si="7"/>
        <v>1699939.16636527</v>
      </c>
      <c r="G54" s="36">
        <f t="shared" si="8"/>
        <v>464000</v>
      </c>
    </row>
    <row r="55" spans="2:7">
      <c r="B55" s="37">
        <f t="shared" si="3"/>
        <v>38</v>
      </c>
      <c r="C55" s="36">
        <f t="shared" si="4"/>
        <v>464000</v>
      </c>
      <c r="D55" s="36">
        <f t="shared" si="5"/>
        <v>1699939.16636527</v>
      </c>
      <c r="E55" s="36">
        <f t="shared" si="6"/>
        <v>101996.3499819162</v>
      </c>
      <c r="F55" s="36">
        <f t="shared" si="7"/>
        <v>1813935.5163471862</v>
      </c>
      <c r="G55" s="36">
        <f t="shared" si="8"/>
        <v>476000</v>
      </c>
    </row>
    <row r="56" spans="2:7">
      <c r="B56" s="37">
        <f t="shared" si="3"/>
        <v>39</v>
      </c>
      <c r="C56" s="36">
        <f t="shared" si="4"/>
        <v>476000</v>
      </c>
      <c r="D56" s="36">
        <f t="shared" si="5"/>
        <v>1813935.5163471862</v>
      </c>
      <c r="E56" s="36">
        <f t="shared" si="6"/>
        <v>108836.13098083116</v>
      </c>
      <c r="F56" s="36">
        <f t="shared" si="7"/>
        <v>1934771.6473280173</v>
      </c>
      <c r="G56" s="36">
        <f t="shared" si="8"/>
        <v>488000</v>
      </c>
    </row>
    <row r="57" spans="2:7">
      <c r="B57" s="37">
        <f t="shared" si="3"/>
        <v>40</v>
      </c>
      <c r="C57" s="36">
        <f t="shared" si="4"/>
        <v>488000</v>
      </c>
      <c r="D57" s="36">
        <f t="shared" si="5"/>
        <v>1934771.6473280173</v>
      </c>
      <c r="E57" s="36">
        <f t="shared" si="6"/>
        <v>116086.29883968104</v>
      </c>
      <c r="F57" s="36">
        <f t="shared" si="7"/>
        <v>2062857.9461676984</v>
      </c>
      <c r="G57" s="36">
        <f t="shared" si="8"/>
        <v>500000</v>
      </c>
    </row>
    <row r="58" spans="2:7">
      <c r="B58" s="37">
        <f t="shared" si="3"/>
        <v>41</v>
      </c>
      <c r="C58" s="36">
        <f t="shared" si="4"/>
        <v>500000</v>
      </c>
      <c r="D58" s="36">
        <f t="shared" si="5"/>
        <v>2062857.9461676984</v>
      </c>
      <c r="E58" s="36">
        <f t="shared" si="6"/>
        <v>123771.4767700619</v>
      </c>
      <c r="F58" s="36">
        <f t="shared" si="7"/>
        <v>2198629.4229377601</v>
      </c>
      <c r="G58" s="36">
        <f t="shared" si="8"/>
        <v>512000</v>
      </c>
    </row>
    <row r="59" spans="2:7">
      <c r="B59" s="37">
        <f t="shared" si="3"/>
        <v>42</v>
      </c>
      <c r="C59" s="36">
        <f t="shared" si="4"/>
        <v>512000</v>
      </c>
      <c r="D59" s="36">
        <f t="shared" si="5"/>
        <v>2198629.4229377601</v>
      </c>
      <c r="E59" s="36">
        <f t="shared" si="6"/>
        <v>131917.7653762656</v>
      </c>
      <c r="F59" s="36">
        <f t="shared" si="7"/>
        <v>2342547.1883140258</v>
      </c>
      <c r="G59" s="36">
        <f t="shared" si="8"/>
        <v>524000</v>
      </c>
    </row>
    <row r="60" spans="2:7">
      <c r="B60" s="37">
        <f t="shared" si="3"/>
        <v>43</v>
      </c>
      <c r="C60" s="36">
        <f t="shared" si="4"/>
        <v>524000</v>
      </c>
      <c r="D60" s="36">
        <f t="shared" si="5"/>
        <v>2342547.1883140258</v>
      </c>
      <c r="E60" s="36">
        <f t="shared" si="6"/>
        <v>140552.83129884154</v>
      </c>
      <c r="F60" s="36">
        <f t="shared" si="7"/>
        <v>2495100.0196128674</v>
      </c>
      <c r="G60" s="36">
        <f t="shared" si="8"/>
        <v>536000</v>
      </c>
    </row>
    <row r="61" spans="2:7">
      <c r="B61" s="37">
        <f t="shared" si="3"/>
        <v>44</v>
      </c>
      <c r="C61" s="36">
        <f t="shared" si="4"/>
        <v>536000</v>
      </c>
      <c r="D61" s="36">
        <f t="shared" si="5"/>
        <v>2495100.0196128674</v>
      </c>
      <c r="E61" s="36">
        <f t="shared" si="6"/>
        <v>149706.00117677203</v>
      </c>
      <c r="F61" s="36">
        <f t="shared" si="7"/>
        <v>2656806.0207896396</v>
      </c>
      <c r="G61" s="36">
        <f t="shared" si="8"/>
        <v>548000</v>
      </c>
    </row>
    <row r="62" spans="2:7">
      <c r="B62" s="37">
        <f t="shared" si="3"/>
        <v>45</v>
      </c>
      <c r="C62" s="36">
        <f t="shared" si="4"/>
        <v>548000</v>
      </c>
      <c r="D62" s="36">
        <f t="shared" si="5"/>
        <v>2656806.0207896396</v>
      </c>
      <c r="E62" s="36">
        <f t="shared" si="6"/>
        <v>159408.36124737837</v>
      </c>
      <c r="F62" s="36">
        <f t="shared" si="7"/>
        <v>2828214.382037018</v>
      </c>
      <c r="G62" s="36">
        <f t="shared" si="8"/>
        <v>560000</v>
      </c>
    </row>
    <row r="63" spans="2:7">
      <c r="B63" s="37">
        <f t="shared" si="3"/>
        <v>46</v>
      </c>
      <c r="C63" s="36">
        <f t="shared" si="4"/>
        <v>560000</v>
      </c>
      <c r="D63" s="36">
        <f t="shared" si="5"/>
        <v>2828214.382037018</v>
      </c>
      <c r="E63" s="36">
        <f t="shared" si="6"/>
        <v>169692.86292222107</v>
      </c>
      <c r="F63" s="36">
        <f t="shared" si="7"/>
        <v>3009907.2449592389</v>
      </c>
      <c r="G63" s="36">
        <f t="shared" si="8"/>
        <v>572000</v>
      </c>
    </row>
    <row r="64" spans="2:7">
      <c r="B64" s="37">
        <f t="shared" si="3"/>
        <v>47</v>
      </c>
      <c r="C64" s="36">
        <f t="shared" si="4"/>
        <v>572000</v>
      </c>
      <c r="D64" s="36">
        <f t="shared" si="5"/>
        <v>3009907.2449592389</v>
      </c>
      <c r="E64" s="36">
        <f t="shared" si="6"/>
        <v>180594.43469755433</v>
      </c>
      <c r="F64" s="36">
        <f t="shared" si="7"/>
        <v>3202501.6796567934</v>
      </c>
      <c r="G64" s="36">
        <f t="shared" si="8"/>
        <v>584000</v>
      </c>
    </row>
    <row r="65" spans="2:7">
      <c r="B65" s="37">
        <f t="shared" si="3"/>
        <v>48</v>
      </c>
      <c r="C65" s="36">
        <f t="shared" si="4"/>
        <v>584000</v>
      </c>
      <c r="D65" s="36">
        <f t="shared" si="5"/>
        <v>3202501.6796567934</v>
      </c>
      <c r="E65" s="36">
        <f t="shared" si="6"/>
        <v>192150.1007794076</v>
      </c>
      <c r="F65" s="36">
        <f t="shared" si="7"/>
        <v>3406651.780436201</v>
      </c>
      <c r="G65" s="36">
        <f t="shared" si="8"/>
        <v>596000</v>
      </c>
    </row>
    <row r="66" spans="2:7">
      <c r="B66" s="37">
        <f t="shared" si="3"/>
        <v>49</v>
      </c>
      <c r="C66" s="36">
        <f t="shared" si="4"/>
        <v>596000</v>
      </c>
      <c r="D66" s="36">
        <f t="shared" si="5"/>
        <v>3406651.780436201</v>
      </c>
      <c r="E66" s="36">
        <f t="shared" si="6"/>
        <v>204399.10682617206</v>
      </c>
      <c r="F66" s="36">
        <f t="shared" si="7"/>
        <v>3623050.8872623732</v>
      </c>
      <c r="G66" s="36">
        <f t="shared" si="8"/>
        <v>608000</v>
      </c>
    </row>
    <row r="67" spans="2:7">
      <c r="B67" s="37">
        <f t="shared" si="3"/>
        <v>50</v>
      </c>
      <c r="C67" s="36">
        <f t="shared" si="4"/>
        <v>608000</v>
      </c>
      <c r="D67" s="36">
        <f t="shared" si="5"/>
        <v>3623050.8872623732</v>
      </c>
      <c r="E67" s="36">
        <f t="shared" si="6"/>
        <v>217383.05323574238</v>
      </c>
      <c r="F67" s="36">
        <f t="shared" si="7"/>
        <v>3852433.9404981155</v>
      </c>
      <c r="G67" s="36">
        <f t="shared" si="8"/>
        <v>620000</v>
      </c>
    </row>
    <row r="68" spans="2:7">
      <c r="B68" s="37">
        <f t="shared" si="3"/>
        <v>51</v>
      </c>
      <c r="C68" s="36">
        <f t="shared" si="4"/>
        <v>620000</v>
      </c>
      <c r="D68" s="36">
        <f t="shared" si="5"/>
        <v>3852433.9404981155</v>
      </c>
      <c r="E68" s="36">
        <f t="shared" si="6"/>
        <v>231146.03642988691</v>
      </c>
      <c r="F68" s="36">
        <f t="shared" si="7"/>
        <v>4095579.9769280022</v>
      </c>
      <c r="G68" s="36">
        <f t="shared" si="8"/>
        <v>632000</v>
      </c>
    </row>
    <row r="69" spans="2:7">
      <c r="B69" s="37">
        <f t="shared" si="3"/>
        <v>52</v>
      </c>
      <c r="C69" s="36">
        <f t="shared" si="4"/>
        <v>632000</v>
      </c>
      <c r="D69" s="36">
        <f t="shared" si="5"/>
        <v>4095579.9769280022</v>
      </c>
      <c r="E69" s="36">
        <f t="shared" si="6"/>
        <v>245734.79861568013</v>
      </c>
      <c r="F69" s="36">
        <f t="shared" si="7"/>
        <v>4353314.7755436823</v>
      </c>
      <c r="G69" s="36">
        <f t="shared" si="8"/>
        <v>644000</v>
      </c>
    </row>
    <row r="70" spans="2:7">
      <c r="B70" s="37">
        <f t="shared" si="3"/>
        <v>53</v>
      </c>
      <c r="C70" s="36">
        <f t="shared" si="4"/>
        <v>644000</v>
      </c>
      <c r="D70" s="36">
        <f t="shared" si="5"/>
        <v>4353314.7755436823</v>
      </c>
      <c r="E70" s="36">
        <f t="shared" si="6"/>
        <v>261198.88653262093</v>
      </c>
      <c r="F70" s="36">
        <f t="shared" si="7"/>
        <v>4626513.6620763028</v>
      </c>
      <c r="G70" s="36">
        <f t="shared" si="8"/>
        <v>656000</v>
      </c>
    </row>
    <row r="71" spans="2:7">
      <c r="B71" s="37">
        <f t="shared" si="3"/>
        <v>54</v>
      </c>
      <c r="C71" s="36">
        <f t="shared" si="4"/>
        <v>656000</v>
      </c>
      <c r="D71" s="36">
        <f t="shared" si="5"/>
        <v>4626513.6620763028</v>
      </c>
      <c r="E71" s="36">
        <f t="shared" si="6"/>
        <v>277590.81972457818</v>
      </c>
      <c r="F71" s="36">
        <f t="shared" si="7"/>
        <v>4916104.4818008812</v>
      </c>
      <c r="G71" s="36">
        <f t="shared" si="8"/>
        <v>668000</v>
      </c>
    </row>
    <row r="72" spans="2:7">
      <c r="B72" s="37">
        <f t="shared" si="3"/>
        <v>55</v>
      </c>
      <c r="C72" s="36">
        <f t="shared" si="4"/>
        <v>668000</v>
      </c>
      <c r="D72" s="36">
        <f t="shared" si="5"/>
        <v>4916104.4818008812</v>
      </c>
      <c r="E72" s="36">
        <f t="shared" si="6"/>
        <v>294966.26890805288</v>
      </c>
      <c r="F72" s="36">
        <f t="shared" si="7"/>
        <v>5223070.7507089339</v>
      </c>
      <c r="G72" s="36">
        <f t="shared" si="8"/>
        <v>680000</v>
      </c>
    </row>
    <row r="73" spans="2:7">
      <c r="B73" s="37">
        <f t="shared" si="3"/>
        <v>56</v>
      </c>
      <c r="C73" s="36">
        <f t="shared" si="4"/>
        <v>680000</v>
      </c>
      <c r="D73" s="36">
        <f t="shared" si="5"/>
        <v>5223070.7507089339</v>
      </c>
      <c r="E73" s="36">
        <f t="shared" si="6"/>
        <v>313384.245042536</v>
      </c>
      <c r="F73" s="36">
        <f t="shared" si="7"/>
        <v>5548454.9957514703</v>
      </c>
      <c r="G73" s="36">
        <f t="shared" si="8"/>
        <v>692000</v>
      </c>
    </row>
    <row r="74" spans="2:7">
      <c r="B74" s="37">
        <f t="shared" si="3"/>
        <v>57</v>
      </c>
      <c r="C74" s="36">
        <f t="shared" si="4"/>
        <v>692000</v>
      </c>
      <c r="D74" s="36">
        <f t="shared" si="5"/>
        <v>5548454.9957514703</v>
      </c>
      <c r="E74" s="36">
        <f t="shared" si="6"/>
        <v>332907.29974508821</v>
      </c>
      <c r="F74" s="36">
        <f t="shared" si="7"/>
        <v>5893362.2954965588</v>
      </c>
      <c r="G74" s="36">
        <f t="shared" si="8"/>
        <v>704000</v>
      </c>
    </row>
    <row r="75" spans="2:7">
      <c r="B75" s="37">
        <f t="shared" si="3"/>
        <v>58</v>
      </c>
      <c r="C75" s="36">
        <f t="shared" si="4"/>
        <v>704000</v>
      </c>
      <c r="D75" s="36">
        <f t="shared" si="5"/>
        <v>5893362.2954965588</v>
      </c>
      <c r="E75" s="36">
        <f t="shared" si="6"/>
        <v>353601.73772979353</v>
      </c>
      <c r="F75" s="36">
        <f t="shared" si="7"/>
        <v>6258964.0332263522</v>
      </c>
      <c r="G75" s="36">
        <f t="shared" si="8"/>
        <v>716000</v>
      </c>
    </row>
    <row r="76" spans="2:7">
      <c r="B76" s="37">
        <f t="shared" si="3"/>
        <v>59</v>
      </c>
      <c r="C76" s="36">
        <f t="shared" si="4"/>
        <v>716000</v>
      </c>
      <c r="D76" s="36">
        <f t="shared" si="5"/>
        <v>6258964.0332263522</v>
      </c>
      <c r="E76" s="36">
        <f t="shared" si="6"/>
        <v>375537.8419935811</v>
      </c>
      <c r="F76" s="36">
        <f t="shared" si="7"/>
        <v>6646501.8752199337</v>
      </c>
      <c r="G76" s="36">
        <f t="shared" si="8"/>
        <v>728000</v>
      </c>
    </row>
    <row r="77" spans="2:7">
      <c r="B77" s="37">
        <f t="shared" si="3"/>
        <v>60</v>
      </c>
      <c r="C77" s="36">
        <f t="shared" si="4"/>
        <v>728000</v>
      </c>
      <c r="D77" s="36">
        <f t="shared" si="5"/>
        <v>6646501.8752199337</v>
      </c>
      <c r="E77" s="36">
        <f t="shared" si="6"/>
        <v>398790.11251319601</v>
      </c>
      <c r="F77" s="36">
        <f t="shared" si="7"/>
        <v>7057291.9877331294</v>
      </c>
      <c r="G77" s="36">
        <f t="shared" si="8"/>
        <v>740000</v>
      </c>
    </row>
    <row r="78" spans="2:7">
      <c r="B78" s="37">
        <f t="shared" si="3"/>
        <v>61</v>
      </c>
      <c r="C78" s="36">
        <f t="shared" si="4"/>
        <v>740000</v>
      </c>
      <c r="D78" s="36">
        <f t="shared" si="5"/>
        <v>7057291.9877331294</v>
      </c>
      <c r="E78" s="36">
        <f t="shared" si="6"/>
        <v>423437.51926398772</v>
      </c>
      <c r="F78" s="36">
        <f t="shared" si="7"/>
        <v>7492729.5069971168</v>
      </c>
      <c r="G78" s="36">
        <f t="shared" si="8"/>
        <v>752000</v>
      </c>
    </row>
    <row r="79" spans="2:7">
      <c r="B79" s="37">
        <f t="shared" si="3"/>
        <v>62</v>
      </c>
      <c r="C79" s="36">
        <f t="shared" si="4"/>
        <v>752000</v>
      </c>
      <c r="D79" s="36">
        <f t="shared" si="5"/>
        <v>7492729.5069971168</v>
      </c>
      <c r="E79" s="36">
        <f t="shared" si="6"/>
        <v>449563.77041982702</v>
      </c>
      <c r="F79" s="36">
        <f t="shared" si="7"/>
        <v>7954293.2774169436</v>
      </c>
      <c r="G79" s="36">
        <f t="shared" si="8"/>
        <v>764000</v>
      </c>
    </row>
    <row r="80" spans="2:7">
      <c r="B80" s="37">
        <f t="shared" si="3"/>
        <v>63</v>
      </c>
      <c r="C80" s="36">
        <f t="shared" si="4"/>
        <v>764000</v>
      </c>
      <c r="D80" s="36">
        <f t="shared" si="5"/>
        <v>7954293.2774169436</v>
      </c>
      <c r="E80" s="36">
        <f t="shared" si="6"/>
        <v>477257.59664501657</v>
      </c>
      <c r="F80" s="36">
        <f t="shared" si="7"/>
        <v>8443550.8740619607</v>
      </c>
      <c r="G80" s="36">
        <f t="shared" si="8"/>
        <v>776000</v>
      </c>
    </row>
    <row r="81" spans="2:7">
      <c r="B81" s="37">
        <f t="shared" si="3"/>
        <v>64</v>
      </c>
      <c r="C81" s="36">
        <f t="shared" si="4"/>
        <v>776000</v>
      </c>
      <c r="D81" s="36">
        <f t="shared" si="5"/>
        <v>8443550.8740619607</v>
      </c>
      <c r="E81" s="36">
        <f t="shared" si="6"/>
        <v>506613.05244371761</v>
      </c>
      <c r="F81" s="36">
        <f t="shared" si="7"/>
        <v>8962163.9265056774</v>
      </c>
      <c r="G81" s="36">
        <f t="shared" si="8"/>
        <v>788000</v>
      </c>
    </row>
    <row r="82" spans="2:7">
      <c r="B82" s="37">
        <f t="shared" si="3"/>
        <v>65</v>
      </c>
      <c r="C82" s="36">
        <f t="shared" si="4"/>
        <v>788000</v>
      </c>
      <c r="D82" s="36">
        <f t="shared" si="5"/>
        <v>8962163.9265056774</v>
      </c>
      <c r="E82" s="36">
        <f t="shared" ref="E82:E113" si="9">D82*ReturnRate</f>
        <v>537729.83559034066</v>
      </c>
      <c r="F82" s="36">
        <f t="shared" ref="F82:F113" si="10">(D82+E82+(AdditionCon*12))</f>
        <v>9511893.7620960176</v>
      </c>
      <c r="G82" s="36">
        <f t="shared" ref="G82:G117" si="11">C82+(AdditionCon*12)</f>
        <v>800000</v>
      </c>
    </row>
    <row r="83" spans="2:7">
      <c r="B83" s="37">
        <f t="shared" si="3"/>
        <v>66</v>
      </c>
      <c r="C83" s="36">
        <f t="shared" si="4"/>
        <v>800000</v>
      </c>
      <c r="D83" s="36">
        <f t="shared" si="5"/>
        <v>9511893.7620960176</v>
      </c>
      <c r="E83" s="36">
        <f t="shared" si="9"/>
        <v>570713.62572576106</v>
      </c>
      <c r="F83" s="36">
        <f t="shared" si="10"/>
        <v>10094607.387821779</v>
      </c>
      <c r="G83" s="36">
        <f t="shared" si="11"/>
        <v>812000</v>
      </c>
    </row>
    <row r="84" spans="2:7">
      <c r="B84" s="37">
        <f t="shared" ref="B84:B117" si="12">B83+1</f>
        <v>67</v>
      </c>
      <c r="C84" s="36">
        <f t="shared" ref="C84:C117" si="13">G83</f>
        <v>812000</v>
      </c>
      <c r="D84" s="36">
        <f t="shared" ref="D84:D117" si="14">F83</f>
        <v>10094607.387821779</v>
      </c>
      <c r="E84" s="36">
        <f t="shared" si="9"/>
        <v>605676.44326930668</v>
      </c>
      <c r="F84" s="36">
        <f t="shared" si="10"/>
        <v>10712283.831091085</v>
      </c>
      <c r="G84" s="36">
        <f t="shared" si="11"/>
        <v>824000</v>
      </c>
    </row>
    <row r="85" spans="2:7">
      <c r="B85" s="37">
        <f t="shared" si="12"/>
        <v>68</v>
      </c>
      <c r="C85" s="36">
        <f t="shared" si="13"/>
        <v>824000</v>
      </c>
      <c r="D85" s="36">
        <f t="shared" si="14"/>
        <v>10712283.831091085</v>
      </c>
      <c r="E85" s="36">
        <f t="shared" si="9"/>
        <v>642737.02986546513</v>
      </c>
      <c r="F85" s="36">
        <f t="shared" si="10"/>
        <v>11367020.86095655</v>
      </c>
      <c r="G85" s="36">
        <f t="shared" si="11"/>
        <v>836000</v>
      </c>
    </row>
    <row r="86" spans="2:7">
      <c r="B86" s="37">
        <f t="shared" si="12"/>
        <v>69</v>
      </c>
      <c r="C86" s="36">
        <f t="shared" si="13"/>
        <v>836000</v>
      </c>
      <c r="D86" s="36">
        <f t="shared" si="14"/>
        <v>11367020.86095655</v>
      </c>
      <c r="E86" s="36">
        <f t="shared" si="9"/>
        <v>682021.25165739295</v>
      </c>
      <c r="F86" s="36">
        <f t="shared" si="10"/>
        <v>12061042.112613942</v>
      </c>
      <c r="G86" s="36">
        <f t="shared" si="11"/>
        <v>848000</v>
      </c>
    </row>
    <row r="87" spans="2:7">
      <c r="B87" s="37">
        <f t="shared" si="12"/>
        <v>70</v>
      </c>
      <c r="C87" s="36">
        <f t="shared" si="13"/>
        <v>848000</v>
      </c>
      <c r="D87" s="36">
        <f t="shared" si="14"/>
        <v>12061042.112613942</v>
      </c>
      <c r="E87" s="36">
        <f t="shared" si="9"/>
        <v>723662.52675683657</v>
      </c>
      <c r="F87" s="36">
        <f t="shared" si="10"/>
        <v>12796704.639370779</v>
      </c>
      <c r="G87" s="36">
        <f t="shared" si="11"/>
        <v>860000</v>
      </c>
    </row>
    <row r="88" spans="2:7">
      <c r="B88" s="37">
        <f t="shared" si="12"/>
        <v>71</v>
      </c>
      <c r="C88" s="36">
        <f t="shared" si="13"/>
        <v>860000</v>
      </c>
      <c r="D88" s="36">
        <f t="shared" si="14"/>
        <v>12796704.639370779</v>
      </c>
      <c r="E88" s="36">
        <f t="shared" si="9"/>
        <v>767802.2783622467</v>
      </c>
      <c r="F88" s="36">
        <f t="shared" si="10"/>
        <v>13576506.917733025</v>
      </c>
      <c r="G88" s="36">
        <f t="shared" si="11"/>
        <v>872000</v>
      </c>
    </row>
    <row r="89" spans="2:7">
      <c r="B89" s="37">
        <f t="shared" si="12"/>
        <v>72</v>
      </c>
      <c r="C89" s="36">
        <f t="shared" si="13"/>
        <v>872000</v>
      </c>
      <c r="D89" s="36">
        <f t="shared" si="14"/>
        <v>13576506.917733025</v>
      </c>
      <c r="E89" s="36">
        <f t="shared" si="9"/>
        <v>814590.41506398143</v>
      </c>
      <c r="F89" s="36">
        <f t="shared" si="10"/>
        <v>14403097.332797006</v>
      </c>
      <c r="G89" s="36">
        <f t="shared" si="11"/>
        <v>884000</v>
      </c>
    </row>
    <row r="90" spans="2:7">
      <c r="B90" s="37">
        <f t="shared" si="12"/>
        <v>73</v>
      </c>
      <c r="C90" s="36">
        <f t="shared" si="13"/>
        <v>884000</v>
      </c>
      <c r="D90" s="36">
        <f t="shared" si="14"/>
        <v>14403097.332797006</v>
      </c>
      <c r="E90" s="36">
        <f t="shared" si="9"/>
        <v>864185.83996782033</v>
      </c>
      <c r="F90" s="36">
        <f t="shared" si="10"/>
        <v>15279283.172764827</v>
      </c>
      <c r="G90" s="36">
        <f t="shared" si="11"/>
        <v>896000</v>
      </c>
    </row>
    <row r="91" spans="2:7">
      <c r="B91" s="37">
        <f t="shared" si="12"/>
        <v>74</v>
      </c>
      <c r="C91" s="36">
        <f t="shared" si="13"/>
        <v>896000</v>
      </c>
      <c r="D91" s="36">
        <f t="shared" si="14"/>
        <v>15279283.172764827</v>
      </c>
      <c r="E91" s="36">
        <f t="shared" si="9"/>
        <v>916756.99036588951</v>
      </c>
      <c r="F91" s="36">
        <f t="shared" si="10"/>
        <v>16208040.163130715</v>
      </c>
      <c r="G91" s="36">
        <f t="shared" si="11"/>
        <v>908000</v>
      </c>
    </row>
    <row r="92" spans="2:7">
      <c r="B92" s="37">
        <f t="shared" si="12"/>
        <v>75</v>
      </c>
      <c r="C92" s="36">
        <f t="shared" si="13"/>
        <v>908000</v>
      </c>
      <c r="D92" s="36">
        <f t="shared" si="14"/>
        <v>16208040.163130715</v>
      </c>
      <c r="E92" s="36">
        <f t="shared" si="9"/>
        <v>972482.40978784289</v>
      </c>
      <c r="F92" s="36">
        <f t="shared" si="10"/>
        <v>17192522.572918557</v>
      </c>
      <c r="G92" s="36">
        <f t="shared" si="11"/>
        <v>920000</v>
      </c>
    </row>
    <row r="93" spans="2:7">
      <c r="B93" s="37">
        <f t="shared" si="12"/>
        <v>76</v>
      </c>
      <c r="C93" s="36">
        <f t="shared" si="13"/>
        <v>920000</v>
      </c>
      <c r="D93" s="36">
        <f t="shared" si="14"/>
        <v>17192522.572918557</v>
      </c>
      <c r="E93" s="36">
        <f t="shared" si="9"/>
        <v>1031551.3543751134</v>
      </c>
      <c r="F93" s="36">
        <f t="shared" si="10"/>
        <v>18236073.927293669</v>
      </c>
      <c r="G93" s="36">
        <f t="shared" si="11"/>
        <v>932000</v>
      </c>
    </row>
    <row r="94" spans="2:7">
      <c r="B94" s="37">
        <f t="shared" si="12"/>
        <v>77</v>
      </c>
      <c r="C94" s="36">
        <f t="shared" si="13"/>
        <v>932000</v>
      </c>
      <c r="D94" s="36">
        <f t="shared" si="14"/>
        <v>18236073.927293669</v>
      </c>
      <c r="E94" s="36">
        <f t="shared" si="9"/>
        <v>1094164.43563762</v>
      </c>
      <c r="F94" s="36">
        <f t="shared" si="10"/>
        <v>19342238.362931289</v>
      </c>
      <c r="G94" s="36">
        <f t="shared" si="11"/>
        <v>944000</v>
      </c>
    </row>
    <row r="95" spans="2:7">
      <c r="B95" s="37">
        <f t="shared" si="12"/>
        <v>78</v>
      </c>
      <c r="C95" s="36">
        <f t="shared" si="13"/>
        <v>944000</v>
      </c>
      <c r="D95" s="36">
        <f t="shared" si="14"/>
        <v>19342238.362931289</v>
      </c>
      <c r="E95" s="36">
        <f t="shared" si="9"/>
        <v>1160534.3017758774</v>
      </c>
      <c r="F95" s="36">
        <f t="shared" si="10"/>
        <v>20514772.664707165</v>
      </c>
      <c r="G95" s="36">
        <f t="shared" si="11"/>
        <v>956000</v>
      </c>
    </row>
    <row r="96" spans="2:7">
      <c r="B96" s="37">
        <f t="shared" si="12"/>
        <v>79</v>
      </c>
      <c r="C96" s="36">
        <f t="shared" si="13"/>
        <v>956000</v>
      </c>
      <c r="D96" s="36">
        <f t="shared" si="14"/>
        <v>20514772.664707165</v>
      </c>
      <c r="E96" s="36">
        <f t="shared" si="9"/>
        <v>1230886.3598824299</v>
      </c>
      <c r="F96" s="36">
        <f t="shared" si="10"/>
        <v>21757659.024589594</v>
      </c>
      <c r="G96" s="36">
        <f t="shared" si="11"/>
        <v>968000</v>
      </c>
    </row>
    <row r="97" spans="2:7">
      <c r="B97" s="37">
        <f t="shared" si="12"/>
        <v>80</v>
      </c>
      <c r="C97" s="36">
        <f t="shared" si="13"/>
        <v>968000</v>
      </c>
      <c r="D97" s="36">
        <f t="shared" si="14"/>
        <v>21757659.024589594</v>
      </c>
      <c r="E97" s="36">
        <f t="shared" si="9"/>
        <v>1305459.5414753756</v>
      </c>
      <c r="F97" s="36">
        <f t="shared" si="10"/>
        <v>23075118.566064969</v>
      </c>
      <c r="G97" s="36">
        <f t="shared" si="11"/>
        <v>980000</v>
      </c>
    </row>
    <row r="98" spans="2:7">
      <c r="B98" s="37">
        <f t="shared" si="12"/>
        <v>81</v>
      </c>
      <c r="C98" s="36">
        <f t="shared" si="13"/>
        <v>980000</v>
      </c>
      <c r="D98" s="36">
        <f t="shared" si="14"/>
        <v>23075118.566064969</v>
      </c>
      <c r="E98" s="36">
        <f t="shared" si="9"/>
        <v>1384507.113963898</v>
      </c>
      <c r="F98" s="36">
        <f t="shared" si="10"/>
        <v>24471625.680028867</v>
      </c>
      <c r="G98" s="36">
        <f t="shared" si="11"/>
        <v>992000</v>
      </c>
    </row>
    <row r="99" spans="2:7">
      <c r="B99" s="37">
        <f t="shared" si="12"/>
        <v>82</v>
      </c>
      <c r="C99" s="36">
        <f t="shared" si="13"/>
        <v>992000</v>
      </c>
      <c r="D99" s="36">
        <f t="shared" si="14"/>
        <v>24471625.680028867</v>
      </c>
      <c r="E99" s="36">
        <f t="shared" si="9"/>
        <v>1468297.5408017319</v>
      </c>
      <c r="F99" s="36">
        <f t="shared" si="10"/>
        <v>25951923.220830597</v>
      </c>
      <c r="G99" s="36">
        <f t="shared" si="11"/>
        <v>1004000</v>
      </c>
    </row>
    <row r="100" spans="2:7">
      <c r="B100" s="37">
        <f t="shared" si="12"/>
        <v>83</v>
      </c>
      <c r="C100" s="36">
        <f t="shared" si="13"/>
        <v>1004000</v>
      </c>
      <c r="D100" s="36">
        <f t="shared" si="14"/>
        <v>25951923.220830597</v>
      </c>
      <c r="E100" s="36">
        <f t="shared" si="9"/>
        <v>1557115.3932498358</v>
      </c>
      <c r="F100" s="36">
        <f t="shared" si="10"/>
        <v>27521038.614080433</v>
      </c>
      <c r="G100" s="36">
        <f t="shared" si="11"/>
        <v>1016000</v>
      </c>
    </row>
    <row r="101" spans="2:7">
      <c r="B101" s="37">
        <f t="shared" si="12"/>
        <v>84</v>
      </c>
      <c r="C101" s="36">
        <f t="shared" si="13"/>
        <v>1016000</v>
      </c>
      <c r="D101" s="36">
        <f t="shared" si="14"/>
        <v>27521038.614080433</v>
      </c>
      <c r="E101" s="36">
        <f t="shared" si="9"/>
        <v>1651262.3168448259</v>
      </c>
      <c r="F101" s="36">
        <f t="shared" si="10"/>
        <v>29184300.930925258</v>
      </c>
      <c r="G101" s="36">
        <f t="shared" si="11"/>
        <v>1028000</v>
      </c>
    </row>
    <row r="102" spans="2:7">
      <c r="B102" s="37">
        <f t="shared" si="12"/>
        <v>85</v>
      </c>
      <c r="C102" s="36">
        <f t="shared" si="13"/>
        <v>1028000</v>
      </c>
      <c r="D102" s="36">
        <f t="shared" si="14"/>
        <v>29184300.930925258</v>
      </c>
      <c r="E102" s="36">
        <f t="shared" si="9"/>
        <v>1751058.0558555154</v>
      </c>
      <c r="F102" s="36">
        <f t="shared" si="10"/>
        <v>30947358.986780774</v>
      </c>
      <c r="G102" s="36">
        <f t="shared" si="11"/>
        <v>1040000</v>
      </c>
    </row>
    <row r="103" spans="2:7">
      <c r="B103" s="37">
        <f t="shared" si="12"/>
        <v>86</v>
      </c>
      <c r="C103" s="36">
        <f t="shared" si="13"/>
        <v>1040000</v>
      </c>
      <c r="D103" s="36">
        <f t="shared" si="14"/>
        <v>30947358.986780774</v>
      </c>
      <c r="E103" s="36">
        <f t="shared" si="9"/>
        <v>1856841.5392068464</v>
      </c>
      <c r="F103" s="36">
        <f t="shared" si="10"/>
        <v>32816200.525987621</v>
      </c>
      <c r="G103" s="36">
        <f t="shared" si="11"/>
        <v>1052000</v>
      </c>
    </row>
    <row r="104" spans="2:7">
      <c r="B104" s="37">
        <f t="shared" si="12"/>
        <v>87</v>
      </c>
      <c r="C104" s="36">
        <f t="shared" si="13"/>
        <v>1052000</v>
      </c>
      <c r="D104" s="36">
        <f t="shared" si="14"/>
        <v>32816200.525987621</v>
      </c>
      <c r="E104" s="36">
        <f t="shared" si="9"/>
        <v>1968972.0315592573</v>
      </c>
      <c r="F104" s="36">
        <f t="shared" si="10"/>
        <v>34797172.557546876</v>
      </c>
      <c r="G104" s="36">
        <f t="shared" si="11"/>
        <v>1064000</v>
      </c>
    </row>
    <row r="105" spans="2:7">
      <c r="B105" s="37">
        <f t="shared" si="12"/>
        <v>88</v>
      </c>
      <c r="C105" s="36">
        <f t="shared" si="13"/>
        <v>1064000</v>
      </c>
      <c r="D105" s="36">
        <f t="shared" si="14"/>
        <v>34797172.557546876</v>
      </c>
      <c r="E105" s="36">
        <f t="shared" si="9"/>
        <v>2087830.3534528124</v>
      </c>
      <c r="F105" s="36">
        <f t="shared" si="10"/>
        <v>36897002.910999686</v>
      </c>
      <c r="G105" s="36">
        <f t="shared" si="11"/>
        <v>1076000</v>
      </c>
    </row>
    <row r="106" spans="2:7">
      <c r="B106" s="37">
        <f t="shared" si="12"/>
        <v>89</v>
      </c>
      <c r="C106" s="36">
        <f t="shared" si="13"/>
        <v>1076000</v>
      </c>
      <c r="D106" s="36">
        <f t="shared" si="14"/>
        <v>36897002.910999686</v>
      </c>
      <c r="E106" s="36">
        <f t="shared" si="9"/>
        <v>2213820.1746599809</v>
      </c>
      <c r="F106" s="36">
        <f t="shared" si="10"/>
        <v>39122823.085659668</v>
      </c>
      <c r="G106" s="36">
        <f t="shared" si="11"/>
        <v>1088000</v>
      </c>
    </row>
    <row r="107" spans="2:7">
      <c r="B107" s="37">
        <f t="shared" si="12"/>
        <v>90</v>
      </c>
      <c r="C107" s="36">
        <f t="shared" si="13"/>
        <v>1088000</v>
      </c>
      <c r="D107" s="36">
        <f t="shared" si="14"/>
        <v>39122823.085659668</v>
      </c>
      <c r="E107" s="36">
        <f t="shared" si="9"/>
        <v>2347369.3851395799</v>
      </c>
      <c r="F107" s="36">
        <f t="shared" si="10"/>
        <v>41482192.470799245</v>
      </c>
      <c r="G107" s="36">
        <f t="shared" si="11"/>
        <v>1100000</v>
      </c>
    </row>
    <row r="108" spans="2:7">
      <c r="B108" s="37">
        <f t="shared" si="12"/>
        <v>91</v>
      </c>
      <c r="C108" s="36">
        <f t="shared" si="13"/>
        <v>1100000</v>
      </c>
      <c r="D108" s="36">
        <f t="shared" si="14"/>
        <v>41482192.470799245</v>
      </c>
      <c r="E108" s="36">
        <f t="shared" si="9"/>
        <v>2488931.5482479548</v>
      </c>
      <c r="F108" s="36">
        <f t="shared" si="10"/>
        <v>43983124.019047201</v>
      </c>
      <c r="G108" s="36">
        <f t="shared" si="11"/>
        <v>1112000</v>
      </c>
    </row>
    <row r="109" spans="2:7">
      <c r="B109" s="37">
        <f t="shared" si="12"/>
        <v>92</v>
      </c>
      <c r="C109" s="36">
        <f t="shared" si="13"/>
        <v>1112000</v>
      </c>
      <c r="D109" s="36">
        <f t="shared" si="14"/>
        <v>43983124.019047201</v>
      </c>
      <c r="E109" s="36">
        <f t="shared" si="9"/>
        <v>2638987.4411428319</v>
      </c>
      <c r="F109" s="36">
        <f t="shared" si="10"/>
        <v>46634111.460190035</v>
      </c>
      <c r="G109" s="36">
        <f t="shared" si="11"/>
        <v>1124000</v>
      </c>
    </row>
    <row r="110" spans="2:7">
      <c r="B110" s="37">
        <f t="shared" si="12"/>
        <v>93</v>
      </c>
      <c r="C110" s="36">
        <f t="shared" si="13"/>
        <v>1124000</v>
      </c>
      <c r="D110" s="36">
        <f t="shared" si="14"/>
        <v>46634111.460190035</v>
      </c>
      <c r="E110" s="36">
        <f t="shared" si="9"/>
        <v>2798046.687611402</v>
      </c>
      <c r="F110" s="36">
        <f t="shared" si="10"/>
        <v>49444158.147801436</v>
      </c>
      <c r="G110" s="36">
        <f t="shared" si="11"/>
        <v>1136000</v>
      </c>
    </row>
    <row r="111" spans="2:7">
      <c r="B111" s="37">
        <f t="shared" si="12"/>
        <v>94</v>
      </c>
      <c r="C111" s="36">
        <f t="shared" si="13"/>
        <v>1136000</v>
      </c>
      <c r="D111" s="36">
        <f t="shared" si="14"/>
        <v>49444158.147801436</v>
      </c>
      <c r="E111" s="36">
        <f t="shared" si="9"/>
        <v>2966649.4888680861</v>
      </c>
      <c r="F111" s="36">
        <f t="shared" si="10"/>
        <v>52422807.636669524</v>
      </c>
      <c r="G111" s="36">
        <f t="shared" si="11"/>
        <v>1148000</v>
      </c>
    </row>
    <row r="112" spans="2:7">
      <c r="B112" s="37">
        <f t="shared" si="12"/>
        <v>95</v>
      </c>
      <c r="C112" s="36">
        <f t="shared" si="13"/>
        <v>1148000</v>
      </c>
      <c r="D112" s="36">
        <f t="shared" si="14"/>
        <v>52422807.636669524</v>
      </c>
      <c r="E112" s="36">
        <f t="shared" si="9"/>
        <v>3145368.4582001711</v>
      </c>
      <c r="F112" s="36">
        <f t="shared" si="10"/>
        <v>55580176.094869696</v>
      </c>
      <c r="G112" s="36">
        <f t="shared" si="11"/>
        <v>1160000</v>
      </c>
    </row>
    <row r="113" spans="2:7">
      <c r="B113" s="37">
        <f t="shared" si="12"/>
        <v>96</v>
      </c>
      <c r="C113" s="36">
        <f t="shared" si="13"/>
        <v>1160000</v>
      </c>
      <c r="D113" s="36">
        <f t="shared" si="14"/>
        <v>55580176.094869696</v>
      </c>
      <c r="E113" s="36">
        <f t="shared" si="9"/>
        <v>3334810.5656921817</v>
      </c>
      <c r="F113" s="36">
        <f t="shared" si="10"/>
        <v>58926986.660561875</v>
      </c>
      <c r="G113" s="36">
        <f t="shared" si="11"/>
        <v>1172000</v>
      </c>
    </row>
    <row r="114" spans="2:7">
      <c r="B114" s="37">
        <f t="shared" si="12"/>
        <v>97</v>
      </c>
      <c r="C114" s="36">
        <f t="shared" si="13"/>
        <v>1172000</v>
      </c>
      <c r="D114" s="36">
        <f t="shared" si="14"/>
        <v>58926986.660561875</v>
      </c>
      <c r="E114" s="36">
        <f t="shared" ref="E114:E117" si="15">D114*ReturnRate</f>
        <v>3535619.1996337124</v>
      </c>
      <c r="F114" s="36">
        <f t="shared" ref="F114:F117" si="16">(D114+E114+(AdditionCon*12))</f>
        <v>62474605.860195585</v>
      </c>
      <c r="G114" s="36">
        <f t="shared" si="11"/>
        <v>1184000</v>
      </c>
    </row>
    <row r="115" spans="2:7">
      <c r="B115" s="37">
        <f t="shared" si="12"/>
        <v>98</v>
      </c>
      <c r="C115" s="36">
        <f t="shared" si="13"/>
        <v>1184000</v>
      </c>
      <c r="D115" s="36">
        <f t="shared" si="14"/>
        <v>62474605.860195585</v>
      </c>
      <c r="E115" s="36">
        <f t="shared" si="15"/>
        <v>3748476.3516117348</v>
      </c>
      <c r="F115" s="36">
        <f t="shared" si="16"/>
        <v>66235082.211807318</v>
      </c>
      <c r="G115" s="36">
        <f t="shared" si="11"/>
        <v>1196000</v>
      </c>
    </row>
    <row r="116" spans="2:7">
      <c r="B116" s="37">
        <f t="shared" si="12"/>
        <v>99</v>
      </c>
      <c r="C116" s="36">
        <f t="shared" si="13"/>
        <v>1196000</v>
      </c>
      <c r="D116" s="36">
        <f t="shared" si="14"/>
        <v>66235082.211807318</v>
      </c>
      <c r="E116" s="36">
        <f t="shared" si="15"/>
        <v>3974104.932708439</v>
      </c>
      <c r="F116" s="36">
        <f t="shared" si="16"/>
        <v>70221187.144515753</v>
      </c>
      <c r="G116" s="36">
        <f t="shared" si="11"/>
        <v>1208000</v>
      </c>
    </row>
    <row r="117" spans="2:7">
      <c r="B117" s="37">
        <f t="shared" si="12"/>
        <v>100</v>
      </c>
      <c r="C117" s="36">
        <f t="shared" si="13"/>
        <v>1208000</v>
      </c>
      <c r="D117" s="36">
        <f t="shared" si="14"/>
        <v>70221187.144515753</v>
      </c>
      <c r="E117" s="36">
        <f t="shared" si="15"/>
        <v>4213271.2286709454</v>
      </c>
      <c r="F117" s="36">
        <f t="shared" si="16"/>
        <v>74446458.373186693</v>
      </c>
      <c r="G117" s="36">
        <f t="shared" si="11"/>
        <v>1220000</v>
      </c>
    </row>
  </sheetData>
  <mergeCells count="1">
    <mergeCell ref="C16:E16"/>
  </mergeCells>
  <phoneticPr fontId="3" type="noConversion"/>
  <pageMargins left="0.7" right="0.7" top="0.75" bottom="0.75" header="0.3" footer="0.3"/>
  <pageSetup paperSize="9"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OpenCal">
                <anchor moveWithCells="1">
                  <from>
                    <xdr:col>4</xdr:col>
                    <xdr:colOff>1066800</xdr:colOff>
                    <xdr:row>0</xdr:row>
                    <xdr:rowOff>381000</xdr:rowOff>
                  </from>
                  <to>
                    <xdr:col>6</xdr:col>
                    <xdr:colOff>0</xdr:colOff>
                    <xdr:row>1</xdr:row>
                    <xdr:rowOff>38100</xdr:rowOff>
                  </to>
                </anchor>
              </controlPr>
            </control>
          </mc:Choice>
        </mc:AlternateContent>
        <mc:AlternateContent xmlns:mc="http://schemas.openxmlformats.org/markup-compatibility/2006">
          <mc:Choice Requires="x14">
            <control shapeId="5123" r:id="rId5" name="Button 3">
              <controlPr defaultSize="0" print="0" autoFill="0" autoPict="0" macro="[0]!backmainMenu">
                <anchor moveWithCells="1">
                  <from>
                    <xdr:col>3</xdr:col>
                    <xdr:colOff>571500</xdr:colOff>
                    <xdr:row>0</xdr:row>
                    <xdr:rowOff>373380</xdr:rowOff>
                  </from>
                  <to>
                    <xdr:col>4</xdr:col>
                    <xdr:colOff>762000</xdr:colOff>
                    <xdr:row>1</xdr:row>
                    <xdr:rowOff>38100</xdr:rowOff>
                  </to>
                </anchor>
              </controlPr>
            </control>
          </mc:Choice>
        </mc:AlternateContent>
        <mc:AlternateContent xmlns:mc="http://schemas.openxmlformats.org/markup-compatibility/2006">
          <mc:Choice Requires="x14">
            <control shapeId="5124" r:id="rId6" name="Button 4">
              <controlPr defaultSize="0" print="0" autoFill="0" autoPict="0" macro="[0]!PrintInvestment">
                <anchor moveWithCells="1">
                  <from>
                    <xdr:col>6</xdr:col>
                    <xdr:colOff>396240</xdr:colOff>
                    <xdr:row>0</xdr:row>
                    <xdr:rowOff>373380</xdr:rowOff>
                  </from>
                  <to>
                    <xdr:col>7</xdr:col>
                    <xdr:colOff>7620</xdr:colOff>
                    <xdr:row>1</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6746A-3AB7-4040-A00F-9C66475C8C86}">
  <sheetPr codeName="工作表1"/>
  <dimension ref="A1:D3"/>
  <sheetViews>
    <sheetView workbookViewId="0">
      <selection activeCell="B3" sqref="B3"/>
    </sheetView>
  </sheetViews>
  <sheetFormatPr defaultRowHeight="16.2"/>
  <cols>
    <col min="1" max="1" width="11.109375" style="58" bestFit="1" customWidth="1"/>
    <col min="2" max="2" width="8.88671875" style="58"/>
    <col min="3" max="3" width="16.6640625" style="58" bestFit="1" customWidth="1"/>
    <col min="4" max="4" width="8.88671875" style="58"/>
  </cols>
  <sheetData>
    <row r="1" spans="1:4">
      <c r="A1" s="71" t="s">
        <v>73</v>
      </c>
      <c r="B1" s="71" t="s">
        <v>74</v>
      </c>
      <c r="C1" s="71" t="s">
        <v>75</v>
      </c>
      <c r="D1" s="71" t="s">
        <v>76</v>
      </c>
    </row>
    <row r="2" spans="1:4">
      <c r="A2" s="58" t="s">
        <v>88</v>
      </c>
      <c r="B2" s="58" t="s">
        <v>89</v>
      </c>
      <c r="C2" s="58" t="s">
        <v>90</v>
      </c>
      <c r="D2" s="58" t="s">
        <v>88</v>
      </c>
    </row>
    <row r="3" spans="1:4">
      <c r="A3" s="58" t="s">
        <v>92</v>
      </c>
      <c r="B3" s="58">
        <v>12345</v>
      </c>
      <c r="C3" s="58" t="s">
        <v>93</v>
      </c>
      <c r="D3" s="58" t="s">
        <v>92</v>
      </c>
    </row>
  </sheetData>
  <autoFilter ref="A1:A3" xr:uid="{0F3D38DD-3E08-476B-AC65-E75FAB804D1A}"/>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BA7E-49BC-4F84-B23E-FA9CA2ACFE0A}">
  <sheetPr codeName="工作表2"/>
  <dimension ref="A1:G11"/>
  <sheetViews>
    <sheetView workbookViewId="0">
      <selection activeCell="F10" sqref="F10"/>
    </sheetView>
  </sheetViews>
  <sheetFormatPr defaultRowHeight="16.2"/>
  <cols>
    <col min="1" max="1" width="20.88671875" bestFit="1" customWidth="1"/>
    <col min="6" max="6" width="21.77734375" bestFit="1" customWidth="1"/>
    <col min="7" max="7" width="19" bestFit="1" customWidth="1"/>
  </cols>
  <sheetData>
    <row r="1" spans="1:7">
      <c r="A1" t="s">
        <v>29</v>
      </c>
    </row>
    <row r="2" spans="1:7">
      <c r="A2" t="s">
        <v>30</v>
      </c>
    </row>
    <row r="3" spans="1:7">
      <c r="A3" t="s">
        <v>31</v>
      </c>
    </row>
    <row r="5" spans="1:7">
      <c r="A5">
        <f>MOD('Mortgage Calculator'!F13,12)</f>
        <v>5</v>
      </c>
      <c r="B5" t="s">
        <v>34</v>
      </c>
    </row>
    <row r="6" spans="1:7">
      <c r="A6" s="30">
        <f>QUOTIENT('Mortgage Calculator'!F13,12)</f>
        <v>12</v>
      </c>
      <c r="B6" t="s">
        <v>35</v>
      </c>
    </row>
    <row r="7" spans="1:7">
      <c r="A7" t="str">
        <f>A6&amp;" years"</f>
        <v>12 years</v>
      </c>
    </row>
    <row r="8" spans="1:7">
      <c r="A8" t="str">
        <f>IF(A5&lt;&gt;0,A7&amp;" and "&amp;A5&amp;" months",A7)</f>
        <v>12 years and 5 months</v>
      </c>
    </row>
    <row r="10" spans="1:7">
      <c r="A10" t="s">
        <v>28</v>
      </c>
      <c r="B10">
        <f>'Mortgage Calculator'!D13/12</f>
        <v>15.00000000000005</v>
      </c>
      <c r="F10" t="s">
        <v>28</v>
      </c>
      <c r="G10" t="s">
        <v>22</v>
      </c>
    </row>
    <row r="11" spans="1:7">
      <c r="A11" t="s">
        <v>22</v>
      </c>
      <c r="B11">
        <f>'Mortgage Calculator'!F13/12</f>
        <v>12.416666666666666</v>
      </c>
      <c r="F11">
        <f>'Mortgage Calculator'!D15</f>
        <v>280286.76356238278</v>
      </c>
      <c r="G11">
        <f ca="1">'Mortgage Calculator'!F15</f>
        <v>224831.29402026735</v>
      </c>
    </row>
  </sheetData>
  <phoneticPr fontId="3"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532F6F1B6F2AE44BB410F5EACB8CDC9" ma:contentTypeVersion="2" ma:contentTypeDescription="Create a new document." ma:contentTypeScope="" ma:versionID="b00bee83d0aa15593e0a78970f989314">
  <xsd:schema xmlns:xsd="http://www.w3.org/2001/XMLSchema" xmlns:xs="http://www.w3.org/2001/XMLSchema" xmlns:p="http://schemas.microsoft.com/office/2006/metadata/properties" xmlns:ns3="0d47d256-6e0e-4170-a7c2-dd0756b2ddeb" targetNamespace="http://schemas.microsoft.com/office/2006/metadata/properties" ma:root="true" ma:fieldsID="54a08f267c6f7b375ecbb6b841b60a2f" ns3:_="">
    <xsd:import namespace="0d47d256-6e0e-4170-a7c2-dd0756b2ddeb"/>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47d256-6e0e-4170-a7c2-dd0756b2dd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F221175-E30C-4FCD-82B2-039EA19734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d47d256-6e0e-4170-a7c2-dd0756b2dd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E9B186-DDED-41AC-9232-243A83449CE0}">
  <ds:schemaRefs>
    <ds:schemaRef ds:uri="http://schemas.microsoft.com/sharepoint/v3/contenttype/forms"/>
  </ds:schemaRefs>
</ds:datastoreItem>
</file>

<file path=customXml/itemProps3.xml><?xml version="1.0" encoding="utf-8"?>
<ds:datastoreItem xmlns:ds="http://schemas.openxmlformats.org/officeDocument/2006/customXml" ds:itemID="{E5217FB6-341C-406F-9AB9-7B1622995AE2}">
  <ds:schemaRef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 ds:uri="http://schemas.microsoft.com/office/2006/metadata/properties"/>
    <ds:schemaRef ds:uri="http://purl.org/dc/elements/1.1/"/>
    <ds:schemaRef ds:uri="0d47d256-6e0e-4170-a7c2-dd0756b2ddeb"/>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工作表</vt:lpstr>
      </vt:variant>
      <vt:variant>
        <vt:i4>6</vt:i4>
      </vt:variant>
      <vt:variant>
        <vt:lpstr>圖表</vt:lpstr>
      </vt:variant>
      <vt:variant>
        <vt:i4>1</vt:i4>
      </vt:variant>
      <vt:variant>
        <vt:lpstr>具名範圍</vt:lpstr>
      </vt:variant>
      <vt:variant>
        <vt:i4>27</vt:i4>
      </vt:variant>
    </vt:vector>
  </HeadingPairs>
  <TitlesOfParts>
    <vt:vector size="34" baseType="lpstr">
      <vt:lpstr>Main</vt:lpstr>
      <vt:lpstr>Mortgage Calculator</vt:lpstr>
      <vt:lpstr>Database</vt:lpstr>
      <vt:lpstr>Investment Calculator</vt:lpstr>
      <vt:lpstr>master</vt:lpstr>
      <vt:lpstr>hidden calculation</vt:lpstr>
      <vt:lpstr>Chart1</vt:lpstr>
      <vt:lpstr>ACType</vt:lpstr>
      <vt:lpstr>AdditionCon</vt:lpstr>
      <vt:lpstr>'Investment Calculator'!CurrentBal</vt:lpstr>
      <vt:lpstr>ENumPay</vt:lpstr>
      <vt:lpstr>EPDate</vt:lpstr>
      <vt:lpstr>ExtraMonthPay</vt:lpstr>
      <vt:lpstr>Extrapay</vt:lpstr>
      <vt:lpstr>ExtraYear</vt:lpstr>
      <vt:lpstr>FPD</vt:lpstr>
      <vt:lpstr>Gender</vt:lpstr>
      <vt:lpstr>'Investment Calculator'!InflateRate</vt:lpstr>
      <vt:lpstr>IntRate</vt:lpstr>
      <vt:lpstr>LoanAmount</vt:lpstr>
      <vt:lpstr>LoanYear</vt:lpstr>
      <vt:lpstr>MonthPay</vt:lpstr>
      <vt:lpstr>Name</vt:lpstr>
      <vt:lpstr>NumPay</vt:lpstr>
      <vt:lpstr>'Investment Calculator'!NumSav</vt:lpstr>
      <vt:lpstr>PDate</vt:lpstr>
      <vt:lpstr>Phone</vt:lpstr>
      <vt:lpstr>'Mortgage Calculator'!Print_Area</vt:lpstr>
      <vt:lpstr>ReturnRate</vt:lpstr>
      <vt:lpstr>'Investment Calculator'!SavIncrement</vt:lpstr>
      <vt:lpstr>ScheduleType</vt:lpstr>
      <vt:lpstr>Target</vt:lpstr>
      <vt:lpstr>'Investment Calculator'!TargetBal</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2020-11-27T16:23:30Z</cp:lastPrinted>
  <dcterms:created xsi:type="dcterms:W3CDTF">2020-11-14T03:47:12Z</dcterms:created>
  <dcterms:modified xsi:type="dcterms:W3CDTF">2020-11-28T15:13:09Z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0x0101007532F6F1B6F2AE44BB410F5EACB8CDC9</vt:lpwstr>
  </property>
</Properties>
</file>