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jones/Documents/"/>
    </mc:Choice>
  </mc:AlternateContent>
  <bookViews>
    <workbookView xWindow="640" yWindow="1860" windowWidth="26680" windowHeight="1246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5" i="1" l="1"/>
  <c r="W65" i="1"/>
  <c r="P65" i="1"/>
  <c r="L65" i="1"/>
  <c r="H65" i="1"/>
  <c r="X64" i="1"/>
  <c r="W64" i="1"/>
  <c r="P64" i="1"/>
  <c r="L64" i="1"/>
  <c r="H64" i="1"/>
  <c r="D58" i="1"/>
  <c r="D59" i="1"/>
  <c r="D60" i="1"/>
  <c r="D61" i="1"/>
  <c r="D62" i="1"/>
  <c r="D63" i="1"/>
  <c r="D64" i="1"/>
  <c r="X63" i="1"/>
  <c r="W63" i="1"/>
  <c r="P63" i="1"/>
  <c r="L63" i="1"/>
  <c r="H63" i="1"/>
  <c r="X62" i="1"/>
  <c r="W62" i="1"/>
  <c r="P62" i="1"/>
  <c r="L62" i="1"/>
  <c r="H62" i="1"/>
  <c r="X61" i="1"/>
  <c r="W61" i="1"/>
  <c r="P61" i="1"/>
  <c r="L61" i="1"/>
  <c r="H61" i="1"/>
  <c r="X60" i="1"/>
  <c r="W60" i="1"/>
  <c r="P60" i="1"/>
  <c r="L60" i="1"/>
  <c r="H60" i="1"/>
  <c r="X59" i="1"/>
  <c r="W59" i="1"/>
  <c r="P59" i="1"/>
  <c r="L59" i="1"/>
  <c r="H59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</calcChain>
</file>

<file path=xl/sharedStrings.xml><?xml version="1.0" encoding="utf-8"?>
<sst xmlns="http://schemas.openxmlformats.org/spreadsheetml/2006/main" count="66" uniqueCount="30">
  <si>
    <r>
      <t>Table 7a--Production, imports, exports, and consumption of hardwood timber products, by major product, 1965-1999 (million cubic feet, roundwood equivalent)</t>
    </r>
    <r>
      <rPr>
        <b/>
        <vertAlign val="superscript"/>
        <sz val="10"/>
        <rFont val="Arial"/>
        <family val="2"/>
      </rPr>
      <t>a</t>
    </r>
  </si>
  <si>
    <t>Industrial roundwood use</t>
  </si>
  <si>
    <t>Other</t>
  </si>
  <si>
    <t>Fuel-</t>
  </si>
  <si>
    <t>industrial</t>
  </si>
  <si>
    <t>wood</t>
  </si>
  <si>
    <t>All products</t>
  </si>
  <si>
    <t>Total</t>
  </si>
  <si>
    <t>Lumber</t>
  </si>
  <si>
    <t>Plywood and veneer</t>
  </si>
  <si>
    <t>Pulpwood-based products</t>
  </si>
  <si>
    <t>products,</t>
  </si>
  <si>
    <t>Logs</t>
  </si>
  <si>
    <t>Pulpwood chip</t>
  </si>
  <si>
    <t>produc-</t>
  </si>
  <si>
    <t>production</t>
  </si>
  <si>
    <t>tion and</t>
  </si>
  <si>
    <t>Produc-</t>
  </si>
  <si>
    <t>Consump-</t>
  </si>
  <si>
    <t>Im-</t>
  </si>
  <si>
    <t>Ex-</t>
  </si>
  <si>
    <t>and con-</t>
  </si>
  <si>
    <t>Ex -</t>
  </si>
  <si>
    <t>con-</t>
  </si>
  <si>
    <t>Year</t>
  </si>
  <si>
    <t>tion</t>
  </si>
  <si>
    <t>ports</t>
  </si>
  <si>
    <r>
      <t>ports</t>
    </r>
    <r>
      <rPr>
        <vertAlign val="superscript"/>
        <sz val="10"/>
        <rFont val="Arial"/>
        <family val="2"/>
      </rPr>
      <t>b</t>
    </r>
  </si>
  <si>
    <r>
      <t>sumption</t>
    </r>
    <r>
      <rPr>
        <vertAlign val="superscript"/>
        <sz val="10"/>
        <rFont val="Arial"/>
        <family val="2"/>
      </rPr>
      <t>c</t>
    </r>
  </si>
  <si>
    <t>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</si>
</sst>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4" borderId="0" xfId="0" applyFill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3" fontId="4" fillId="6" borderId="0" xfId="0" applyNumberFormat="1" applyFont="1" applyFill="1" applyBorder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0" fontId="0" fillId="5" borderId="0" xfId="0" applyFill="1" applyBorder="1"/>
    <xf numFmtId="3" fontId="4" fillId="7" borderId="0" xfId="0" applyNumberFormat="1" applyFont="1" applyFill="1" applyBorder="1" applyAlignment="1">
      <alignment horizontal="center"/>
    </xf>
    <xf numFmtId="0" fontId="0" fillId="0" borderId="1" xfId="0" applyFill="1" applyBorder="1"/>
    <xf numFmtId="3" fontId="4" fillId="3" borderId="0" xfId="0" applyNumberFormat="1" applyFont="1" applyFill="1" applyBorder="1" applyAlignment="1">
      <alignment horizontal="center"/>
    </xf>
    <xf numFmtId="3" fontId="4" fillId="6" borderId="10" xfId="0" applyNumberFormat="1" applyFont="1" applyFill="1" applyBorder="1" applyAlignment="1">
      <alignment horizontal="center"/>
    </xf>
    <xf numFmtId="3" fontId="0" fillId="8" borderId="0" xfId="0" applyNumberFormat="1" applyFill="1"/>
    <xf numFmtId="3" fontId="4" fillId="6" borderId="0" xfId="0" applyNumberFormat="1" applyFont="1" applyFill="1" applyAlignment="1">
      <alignment horizontal="center"/>
    </xf>
    <xf numFmtId="3" fontId="4" fillId="9" borderId="0" xfId="0" applyNumberFormat="1" applyFont="1" applyFill="1" applyBorder="1" applyAlignment="1">
      <alignment horizontal="center"/>
    </xf>
    <xf numFmtId="3" fontId="4" fillId="10" borderId="0" xfId="0" applyNumberFormat="1" applyFont="1" applyFill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ones/Downloads/Woodcarb_II__V2.0_wo_at_Risk_code_Oct_2012_%20DO%20NOT%20CHANG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_original"/>
      <sheetName val="Parameters&amp;Results"/>
      <sheetName val="06 IPCC Tables"/>
      <sheetName val="IPCC Tables"/>
      <sheetName val="Flowchart"/>
      <sheetName val="Cons&amp;Trade"/>
      <sheetName val="Dumps"/>
      <sheetName val="Calculation"/>
      <sheetName val="SW Calc"/>
      <sheetName val="SW Calc P"/>
      <sheetName val="Control"/>
      <sheetName val="USA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Table 3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0">
          <cell r="X10">
            <v>7.3967999999999989</v>
          </cell>
        </row>
        <row r="11">
          <cell r="X11">
            <v>17.332799999999999</v>
          </cell>
        </row>
        <row r="12">
          <cell r="X12">
            <v>46.929199999999994</v>
          </cell>
        </row>
        <row r="13">
          <cell r="X13">
            <v>100.65719999999999</v>
          </cell>
        </row>
        <row r="14">
          <cell r="X14">
            <v>145.82919999999999</v>
          </cell>
        </row>
        <row r="15">
          <cell r="X15">
            <v>150.34256148648649</v>
          </cell>
        </row>
        <row r="16">
          <cell r="X16">
            <v>123.02499527027027</v>
          </cell>
        </row>
        <row r="17">
          <cell r="X17">
            <v>156.94921824324325</v>
          </cell>
        </row>
        <row r="18">
          <cell r="X18">
            <v>216.41598243243246</v>
          </cell>
        </row>
        <row r="19">
          <cell r="X19">
            <v>240.3479797297297</v>
          </cell>
        </row>
        <row r="20">
          <cell r="X20">
            <v>197.53492500000002</v>
          </cell>
        </row>
        <row r="21">
          <cell r="X21">
            <v>245.38521283783783</v>
          </cell>
        </row>
        <row r="22">
          <cell r="X22">
            <v>260.50376554054048</v>
          </cell>
        </row>
        <row r="23">
          <cell r="X23">
            <v>224.91417162162162</v>
          </cell>
        </row>
        <row r="24">
          <cell r="X24">
            <v>279.70007837837835</v>
          </cell>
        </row>
        <row r="25">
          <cell r="X25">
            <v>278.42535000000004</v>
          </cell>
        </row>
        <row r="26">
          <cell r="X26">
            <v>220.46632905405409</v>
          </cell>
        </row>
        <row r="27">
          <cell r="X27">
            <v>177.82460878378379</v>
          </cell>
        </row>
        <row r="28">
          <cell r="X28">
            <v>156.31185405405407</v>
          </cell>
        </row>
        <row r="29">
          <cell r="X29">
            <v>144.56516351351351</v>
          </cell>
        </row>
        <row r="30">
          <cell r="X30">
            <v>144.11969391891893</v>
          </cell>
        </row>
        <row r="31">
          <cell r="X31">
            <v>150.97992567567567</v>
          </cell>
        </row>
        <row r="32">
          <cell r="X32">
            <v>158.31989391891892</v>
          </cell>
        </row>
        <row r="33">
          <cell r="X33">
            <v>217.80036486486486</v>
          </cell>
        </row>
      </sheetData>
      <sheetData sheetId="38">
        <row r="10">
          <cell r="X10">
            <v>4.1914077401730152</v>
          </cell>
        </row>
        <row r="11">
          <cell r="X11">
            <v>9.821656943390499</v>
          </cell>
        </row>
        <row r="12">
          <cell r="X12">
            <v>26.592501097789242</v>
          </cell>
        </row>
        <row r="13">
          <cell r="X13">
            <v>57.037552344817115</v>
          </cell>
        </row>
        <row r="14">
          <cell r="X14">
            <v>82.634333444629931</v>
          </cell>
        </row>
        <row r="15">
          <cell r="X15">
            <v>85.191836455209952</v>
          </cell>
        </row>
        <row r="16">
          <cell r="X16">
            <v>69.712296859528365</v>
          </cell>
        </row>
        <row r="17">
          <cell r="X17">
            <v>88.935508349398887</v>
          </cell>
        </row>
        <row r="18">
          <cell r="X18">
            <v>122.63243887416786</v>
          </cell>
        </row>
        <row r="19">
          <cell r="X19">
            <v>136.19354079793101</v>
          </cell>
        </row>
        <row r="20">
          <cell r="X20">
            <v>111.9334595500076</v>
          </cell>
        </row>
        <row r="21">
          <cell r="X21">
            <v>139.04789644339664</v>
          </cell>
        </row>
        <row r="22">
          <cell r="X22">
            <v>147.61484685686216</v>
          </cell>
        </row>
        <row r="23">
          <cell r="X23">
            <v>127.44795043930712</v>
          </cell>
        </row>
        <row r="24">
          <cell r="X24">
            <v>158.4924661261808</v>
          </cell>
        </row>
        <row r="25">
          <cell r="X25">
            <v>157.77013939140994</v>
          </cell>
        </row>
        <row r="26">
          <cell r="X26">
            <v>124.92757382174634</v>
          </cell>
        </row>
        <row r="27">
          <cell r="X27">
            <v>100.7645795005394</v>
          </cell>
        </row>
        <row r="28">
          <cell r="X28">
            <v>88.574344982013443</v>
          </cell>
        </row>
        <row r="29">
          <cell r="X29">
            <v>81.918065286328982</v>
          </cell>
        </row>
        <row r="30">
          <cell r="X30">
            <v>81.665639276866031</v>
          </cell>
        </row>
        <row r="31">
          <cell r="X31">
            <v>85.552999822595396</v>
          </cell>
        </row>
        <row r="32">
          <cell r="X32">
            <v>89.712203763131015</v>
          </cell>
        </row>
        <row r="33">
          <cell r="X33">
            <v>123.4169012420373</v>
          </cell>
        </row>
        <row r="52">
          <cell r="P52">
            <v>3347.4647227504456</v>
          </cell>
        </row>
        <row r="59">
          <cell r="AJ59">
            <v>7771.3337139149917</v>
          </cell>
        </row>
        <row r="60">
          <cell r="AJ60">
            <v>7974.8151442548296</v>
          </cell>
        </row>
        <row r="61">
          <cell r="AJ61">
            <v>8007.3134957701041</v>
          </cell>
        </row>
        <row r="62">
          <cell r="AJ62">
            <v>8133.1342887728269</v>
          </cell>
        </row>
        <row r="63">
          <cell r="AJ63">
            <v>8241.3600051471931</v>
          </cell>
        </row>
        <row r="64">
          <cell r="AJ64">
            <v>8331.8526196636849</v>
          </cell>
        </row>
        <row r="65">
          <cell r="AJ65">
            <v>8456.9834199721026</v>
          </cell>
        </row>
      </sheetData>
      <sheetData sheetId="39">
        <row r="52">
          <cell r="P52">
            <v>1911</v>
          </cell>
        </row>
      </sheetData>
      <sheetData sheetId="40">
        <row r="51">
          <cell r="D51">
            <v>11.013999999999999</v>
          </cell>
        </row>
        <row r="59">
          <cell r="D59">
            <v>7.9741</v>
          </cell>
        </row>
        <row r="60">
          <cell r="D60">
            <v>8.6481999999999992</v>
          </cell>
        </row>
        <row r="61">
          <cell r="D61">
            <v>9.3222999999999985</v>
          </cell>
        </row>
        <row r="62">
          <cell r="D62">
            <v>9.9963999999999977</v>
          </cell>
        </row>
        <row r="63">
          <cell r="D63">
            <v>10.670499999999997</v>
          </cell>
        </row>
        <row r="64">
          <cell r="D64">
            <v>11.344599999999996</v>
          </cell>
        </row>
        <row r="65">
          <cell r="D65">
            <v>12.4</v>
          </cell>
        </row>
      </sheetData>
      <sheetData sheetId="41">
        <row r="51">
          <cell r="D51">
            <v>1810</v>
          </cell>
        </row>
        <row r="59">
          <cell r="D59">
            <v>1641.9</v>
          </cell>
        </row>
        <row r="60">
          <cell r="D60">
            <v>1681.8000000000002</v>
          </cell>
        </row>
        <row r="61">
          <cell r="D61">
            <v>1721.7000000000003</v>
          </cell>
        </row>
        <row r="62">
          <cell r="D62">
            <v>1761.6000000000004</v>
          </cell>
        </row>
        <row r="63">
          <cell r="D63">
            <v>1801.5000000000005</v>
          </cell>
        </row>
        <row r="64">
          <cell r="D64">
            <v>1841.4000000000005</v>
          </cell>
        </row>
        <row r="65">
          <cell r="D65">
            <v>1900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showRuler="0" workbookViewId="0">
      <selection sqref="A1:Y9"/>
    </sheetView>
  </sheetViews>
  <sheetFormatPr baseColWidth="10" defaultRowHeight="16" x14ac:dyDescent="0.2"/>
  <sheetData>
    <row r="1" spans="1:25" ht="17" thickBo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7" thickBot="1" x14ac:dyDescent="0.25">
      <c r="A2" s="1"/>
      <c r="C2" s="1"/>
      <c r="D2" s="35" t="s">
        <v>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7"/>
    </row>
    <row r="3" spans="1:25" x14ac:dyDescent="0.2">
      <c r="A3" s="2"/>
      <c r="B3" s="3"/>
      <c r="C3" s="2"/>
      <c r="D3" s="3"/>
      <c r="E3" s="3"/>
      <c r="F3" s="3"/>
      <c r="G3" s="2"/>
      <c r="H3" s="3"/>
      <c r="I3" s="3"/>
      <c r="J3" s="3"/>
      <c r="K3" s="2"/>
      <c r="L3" s="3"/>
      <c r="M3" s="3"/>
      <c r="N3" s="3"/>
      <c r="O3" s="2"/>
      <c r="P3" s="3"/>
      <c r="Q3" s="3"/>
      <c r="R3" s="3"/>
      <c r="S3" s="4"/>
      <c r="T3" s="4" t="s">
        <v>2</v>
      </c>
      <c r="U3" s="3"/>
      <c r="V3" s="2"/>
      <c r="W3" s="3"/>
      <c r="X3" s="4"/>
      <c r="Y3" s="3" t="s">
        <v>3</v>
      </c>
    </row>
    <row r="4" spans="1:25" x14ac:dyDescent="0.2">
      <c r="A4" s="2"/>
      <c r="B4" s="3"/>
      <c r="C4" s="2"/>
      <c r="D4" s="3"/>
      <c r="E4" s="3"/>
      <c r="F4" s="3"/>
      <c r="G4" s="2"/>
      <c r="H4" s="3"/>
      <c r="I4" s="3"/>
      <c r="J4" s="3"/>
      <c r="K4" s="2"/>
      <c r="L4" s="3"/>
      <c r="M4" s="3"/>
      <c r="N4" s="3"/>
      <c r="O4" s="2"/>
      <c r="P4" s="3"/>
      <c r="Q4" s="3"/>
      <c r="R4" s="3"/>
      <c r="S4" s="2"/>
      <c r="T4" s="2" t="s">
        <v>4</v>
      </c>
      <c r="U4" s="3"/>
      <c r="V4" s="2"/>
      <c r="W4" s="3"/>
      <c r="X4" s="2"/>
      <c r="Y4" s="3" t="s">
        <v>5</v>
      </c>
    </row>
    <row r="5" spans="1:25" ht="17" thickBot="1" x14ac:dyDescent="0.25">
      <c r="A5" s="2"/>
      <c r="B5" s="38" t="s">
        <v>6</v>
      </c>
      <c r="C5" s="39"/>
      <c r="D5" s="38" t="s">
        <v>7</v>
      </c>
      <c r="E5" s="34"/>
      <c r="F5" s="34"/>
      <c r="G5" s="39"/>
      <c r="H5" s="38" t="s">
        <v>8</v>
      </c>
      <c r="I5" s="34"/>
      <c r="J5" s="34"/>
      <c r="K5" s="39"/>
      <c r="L5" s="38" t="s">
        <v>9</v>
      </c>
      <c r="M5" s="34"/>
      <c r="N5" s="34"/>
      <c r="O5" s="39"/>
      <c r="P5" s="38" t="s">
        <v>10</v>
      </c>
      <c r="Q5" s="34"/>
      <c r="R5" s="34"/>
      <c r="S5" s="39"/>
      <c r="T5" s="5" t="s">
        <v>11</v>
      </c>
      <c r="U5" s="38" t="s">
        <v>12</v>
      </c>
      <c r="V5" s="39"/>
      <c r="W5" s="38" t="s">
        <v>13</v>
      </c>
      <c r="X5" s="39"/>
      <c r="Y5" s="3" t="s">
        <v>14</v>
      </c>
    </row>
    <row r="6" spans="1:25" x14ac:dyDescent="0.2">
      <c r="A6" s="2"/>
      <c r="B6" s="3"/>
      <c r="C6" s="2"/>
      <c r="D6" s="3"/>
      <c r="E6" s="3"/>
      <c r="F6" s="3"/>
      <c r="G6" s="2"/>
      <c r="H6" s="3"/>
      <c r="I6" s="3"/>
      <c r="J6" s="3"/>
      <c r="K6" s="2"/>
      <c r="L6" s="3"/>
      <c r="M6" s="3"/>
      <c r="N6" s="3"/>
      <c r="O6" s="2"/>
      <c r="P6" s="3"/>
      <c r="Q6" s="3"/>
      <c r="R6" s="3"/>
      <c r="S6" s="2"/>
      <c r="T6" s="5" t="s">
        <v>15</v>
      </c>
      <c r="U6" s="3"/>
      <c r="V6" s="2"/>
      <c r="W6" s="3"/>
      <c r="X6" s="2"/>
      <c r="Y6" s="3" t="s">
        <v>16</v>
      </c>
    </row>
    <row r="7" spans="1:25" x14ac:dyDescent="0.2">
      <c r="A7" s="2"/>
      <c r="B7" s="3" t="s">
        <v>17</v>
      </c>
      <c r="C7" s="2" t="s">
        <v>18</v>
      </c>
      <c r="D7" s="3" t="s">
        <v>17</v>
      </c>
      <c r="E7" s="3" t="s">
        <v>19</v>
      </c>
      <c r="F7" s="3" t="s">
        <v>20</v>
      </c>
      <c r="G7" s="2" t="s">
        <v>18</v>
      </c>
      <c r="H7" s="3" t="s">
        <v>17</v>
      </c>
      <c r="I7" s="3" t="s">
        <v>19</v>
      </c>
      <c r="J7" s="3" t="s">
        <v>20</v>
      </c>
      <c r="K7" s="2" t="s">
        <v>18</v>
      </c>
      <c r="L7" s="3" t="s">
        <v>17</v>
      </c>
      <c r="M7" s="3" t="s">
        <v>19</v>
      </c>
      <c r="N7" s="3" t="s">
        <v>20</v>
      </c>
      <c r="O7" s="2" t="s">
        <v>18</v>
      </c>
      <c r="P7" s="3" t="s">
        <v>17</v>
      </c>
      <c r="Q7" s="3" t="s">
        <v>19</v>
      </c>
      <c r="R7" s="3" t="s">
        <v>20</v>
      </c>
      <c r="S7" s="2" t="s">
        <v>18</v>
      </c>
      <c r="T7" s="5" t="s">
        <v>21</v>
      </c>
      <c r="U7" s="3" t="s">
        <v>19</v>
      </c>
      <c r="V7" s="2" t="s">
        <v>22</v>
      </c>
      <c r="W7" s="3" t="s">
        <v>19</v>
      </c>
      <c r="X7" s="2" t="s">
        <v>20</v>
      </c>
      <c r="Y7" s="3" t="s">
        <v>23</v>
      </c>
    </row>
    <row r="8" spans="1:25" ht="17" thickBot="1" x14ac:dyDescent="0.25">
      <c r="A8" s="6" t="s">
        <v>24</v>
      </c>
      <c r="B8" s="7" t="s">
        <v>25</v>
      </c>
      <c r="C8" s="6" t="s">
        <v>25</v>
      </c>
      <c r="D8" s="7" t="s">
        <v>25</v>
      </c>
      <c r="E8" s="7" t="s">
        <v>26</v>
      </c>
      <c r="F8" s="7" t="s">
        <v>26</v>
      </c>
      <c r="G8" s="6" t="s">
        <v>25</v>
      </c>
      <c r="H8" s="7" t="s">
        <v>25</v>
      </c>
      <c r="I8" s="7" t="s">
        <v>26</v>
      </c>
      <c r="J8" s="7" t="s">
        <v>26</v>
      </c>
      <c r="K8" s="6" t="s">
        <v>25</v>
      </c>
      <c r="L8" s="7" t="s">
        <v>25</v>
      </c>
      <c r="M8" s="7" t="s">
        <v>26</v>
      </c>
      <c r="N8" s="7" t="s">
        <v>26</v>
      </c>
      <c r="O8" s="6" t="s">
        <v>25</v>
      </c>
      <c r="P8" s="7" t="s">
        <v>25</v>
      </c>
      <c r="Q8" s="7" t="s">
        <v>27</v>
      </c>
      <c r="R8" s="7" t="s">
        <v>27</v>
      </c>
      <c r="S8" s="6" t="s">
        <v>25</v>
      </c>
      <c r="T8" s="8" t="s">
        <v>28</v>
      </c>
      <c r="U8" s="7" t="s">
        <v>26</v>
      </c>
      <c r="V8" s="6" t="s">
        <v>26</v>
      </c>
      <c r="W8" s="7" t="s">
        <v>26</v>
      </c>
      <c r="X8" s="6" t="s">
        <v>26</v>
      </c>
      <c r="Y8" s="7" t="s">
        <v>29</v>
      </c>
    </row>
    <row r="10" spans="1:25" x14ac:dyDescent="0.2">
      <c r="A10">
        <v>1965</v>
      </c>
      <c r="B10" s="9">
        <v>3762.8142006751577</v>
      </c>
      <c r="C10" s="9">
        <v>3987.4359838677974</v>
      </c>
      <c r="D10" s="9">
        <v>2911.6542006751574</v>
      </c>
      <c r="E10">
        <v>312.45940419388836</v>
      </c>
      <c r="F10">
        <v>88.641748289383926</v>
      </c>
      <c r="G10" s="9">
        <v>3136.2759838677971</v>
      </c>
      <c r="H10" s="9">
        <v>1649.8993179718777</v>
      </c>
      <c r="I10">
        <v>58.240418118466899</v>
      </c>
      <c r="J10">
        <v>17.421602787456447</v>
      </c>
      <c r="K10" s="9">
        <v>1690.7181333028882</v>
      </c>
      <c r="L10">
        <v>125</v>
      </c>
      <c r="M10">
        <v>54.535290000000003</v>
      </c>
      <c r="N10">
        <v>0.3394172881355933</v>
      </c>
      <c r="O10">
        <v>180</v>
      </c>
      <c r="P10">
        <v>863.73433185582167</v>
      </c>
      <c r="Q10">
        <v>190.95000963474351</v>
      </c>
      <c r="R10">
        <v>57.860177366334256</v>
      </c>
      <c r="S10">
        <v>996.82416412423095</v>
      </c>
      <c r="T10">
        <v>260</v>
      </c>
      <c r="U10">
        <v>8.7336864406779657</v>
      </c>
      <c r="V10">
        <v>13.020550847457628</v>
      </c>
      <c r="W10" s="10">
        <v>1E-3</v>
      </c>
      <c r="X10" s="11">
        <f>'[1]Howard_Table 5a'!X10-'[1]Howard_Table 6a'!X10</f>
        <v>3.2053922598269837</v>
      </c>
      <c r="Y10">
        <v>851.16</v>
      </c>
    </row>
    <row r="11" spans="1:25" x14ac:dyDescent="0.2">
      <c r="A11">
        <v>1966</v>
      </c>
      <c r="B11" s="9">
        <v>3897.3195646301951</v>
      </c>
      <c r="C11" s="9">
        <v>4142.4211112069561</v>
      </c>
      <c r="D11" s="9">
        <v>3044.519564630195</v>
      </c>
      <c r="E11">
        <v>356.90358048652445</v>
      </c>
      <c r="F11">
        <v>111.97341611315278</v>
      </c>
      <c r="G11" s="9">
        <v>3289.6211112069564</v>
      </c>
      <c r="H11" s="9">
        <v>1708.6088625802777</v>
      </c>
      <c r="I11">
        <v>73.310104529616723</v>
      </c>
      <c r="J11">
        <v>34.843205574912893</v>
      </c>
      <c r="K11" s="9">
        <v>1747.0757615349814</v>
      </c>
      <c r="L11">
        <v>128</v>
      </c>
      <c r="M11">
        <v>65.312838000000013</v>
      </c>
      <c r="N11">
        <v>0.48422020338983057</v>
      </c>
      <c r="O11">
        <v>193</v>
      </c>
      <c r="P11">
        <v>940.83390120245974</v>
      </c>
      <c r="Q11">
        <v>209.78688795690769</v>
      </c>
      <c r="R11">
        <v>64.569189487392435</v>
      </c>
      <c r="S11" s="9">
        <v>1086.0515996719751</v>
      </c>
      <c r="T11">
        <v>255</v>
      </c>
      <c r="U11">
        <v>8.4937500000000004</v>
      </c>
      <c r="V11">
        <v>12.076800847457626</v>
      </c>
      <c r="W11" s="10">
        <v>1E-3</v>
      </c>
      <c r="X11" s="11">
        <f>'[1]Howard_Table 5a'!X11-'[1]Howard_Table 6a'!X11</f>
        <v>7.5111430566094999</v>
      </c>
      <c r="Y11">
        <v>852.8</v>
      </c>
    </row>
    <row r="12" spans="1:25" x14ac:dyDescent="0.2">
      <c r="A12">
        <v>1967</v>
      </c>
      <c r="B12" s="9">
        <v>3774.1872248162681</v>
      </c>
      <c r="C12" s="9">
        <v>3978.7100202723277</v>
      </c>
      <c r="D12" s="9">
        <v>2900.0672248162678</v>
      </c>
      <c r="E12">
        <v>322.8445828505632</v>
      </c>
      <c r="F12">
        <v>119.0696915978934</v>
      </c>
      <c r="G12" s="9">
        <v>3104.5900202723274</v>
      </c>
      <c r="H12" s="9">
        <v>1628.4426625655026</v>
      </c>
      <c r="I12">
        <v>59.703832752613238</v>
      </c>
      <c r="J12">
        <v>34.843205574912893</v>
      </c>
      <c r="K12" s="9">
        <v>1653.3032897432029</v>
      </c>
      <c r="L12">
        <v>119</v>
      </c>
      <c r="M12">
        <v>64.792038000000019</v>
      </c>
      <c r="N12">
        <v>0.53994220338983068</v>
      </c>
      <c r="O12">
        <v>184</v>
      </c>
      <c r="P12">
        <v>907.10867242025654</v>
      </c>
      <c r="Q12">
        <v>191.45453836913637</v>
      </c>
      <c r="R12">
        <v>68.170653989082211</v>
      </c>
      <c r="S12" s="9">
        <v>1030.3925568003108</v>
      </c>
      <c r="T12">
        <v>230</v>
      </c>
      <c r="U12">
        <v>6.8941737288135592</v>
      </c>
      <c r="V12">
        <v>15.515889830508474</v>
      </c>
      <c r="W12" s="10">
        <v>1E-3</v>
      </c>
      <c r="X12" s="11">
        <f>'[1]Howard_Table 5a'!X12-'[1]Howard_Table 6a'!X12</f>
        <v>20.336698902210752</v>
      </c>
      <c r="Y12">
        <v>874.12</v>
      </c>
    </row>
    <row r="13" spans="1:25" x14ac:dyDescent="0.2">
      <c r="A13">
        <v>1968</v>
      </c>
      <c r="B13" s="9">
        <v>3742.4031452957265</v>
      </c>
      <c r="C13" s="9">
        <v>3987.1182866672202</v>
      </c>
      <c r="D13" s="9">
        <v>2842.0431452957264</v>
      </c>
      <c r="E13">
        <v>352.83972117127524</v>
      </c>
      <c r="F13">
        <v>107.68919329130649</v>
      </c>
      <c r="G13" s="9">
        <v>3086.7582866672201</v>
      </c>
      <c r="H13" s="9">
        <v>1528.8367143717996</v>
      </c>
      <c r="I13">
        <v>60.121951219512198</v>
      </c>
      <c r="J13">
        <v>17.421602787456447</v>
      </c>
      <c r="K13" s="9">
        <v>1571.5370628038552</v>
      </c>
      <c r="L13">
        <v>127</v>
      </c>
      <c r="M13">
        <v>98.237940000000023</v>
      </c>
      <c r="N13">
        <v>0.80255349152542399</v>
      </c>
      <c r="O13">
        <v>224</v>
      </c>
      <c r="P13">
        <v>937.41820468768674</v>
      </c>
      <c r="Q13">
        <v>187.13777486701724</v>
      </c>
      <c r="R13">
        <v>74.285058198765313</v>
      </c>
      <c r="S13" s="9">
        <v>1050.2709213559388</v>
      </c>
      <c r="T13">
        <v>233.60824742268045</v>
      </c>
      <c r="U13">
        <v>7.3420550847457626</v>
      </c>
      <c r="V13">
        <v>15.17997881355932</v>
      </c>
      <c r="W13" s="10">
        <v>1E-3</v>
      </c>
      <c r="X13" s="11">
        <f>'[1]Howard_Table 5a'!X13-'[1]Howard_Table 6a'!X13</f>
        <v>43.619647655182874</v>
      </c>
      <c r="Y13">
        <v>900.36</v>
      </c>
    </row>
    <row r="14" spans="1:25" x14ac:dyDescent="0.2">
      <c r="A14">
        <v>1969</v>
      </c>
      <c r="B14" s="9">
        <v>3881.192599170754</v>
      </c>
      <c r="C14" s="9">
        <v>4172.8057327975976</v>
      </c>
      <c r="D14" s="9">
        <v>2979.192599170754</v>
      </c>
      <c r="E14">
        <v>409.75235396741192</v>
      </c>
      <c r="F14">
        <v>118.50762874734886</v>
      </c>
      <c r="G14" s="9">
        <v>3270.8057327975976</v>
      </c>
      <c r="H14" s="9">
        <v>1528.6202759127643</v>
      </c>
      <c r="I14">
        <v>77.804878048780495</v>
      </c>
      <c r="J14">
        <v>17.421602787456447</v>
      </c>
      <c r="K14" s="9">
        <v>1589.0035511740882</v>
      </c>
      <c r="L14">
        <v>118</v>
      </c>
      <c r="M14">
        <v>109.75515000000001</v>
      </c>
      <c r="N14">
        <v>1.1235584067796613</v>
      </c>
      <c r="O14">
        <v>227</v>
      </c>
      <c r="P14" s="9">
        <v>1049.4140512334047</v>
      </c>
      <c r="Q14">
        <v>215.7620293084619</v>
      </c>
      <c r="R14">
        <v>87.133865858197495</v>
      </c>
      <c r="S14" s="9">
        <v>1178.0422146836693</v>
      </c>
      <c r="T14">
        <v>270.32967032967031</v>
      </c>
      <c r="U14">
        <v>6.4302966101694912</v>
      </c>
      <c r="V14">
        <v>12.828601694915255</v>
      </c>
      <c r="W14" s="10">
        <v>1E-3</v>
      </c>
      <c r="X14" s="11">
        <f>'[1]Howard_Table 5a'!X14-'[1]Howard_Table 6a'!X14</f>
        <v>63.194866555370055</v>
      </c>
      <c r="Y14">
        <v>902</v>
      </c>
    </row>
    <row r="15" spans="1:25" x14ac:dyDescent="0.2">
      <c r="A15">
        <v>1970</v>
      </c>
      <c r="B15" s="9">
        <v>4248.5771802622548</v>
      </c>
      <c r="C15" s="9">
        <v>4482.0160387299184</v>
      </c>
      <c r="D15" s="12">
        <v>3211.2771802622547</v>
      </c>
      <c r="E15">
        <v>366.6296275461757</v>
      </c>
      <c r="F15">
        <v>133.75290141749483</v>
      </c>
      <c r="G15" s="9">
        <v>3444.7160387299186</v>
      </c>
      <c r="H15" s="9">
        <v>1673.7197508323113</v>
      </c>
      <c r="I15">
        <v>67.34</v>
      </c>
      <c r="J15">
        <v>20</v>
      </c>
      <c r="K15" s="9">
        <v>1721.0597508323112</v>
      </c>
      <c r="L15">
        <v>115</v>
      </c>
      <c r="M15">
        <v>106.61077200000001</v>
      </c>
      <c r="N15">
        <v>3.1729043389830514</v>
      </c>
      <c r="O15">
        <v>219</v>
      </c>
      <c r="P15">
        <v>1112.3834077449983</v>
      </c>
      <c r="Q15">
        <v>186.61646147837908</v>
      </c>
      <c r="R15">
        <v>99.558916570037212</v>
      </c>
      <c r="S15" s="9">
        <v>1199.4409526533402</v>
      </c>
      <c r="T15">
        <v>299.15294117647062</v>
      </c>
      <c r="U15">
        <v>6.0623940677966104</v>
      </c>
      <c r="V15">
        <v>11.021080508474576</v>
      </c>
      <c r="W15" s="10">
        <v>1E-3</v>
      </c>
      <c r="X15" s="11">
        <f>'[1]Howard_Table 5a'!X15-'[1]Howard_Table 6a'!X15</f>
        <v>65.150725031276536</v>
      </c>
      <c r="Y15">
        <v>1037.3</v>
      </c>
    </row>
    <row r="16" spans="1:25" x14ac:dyDescent="0.2">
      <c r="A16">
        <v>1971</v>
      </c>
      <c r="B16" s="9">
        <v>3912.3269121109452</v>
      </c>
      <c r="C16" s="9">
        <v>4171.4740993022433</v>
      </c>
      <c r="D16" s="9">
        <v>2895.272805910945</v>
      </c>
      <c r="E16">
        <v>394.06052395394755</v>
      </c>
      <c r="F16">
        <v>135.43556971180175</v>
      </c>
      <c r="G16" s="9">
        <v>3154.4199931022431</v>
      </c>
      <c r="H16" s="9">
        <v>1479.9859387792608</v>
      </c>
      <c r="I16">
        <v>62.317073170731703</v>
      </c>
      <c r="J16">
        <v>34.843205574912893</v>
      </c>
      <c r="K16" s="9">
        <v>1507.4598063750796</v>
      </c>
      <c r="L16">
        <v>125</v>
      </c>
      <c r="M16">
        <v>132.39187800000002</v>
      </c>
      <c r="N16">
        <v>0.91411094915254265</v>
      </c>
      <c r="O16">
        <v>257</v>
      </c>
      <c r="P16" s="9">
        <v>1012.4879213485513</v>
      </c>
      <c r="Q16">
        <v>194.82477193575821</v>
      </c>
      <c r="R16">
        <v>90.240753187736317</v>
      </c>
      <c r="S16" s="9">
        <v>1117.0719400965731</v>
      </c>
      <c r="T16">
        <v>268.36144578313252</v>
      </c>
      <c r="U16">
        <v>4.5268008474576273</v>
      </c>
      <c r="V16">
        <v>9.4375</v>
      </c>
      <c r="W16" s="10">
        <v>1E-3</v>
      </c>
      <c r="X16" s="11">
        <f>'[1]Howard_Table 5a'!X16-'[1]Howard_Table 6a'!X16</f>
        <v>53.312698410741902</v>
      </c>
      <c r="Y16">
        <v>1017.0541062</v>
      </c>
    </row>
    <row r="17" spans="1:25" x14ac:dyDescent="0.2">
      <c r="A17">
        <v>1972</v>
      </c>
      <c r="B17" s="9">
        <v>3982.5446625355521</v>
      </c>
      <c r="C17" s="9">
        <v>4287.064345729128</v>
      </c>
      <c r="D17" s="9">
        <v>2934.9706845355522</v>
      </c>
      <c r="E17">
        <v>448.15547946378035</v>
      </c>
      <c r="F17">
        <v>143.94859779562714</v>
      </c>
      <c r="G17" s="9">
        <v>3239.4903677291286</v>
      </c>
      <c r="H17" s="9">
        <v>1489.282732435074</v>
      </c>
      <c r="I17">
        <v>78.188153310104525</v>
      </c>
      <c r="J17">
        <v>34.843205574912893</v>
      </c>
      <c r="K17" s="9">
        <v>1532.6276801702656</v>
      </c>
      <c r="L17">
        <v>133</v>
      </c>
      <c r="M17">
        <v>164.37351600000002</v>
      </c>
      <c r="N17">
        <v>1.6863175254237293</v>
      </c>
      <c r="O17">
        <v>296</v>
      </c>
      <c r="P17" s="9">
        <v>1074.2728691856423</v>
      </c>
      <c r="Q17">
        <v>201.11499659435376</v>
      </c>
      <c r="R17">
        <v>92.399053508849832</v>
      </c>
      <c r="S17" s="9">
        <v>1182.9888122711461</v>
      </c>
      <c r="T17">
        <v>223.39506172839509</v>
      </c>
      <c r="U17">
        <v>4.4788135593220337</v>
      </c>
      <c r="V17">
        <v>15.020021186440678</v>
      </c>
      <c r="W17" s="10">
        <v>1E-3</v>
      </c>
      <c r="X17" s="11">
        <f>'[1]Howard_Table 5a'!X17-'[1]Howard_Table 6a'!X17</f>
        <v>68.013709893844364</v>
      </c>
      <c r="Y17">
        <v>1047.5739779999999</v>
      </c>
    </row>
    <row r="18" spans="1:25" x14ac:dyDescent="0.2">
      <c r="A18">
        <v>1973</v>
      </c>
      <c r="B18" s="9">
        <v>4055.4762049576161</v>
      </c>
      <c r="C18" s="9">
        <v>4363.1859947427838</v>
      </c>
      <c r="D18" s="9">
        <v>3063.9928021576161</v>
      </c>
      <c r="E18">
        <v>458.5800700113266</v>
      </c>
      <c r="F18">
        <v>150.92919324310773</v>
      </c>
      <c r="G18" s="9">
        <v>3371.7025919427842</v>
      </c>
      <c r="H18" s="9">
        <v>1543.0915014204083</v>
      </c>
      <c r="I18">
        <v>95.592334494773525</v>
      </c>
      <c r="J18">
        <v>34.843205574912893</v>
      </c>
      <c r="K18" s="9">
        <v>1603.8406303402689</v>
      </c>
      <c r="L18">
        <v>122</v>
      </c>
      <c r="M18">
        <v>131.61971400000002</v>
      </c>
      <c r="N18">
        <v>2.6786270169491537</v>
      </c>
      <c r="O18">
        <v>251</v>
      </c>
      <c r="P18" s="9">
        <v>1172.9043492306166</v>
      </c>
      <c r="Q18">
        <v>227.36908083858694</v>
      </c>
      <c r="R18">
        <v>95.188186922432109</v>
      </c>
      <c r="S18" s="9">
        <v>1305.0852431467715</v>
      </c>
      <c r="T18">
        <v>207.77777777777777</v>
      </c>
      <c r="U18">
        <v>3.9989406779661016</v>
      </c>
      <c r="V18">
        <v>18.219173728813558</v>
      </c>
      <c r="W18" s="10">
        <v>1E-3</v>
      </c>
      <c r="X18" s="11">
        <f>'[1]Howard_Table 5a'!X18-'[1]Howard_Table 6a'!X18</f>
        <v>93.783543558264597</v>
      </c>
      <c r="Y18">
        <v>991.48340279999991</v>
      </c>
    </row>
    <row r="19" spans="1:25" x14ac:dyDescent="0.2">
      <c r="A19">
        <v>1974</v>
      </c>
      <c r="B19" s="9">
        <v>4136.5456908518145</v>
      </c>
      <c r="C19" s="9">
        <v>4380.7126429121672</v>
      </c>
      <c r="D19" s="9">
        <v>3051.0280884518143</v>
      </c>
      <c r="E19">
        <v>425.69656018885922</v>
      </c>
      <c r="F19">
        <v>181.25116358613326</v>
      </c>
      <c r="G19" s="9">
        <v>3295.1950405121675</v>
      </c>
      <c r="H19" s="9">
        <v>1484.4338131727709</v>
      </c>
      <c r="I19">
        <v>78.344947735191639</v>
      </c>
      <c r="J19">
        <v>34.843205574912893</v>
      </c>
      <c r="K19" s="9">
        <v>1527.9355553330497</v>
      </c>
      <c r="L19">
        <v>97</v>
      </c>
      <c r="M19">
        <v>85.625544000000019</v>
      </c>
      <c r="N19">
        <v>4.3470994576271202</v>
      </c>
      <c r="O19">
        <v>178</v>
      </c>
      <c r="P19" s="9">
        <v>1277.2402163324655</v>
      </c>
      <c r="Q19">
        <v>256.76738201298957</v>
      </c>
      <c r="R19">
        <v>123.07388821461021</v>
      </c>
      <c r="S19" s="9">
        <v>1410.9337101308449</v>
      </c>
      <c r="T19">
        <v>173.36708860759495</v>
      </c>
      <c r="U19">
        <v>4.9586864406779663</v>
      </c>
      <c r="V19">
        <v>18.986970338983053</v>
      </c>
      <c r="W19" s="10">
        <v>1E-3</v>
      </c>
      <c r="X19" s="11">
        <f>'[1]Howard_Table 5a'!X19-'[1]Howard_Table 6a'!X19</f>
        <v>104.15443893179869</v>
      </c>
      <c r="Y19">
        <v>1085.5176024</v>
      </c>
    </row>
    <row r="20" spans="1:25" x14ac:dyDescent="0.2">
      <c r="A20">
        <v>1975</v>
      </c>
      <c r="B20" s="9">
        <v>3511.9035294747005</v>
      </c>
      <c r="C20" s="9">
        <v>3681.3326184261264</v>
      </c>
      <c r="D20" s="9">
        <v>2473.4030268747006</v>
      </c>
      <c r="E20">
        <v>309.57300813440497</v>
      </c>
      <c r="F20">
        <v>139.96603064060611</v>
      </c>
      <c r="G20" s="9">
        <v>2642.8321158261265</v>
      </c>
      <c r="H20" s="9">
        <v>1282.156340797932</v>
      </c>
      <c r="I20">
        <v>43.90243902439024</v>
      </c>
      <c r="J20">
        <v>34.843205574912893</v>
      </c>
      <c r="K20" s="9">
        <v>1291.2155742474094</v>
      </c>
      <c r="L20">
        <v>79</v>
      </c>
      <c r="M20">
        <v>99.899982000000023</v>
      </c>
      <c r="N20">
        <v>4.7220934576271212</v>
      </c>
      <c r="O20">
        <v>174</v>
      </c>
      <c r="P20">
        <v>951.64149539880236</v>
      </c>
      <c r="Q20">
        <v>163.05130744899773</v>
      </c>
      <c r="R20">
        <v>89.795540930099975</v>
      </c>
      <c r="S20" s="9">
        <v>1024.8972619177</v>
      </c>
      <c r="T20">
        <v>150</v>
      </c>
      <c r="U20">
        <v>2.719279661016949</v>
      </c>
      <c r="V20">
        <v>10.605190677966101</v>
      </c>
      <c r="W20" s="10">
        <v>1E-3</v>
      </c>
      <c r="X20" s="11">
        <f>'[1]Howard_Table 5a'!X20-'[1]Howard_Table 6a'!X20</f>
        <v>85.601465449992418</v>
      </c>
      <c r="Y20">
        <v>1038.5005025999999</v>
      </c>
    </row>
    <row r="21" spans="1:25" x14ac:dyDescent="0.2">
      <c r="A21">
        <v>1976</v>
      </c>
      <c r="B21" s="9">
        <v>3737.7644057998004</v>
      </c>
      <c r="C21" s="9">
        <v>3956.8868312798868</v>
      </c>
      <c r="D21" s="9">
        <v>2721.5351609998006</v>
      </c>
      <c r="E21">
        <v>367.29660995915111</v>
      </c>
      <c r="F21">
        <v>148.65888251296292</v>
      </c>
      <c r="G21" s="9">
        <v>2940.657586479887</v>
      </c>
      <c r="H21" s="9">
        <v>1401.7651029703975</v>
      </c>
      <c r="I21">
        <v>50.226480836236931</v>
      </c>
      <c r="J21">
        <v>34.843205574912893</v>
      </c>
      <c r="K21" s="9">
        <v>1417.1483782317216</v>
      </c>
      <c r="L21">
        <v>84</v>
      </c>
      <c r="M21">
        <v>122.71864800000003</v>
      </c>
      <c r="N21">
        <v>5.2033460338983071</v>
      </c>
      <c r="O21">
        <v>202</v>
      </c>
      <c r="P21" s="9">
        <v>1085.6860537921148</v>
      </c>
      <c r="Q21">
        <v>192.08008281782941</v>
      </c>
      <c r="R21">
        <v>93.528326666863606</v>
      </c>
      <c r="S21" s="9">
        <v>1184.2378099430805</v>
      </c>
      <c r="T21">
        <v>135</v>
      </c>
      <c r="U21">
        <v>2.2713983050847455</v>
      </c>
      <c r="V21">
        <v>15.084004237288134</v>
      </c>
      <c r="W21" s="10">
        <v>1E-3</v>
      </c>
      <c r="X21" s="11">
        <f>'[1]Howard_Table 5a'!X21-'[1]Howard_Table 6a'!X21</f>
        <v>106.33731639444119</v>
      </c>
      <c r="Y21">
        <v>1016.2292447999999</v>
      </c>
    </row>
    <row r="22" spans="1:25" x14ac:dyDescent="0.2">
      <c r="A22">
        <v>1977</v>
      </c>
      <c r="B22" s="9">
        <v>4058.7167721487531</v>
      </c>
      <c r="C22" s="9">
        <v>4287.8648253452238</v>
      </c>
      <c r="D22" s="9">
        <v>2820.599810748753</v>
      </c>
      <c r="E22">
        <v>371.91863986661087</v>
      </c>
      <c r="F22">
        <v>143.44022704302168</v>
      </c>
      <c r="G22" s="9">
        <v>3049.7478639452238</v>
      </c>
      <c r="H22" s="9">
        <v>1495.257442680962</v>
      </c>
      <c r="I22">
        <v>59.878048780487802</v>
      </c>
      <c r="J22">
        <v>34.843205574912893</v>
      </c>
      <c r="K22" s="9">
        <v>1520.292285886537</v>
      </c>
      <c r="L22">
        <v>91</v>
      </c>
      <c r="M22">
        <v>117.415716</v>
      </c>
      <c r="N22">
        <v>4.0853563728813569</v>
      </c>
      <c r="O22">
        <v>205</v>
      </c>
      <c r="P22" s="9">
        <v>1074.994168915249</v>
      </c>
      <c r="Q22">
        <v>192.22551067934342</v>
      </c>
      <c r="R22">
        <v>90.163465942685065</v>
      </c>
      <c r="S22" s="9">
        <v>1177.0562136519075</v>
      </c>
      <c r="T22">
        <v>145</v>
      </c>
      <c r="U22">
        <v>2.3993644067796609</v>
      </c>
      <c r="V22">
        <v>14.348199152542373</v>
      </c>
      <c r="W22" s="10">
        <v>1E-3</v>
      </c>
      <c r="X22" s="11">
        <f>'[1]Howard_Table 5a'!X22-'[1]Howard_Table 6a'!X22</f>
        <v>112.88891868367833</v>
      </c>
      <c r="Y22">
        <v>1238.1169614</v>
      </c>
    </row>
    <row r="23" spans="1:25" x14ac:dyDescent="0.2">
      <c r="A23">
        <v>1978</v>
      </c>
      <c r="B23" s="9">
        <v>4602.0997120430193</v>
      </c>
      <c r="C23" s="9">
        <v>4841.9547284319742</v>
      </c>
      <c r="D23" s="9">
        <v>3029.9138836430193</v>
      </c>
      <c r="E23">
        <v>425.67059804227893</v>
      </c>
      <c r="F23">
        <v>185.97642300925699</v>
      </c>
      <c r="G23" s="9">
        <v>3269.7689000319738</v>
      </c>
      <c r="H23" s="9">
        <v>1577.579950394934</v>
      </c>
      <c r="I23">
        <v>62.961672473867587</v>
      </c>
      <c r="J23">
        <v>69.686411149825787</v>
      </c>
      <c r="K23" s="9">
        <v>1570.8552117189759</v>
      </c>
      <c r="L23">
        <v>92</v>
      </c>
      <c r="M23">
        <v>129.87861600000002</v>
      </c>
      <c r="N23">
        <v>2.0394573559322038</v>
      </c>
      <c r="O23">
        <v>220</v>
      </c>
      <c r="P23" s="9">
        <v>1187.612711496673</v>
      </c>
      <c r="Q23">
        <v>229.98306380569946</v>
      </c>
      <c r="R23">
        <v>96.529332752086574</v>
      </c>
      <c r="S23" s="9">
        <v>1321.066442550286</v>
      </c>
      <c r="T23">
        <v>155</v>
      </c>
      <c r="U23">
        <v>2.8472457627118644</v>
      </c>
      <c r="V23">
        <v>17.721221751412429</v>
      </c>
      <c r="W23" s="10">
        <v>1E-3</v>
      </c>
      <c r="X23" s="11">
        <f>'[1]Howard_Table 5a'!X23-'[1]Howard_Table 6a'!X23</f>
        <v>97.466221182314499</v>
      </c>
      <c r="Y23" s="9">
        <v>1572.1858284</v>
      </c>
    </row>
    <row r="24" spans="1:25" x14ac:dyDescent="0.2">
      <c r="A24">
        <v>1979</v>
      </c>
      <c r="B24" s="9">
        <v>4944.4331196507665</v>
      </c>
      <c r="C24" s="9">
        <v>5155.8937848657206</v>
      </c>
      <c r="D24" s="9">
        <v>3124.788871250767</v>
      </c>
      <c r="E24">
        <v>409.53825254506745</v>
      </c>
      <c r="F24">
        <v>198.3615212284187</v>
      </c>
      <c r="G24" s="9">
        <v>3336.2495364657211</v>
      </c>
      <c r="H24" s="9">
        <v>1639.6716734835866</v>
      </c>
      <c r="I24">
        <v>65.540069686411144</v>
      </c>
      <c r="J24">
        <v>69.686411149825787</v>
      </c>
      <c r="K24" s="9">
        <v>1635.5253320201721</v>
      </c>
      <c r="L24">
        <v>89</v>
      </c>
      <c r="M24">
        <v>107.84588400000001</v>
      </c>
      <c r="N24">
        <v>2.1298178983050855</v>
      </c>
      <c r="O24">
        <v>195</v>
      </c>
      <c r="P24" s="9">
        <v>1215.5189633039038</v>
      </c>
      <c r="Q24">
        <v>233.8169175027241</v>
      </c>
      <c r="R24">
        <v>105.94705771701099</v>
      </c>
      <c r="S24" s="9">
        <v>1343.3888230896168</v>
      </c>
      <c r="T24">
        <v>160</v>
      </c>
      <c r="U24">
        <v>2.3353813559322032</v>
      </c>
      <c r="V24">
        <v>20.598234463276839</v>
      </c>
      <c r="W24" s="10">
        <v>1E-3</v>
      </c>
      <c r="X24" s="11">
        <f>'[1]Howard_Table 5a'!X24-'[1]Howard_Table 6a'!X24</f>
        <v>121.20761225219755</v>
      </c>
      <c r="Y24" s="9">
        <v>1819.6442483999999</v>
      </c>
    </row>
    <row r="25" spans="1:25" x14ac:dyDescent="0.2">
      <c r="A25">
        <v>1980</v>
      </c>
      <c r="B25" s="9">
        <v>5163.2112831137338</v>
      </c>
      <c r="C25" s="9">
        <v>5237.7416869370281</v>
      </c>
      <c r="D25" s="9">
        <v>3092.8091691137338</v>
      </c>
      <c r="E25">
        <v>333.19818015322778</v>
      </c>
      <c r="F25">
        <v>258.82817334688286</v>
      </c>
      <c r="G25" s="9">
        <v>3167.3395729370277</v>
      </c>
      <c r="H25" s="9">
        <v>1611.1035803459959</v>
      </c>
      <c r="I25">
        <v>51.080139372822295</v>
      </c>
      <c r="J25">
        <v>87.108013937282223</v>
      </c>
      <c r="K25" s="9">
        <v>1575.0757057815358</v>
      </c>
      <c r="L25">
        <v>78</v>
      </c>
      <c r="M25">
        <v>62.446082000000004</v>
      </c>
      <c r="N25">
        <v>2.6064790169491534</v>
      </c>
      <c r="O25">
        <v>138</v>
      </c>
      <c r="P25" s="9">
        <v>1209.4232088242352</v>
      </c>
      <c r="Q25">
        <v>217.52852657701567</v>
      </c>
      <c r="R25">
        <v>144.83130044914867</v>
      </c>
      <c r="S25" s="9">
        <v>1282.1204349521022</v>
      </c>
      <c r="T25">
        <v>170</v>
      </c>
      <c r="U25">
        <v>2.1434322033898305</v>
      </c>
      <c r="V25">
        <v>24.282379943502821</v>
      </c>
      <c r="W25" s="10">
        <v>1E-3</v>
      </c>
      <c r="X25" s="11">
        <f>'[1]Howard_Table 5a'!X25-'[1]Howard_Table 6a'!X25</f>
        <v>120.6552106085901</v>
      </c>
      <c r="Y25" s="9">
        <v>2070.402114</v>
      </c>
    </row>
    <row r="26" spans="1:25" x14ac:dyDescent="0.2">
      <c r="A26">
        <v>1981</v>
      </c>
      <c r="B26" s="9">
        <v>5083.5976423381344</v>
      </c>
      <c r="C26" s="9">
        <v>5182.5335124317426</v>
      </c>
      <c r="D26" s="9">
        <v>2856.471862338135</v>
      </c>
      <c r="E26">
        <v>349.29954460392776</v>
      </c>
      <c r="F26">
        <v>250.6012837306597</v>
      </c>
      <c r="G26" s="9">
        <v>2955.4077324317423</v>
      </c>
      <c r="H26" s="9">
        <v>1318.5048112740715</v>
      </c>
      <c r="I26">
        <v>50.714285714285715</v>
      </c>
      <c r="J26">
        <v>87.108013937282223</v>
      </c>
      <c r="K26" s="9">
        <v>1282.111083051075</v>
      </c>
      <c r="L26">
        <v>75</v>
      </c>
      <c r="M26">
        <v>77.225940000000008</v>
      </c>
      <c r="N26">
        <v>3.4635492203389844</v>
      </c>
      <c r="O26">
        <v>149</v>
      </c>
      <c r="P26" s="9">
        <v>1257.8337177307303</v>
      </c>
      <c r="Q26">
        <v>219.19989092354032</v>
      </c>
      <c r="R26">
        <v>134.89638723970515</v>
      </c>
      <c r="S26" s="9">
        <v>1342.1372214145656</v>
      </c>
      <c r="T26">
        <v>180</v>
      </c>
      <c r="U26">
        <v>2.1594279661016946</v>
      </c>
      <c r="V26">
        <v>25.133333333333329</v>
      </c>
      <c r="W26" s="10">
        <v>1E-3</v>
      </c>
      <c r="X26" s="11">
        <f>'[1]Howard_Table 5a'!X26-'[1]Howard_Table 6a'!X26</f>
        <v>95.53875523230775</v>
      </c>
      <c r="Y26" s="9">
        <v>2227.1257799999998</v>
      </c>
    </row>
    <row r="27" spans="1:25" x14ac:dyDescent="0.2">
      <c r="A27">
        <v>1982</v>
      </c>
      <c r="B27" s="9">
        <v>5860.1681018650088</v>
      </c>
      <c r="C27" s="9">
        <v>6006.8883396999772</v>
      </c>
      <c r="D27" s="9">
        <v>2940.1146813169398</v>
      </c>
      <c r="E27">
        <v>359.3365101558893</v>
      </c>
      <c r="F27">
        <v>212.0405451932377</v>
      </c>
      <c r="G27" s="9">
        <v>3086.8349191519083</v>
      </c>
      <c r="H27" s="9">
        <v>1407.1114982578397</v>
      </c>
      <c r="I27">
        <v>36.759581881533101</v>
      </c>
      <c r="J27">
        <v>64.285714285714278</v>
      </c>
      <c r="K27" s="9">
        <v>1379.5853658536585</v>
      </c>
      <c r="L27">
        <v>95</v>
      </c>
      <c r="M27">
        <v>97.369152890395483</v>
      </c>
      <c r="N27">
        <v>2.7934257627118653</v>
      </c>
      <c r="O27">
        <v>189</v>
      </c>
      <c r="P27" s="9">
        <v>1236.0513822116425</v>
      </c>
      <c r="Q27">
        <v>222.28055080768954</v>
      </c>
      <c r="R27">
        <v>130.05960429735396</v>
      </c>
      <c r="S27" s="9">
        <v>1328.2723287219781</v>
      </c>
      <c r="T27">
        <v>187.05</v>
      </c>
      <c r="U27">
        <v>2.9272245762711862</v>
      </c>
      <c r="V27">
        <v>14.901800847457626</v>
      </c>
      <c r="W27" s="10">
        <v>1E-3</v>
      </c>
      <c r="X27" s="11">
        <f>'[1]Howard_Table 5a'!X27-'[1]Howard_Table 6a'!X27</f>
        <v>77.06002928324439</v>
      </c>
      <c r="Y27" s="9">
        <v>2920.0534205480685</v>
      </c>
    </row>
    <row r="28" spans="1:25" x14ac:dyDescent="0.2">
      <c r="A28">
        <v>1983</v>
      </c>
      <c r="B28" s="9">
        <v>6166.4096751346551</v>
      </c>
      <c r="C28" s="9">
        <v>6373.1088410188604</v>
      </c>
      <c r="D28" s="9">
        <v>3364.1003441248149</v>
      </c>
      <c r="E28">
        <v>467.26391237769849</v>
      </c>
      <c r="F28">
        <v>260.11210582343716</v>
      </c>
      <c r="G28" s="9">
        <v>3570.7995100090202</v>
      </c>
      <c r="H28" s="9">
        <v>1543.1126212165736</v>
      </c>
      <c r="I28">
        <v>45.383275261324037</v>
      </c>
      <c r="J28">
        <v>86.236933797909401</v>
      </c>
      <c r="K28" s="9">
        <v>1502.2589626799884</v>
      </c>
      <c r="L28">
        <v>104</v>
      </c>
      <c r="M28">
        <v>140.38557909378534</v>
      </c>
      <c r="N28">
        <v>2.9329384237288143</v>
      </c>
      <c r="O28">
        <v>241</v>
      </c>
      <c r="P28" s="9">
        <v>1503.3511762980718</v>
      </c>
      <c r="Q28">
        <v>277.88961310733487</v>
      </c>
      <c r="R28">
        <v>153.10568699162945</v>
      </c>
      <c r="S28" s="9">
        <v>1628.1351024137773</v>
      </c>
      <c r="T28">
        <v>195.8</v>
      </c>
      <c r="U28">
        <v>3.6054449152542367</v>
      </c>
      <c r="V28">
        <v>17.836546610169492</v>
      </c>
      <c r="W28" s="10">
        <v>1E-3</v>
      </c>
      <c r="X28" s="11">
        <f>'[1]Howard_Table 5a'!X28-'[1]Howard_Table 6a'!X28</f>
        <v>67.737509072040623</v>
      </c>
      <c r="Y28" s="9">
        <v>2802.3093310098402</v>
      </c>
    </row>
    <row r="29" spans="1:25" x14ac:dyDescent="0.2">
      <c r="A29">
        <v>1984</v>
      </c>
      <c r="B29" s="9">
        <v>6642.937767735817</v>
      </c>
      <c r="C29" s="9">
        <v>6899.2794495725793</v>
      </c>
      <c r="D29" s="9">
        <v>3652.2378934648118</v>
      </c>
      <c r="E29">
        <v>511.3345115998797</v>
      </c>
      <c r="F29">
        <v>255.70030734955748</v>
      </c>
      <c r="G29" s="9">
        <v>3908.5795753015741</v>
      </c>
      <c r="H29" s="9">
        <v>1775.3473692707141</v>
      </c>
      <c r="I29">
        <v>57.090592334494772</v>
      </c>
      <c r="J29">
        <v>91.637630662020896</v>
      </c>
      <c r="K29" s="9">
        <v>1740.8003309431879</v>
      </c>
      <c r="L29">
        <v>103</v>
      </c>
      <c r="M29">
        <v>124.6507802305085</v>
      </c>
      <c r="N29">
        <v>2.3582578169491528</v>
      </c>
      <c r="O29">
        <v>226</v>
      </c>
      <c r="P29" s="9">
        <v>1549.057190860764</v>
      </c>
      <c r="Q29">
        <v>324.7784144586052</v>
      </c>
      <c r="R29">
        <v>141.62108553725409</v>
      </c>
      <c r="S29" s="9">
        <v>1732.2145197821151</v>
      </c>
      <c r="T29">
        <v>204.75</v>
      </c>
      <c r="U29">
        <v>4.8147245762711863</v>
      </c>
      <c r="V29">
        <v>20.083333333333332</v>
      </c>
      <c r="W29" s="10">
        <v>1E-3</v>
      </c>
      <c r="X29" s="11">
        <f>'[1]Howard_Table 5a'!X29-'[1]Howard_Table 6a'!X29</f>
        <v>62.647098227184529</v>
      </c>
      <c r="Y29" s="9">
        <v>2990.6998742710057</v>
      </c>
    </row>
    <row r="30" spans="1:25" x14ac:dyDescent="0.2">
      <c r="A30">
        <v>1985</v>
      </c>
      <c r="B30" s="9">
        <v>6520.797792978934</v>
      </c>
      <c r="C30" s="9">
        <v>6850.3666106938726</v>
      </c>
      <c r="D30" s="9">
        <v>3671.3908261538031</v>
      </c>
      <c r="E30">
        <v>573.35246970866456</v>
      </c>
      <c r="F30">
        <v>243.78365199372649</v>
      </c>
      <c r="G30" s="9">
        <v>4000.9596438687413</v>
      </c>
      <c r="H30" s="9">
        <v>1691.26724379905</v>
      </c>
      <c r="I30">
        <v>63.344947735191639</v>
      </c>
      <c r="J30">
        <v>70.731707317073173</v>
      </c>
      <c r="K30" s="9">
        <v>1683.8804842171685</v>
      </c>
      <c r="L30">
        <v>92.925354000000027</v>
      </c>
      <c r="M30">
        <v>148.66524069152541</v>
      </c>
      <c r="N30">
        <v>2.579628338983051</v>
      </c>
      <c r="O30">
        <v>239.0109663525424</v>
      </c>
      <c r="P30" s="9">
        <v>1660.1615758123801</v>
      </c>
      <c r="Q30">
        <v>356.79948467177798</v>
      </c>
      <c r="R30">
        <v>152.68566379529739</v>
      </c>
      <c r="S30" s="9">
        <v>1864.2753966888606</v>
      </c>
      <c r="T30">
        <v>209.25</v>
      </c>
      <c r="U30">
        <v>4.542796610169491</v>
      </c>
      <c r="V30">
        <v>17.786652542372881</v>
      </c>
      <c r="W30" s="10">
        <v>1E-3</v>
      </c>
      <c r="X30" s="11">
        <f>'[1]Howard_Table 5a'!X30-'[1]Howard_Table 6a'!X30</f>
        <v>62.454054642052895</v>
      </c>
      <c r="Y30" s="9">
        <v>2849.4069668251313</v>
      </c>
    </row>
    <row r="31" spans="1:25" x14ac:dyDescent="0.2">
      <c r="A31">
        <v>1986</v>
      </c>
      <c r="B31" s="9">
        <v>6967.11275099867</v>
      </c>
      <c r="C31" s="9">
        <v>7253.7670869047233</v>
      </c>
      <c r="D31" s="9">
        <v>4052.8774247986703</v>
      </c>
      <c r="E31">
        <v>596.88329791755632</v>
      </c>
      <c r="F31">
        <v>310.22896201150223</v>
      </c>
      <c r="G31" s="9">
        <v>4339.5317607047236</v>
      </c>
      <c r="H31" s="9">
        <v>1846.2613240418118</v>
      </c>
      <c r="I31">
        <v>60.435540069686404</v>
      </c>
      <c r="J31">
        <v>91.114982578397203</v>
      </c>
      <c r="K31" s="9">
        <v>1815.5818815331008</v>
      </c>
      <c r="L31">
        <v>96.364996000000033</v>
      </c>
      <c r="M31">
        <v>151.7086311661017</v>
      </c>
      <c r="N31">
        <v>3.7647777310734472</v>
      </c>
      <c r="O31">
        <v>244.30884943502829</v>
      </c>
      <c r="P31" s="9">
        <v>1869.4101443048808</v>
      </c>
      <c r="Q31">
        <v>380.51464574956481</v>
      </c>
      <c r="R31">
        <v>193.00824125005414</v>
      </c>
      <c r="S31" s="9">
        <v>2056.9165488043914</v>
      </c>
      <c r="T31">
        <v>218.5</v>
      </c>
      <c r="U31">
        <v>4.2244809322033898</v>
      </c>
      <c r="V31">
        <v>22.340960451977406</v>
      </c>
      <c r="W31" s="10">
        <v>1E-3</v>
      </c>
      <c r="X31" s="11">
        <f>'[1]Howard_Table 5a'!X31-'[1]Howard_Table 6a'!X31</f>
        <v>65.426925853080277</v>
      </c>
      <c r="Y31" s="9">
        <v>2914.2353261999997</v>
      </c>
    </row>
    <row r="32" spans="1:25" x14ac:dyDescent="0.2">
      <c r="A32">
        <v>1987</v>
      </c>
      <c r="B32" s="9">
        <v>6565.5185734726792</v>
      </c>
      <c r="C32" s="9">
        <v>6867.5639188955302</v>
      </c>
      <c r="D32" s="9">
        <v>4149.4098561482288</v>
      </c>
      <c r="E32">
        <v>649.40884606665986</v>
      </c>
      <c r="F32">
        <v>347.36350064380935</v>
      </c>
      <c r="G32" s="9">
        <v>4451.4552015710797</v>
      </c>
      <c r="H32" s="9">
        <v>1981.9951219512193</v>
      </c>
      <c r="I32">
        <v>89.041811846689896</v>
      </c>
      <c r="J32">
        <v>129.61672473867594</v>
      </c>
      <c r="K32" s="9">
        <v>1941.4202090592332</v>
      </c>
      <c r="L32">
        <v>102.01219800000003</v>
      </c>
      <c r="M32">
        <v>178.52060165875707</v>
      </c>
      <c r="N32">
        <v>3.8541675355932217</v>
      </c>
      <c r="O32">
        <v>276.67863212316388</v>
      </c>
      <c r="P32" s="9">
        <v>1823.7211802648055</v>
      </c>
      <c r="Q32">
        <v>379.63261900189087</v>
      </c>
      <c r="R32">
        <v>190.01125243733676</v>
      </c>
      <c r="S32" s="9">
        <v>2013.3425468293599</v>
      </c>
      <c r="T32">
        <v>217.8</v>
      </c>
      <c r="U32">
        <v>2.2138135593220336</v>
      </c>
      <c r="V32">
        <v>23.881355932203391</v>
      </c>
      <c r="W32" s="10">
        <v>1E-3</v>
      </c>
      <c r="X32" s="11">
        <f>'[1]Howard_Table 5a'!X32-'[1]Howard_Table 6a'!X32</f>
        <v>68.607690155787907</v>
      </c>
      <c r="Y32" s="9">
        <v>2416.1087173244505</v>
      </c>
    </row>
    <row r="33" spans="1:25" x14ac:dyDescent="0.2">
      <c r="A33">
        <v>1988</v>
      </c>
      <c r="B33" s="9">
        <v>6722.3609515488952</v>
      </c>
      <c r="C33" s="9">
        <v>6865.8182403777937</v>
      </c>
      <c r="D33" s="9">
        <v>4329.8010521320912</v>
      </c>
      <c r="E33">
        <v>595.31813862636136</v>
      </c>
      <c r="F33">
        <v>451.86084979746289</v>
      </c>
      <c r="G33" s="9">
        <v>4473.2583409609888</v>
      </c>
      <c r="H33" s="9">
        <v>2064.0703832752611</v>
      </c>
      <c r="I33">
        <v>53.10038153310105</v>
      </c>
      <c r="J33">
        <v>208.18815331010452</v>
      </c>
      <c r="K33" s="9">
        <v>1908.9826114982575</v>
      </c>
      <c r="L33">
        <v>101.11328000000003</v>
      </c>
      <c r="M33">
        <v>150.34210544406778</v>
      </c>
      <c r="N33">
        <v>6.0973357401129959</v>
      </c>
      <c r="O33">
        <v>245.3580497039548</v>
      </c>
      <c r="P33" s="9">
        <v>1892.331124732536</v>
      </c>
      <c r="Q33">
        <v>389.92416859834498</v>
      </c>
      <c r="R33">
        <v>204.98909662295162</v>
      </c>
      <c r="S33" s="9">
        <v>2077.2661967079289</v>
      </c>
      <c r="T33">
        <v>239.7</v>
      </c>
      <c r="U33">
        <v>1.9514830508474577</v>
      </c>
      <c r="V33">
        <v>32.586264124293784</v>
      </c>
      <c r="W33" s="10">
        <v>1E-3</v>
      </c>
      <c r="X33" s="11">
        <f>'[1]Howard_Table 5a'!X33-'[1]Howard_Table 6a'!X33</f>
        <v>94.383463622827563</v>
      </c>
      <c r="Y33" s="9">
        <v>2392.5598994168045</v>
      </c>
    </row>
    <row r="34" spans="1:25" x14ac:dyDescent="0.2">
      <c r="A34">
        <v>1989</v>
      </c>
      <c r="B34" s="9">
        <v>6861.2776710750595</v>
      </c>
      <c r="C34" s="9">
        <v>6878.766778766586</v>
      </c>
      <c r="D34" s="9">
        <v>4553.1068460750594</v>
      </c>
      <c r="E34">
        <v>547.75842086097373</v>
      </c>
      <c r="F34">
        <v>530.26931316944763</v>
      </c>
      <c r="G34" s="9">
        <v>4570.5959537665858</v>
      </c>
      <c r="H34" s="9">
        <v>2118.0384320557491</v>
      </c>
      <c r="I34">
        <v>60.871891986062714</v>
      </c>
      <c r="J34">
        <v>150.34843205574913</v>
      </c>
      <c r="K34" s="9">
        <v>2028.5618919860626</v>
      </c>
      <c r="L34">
        <v>96.682850913724593</v>
      </c>
      <c r="M34">
        <v>84.750979810169483</v>
      </c>
      <c r="N34">
        <v>7.0240962169491539</v>
      </c>
      <c r="O34">
        <v>174.40973450694491</v>
      </c>
      <c r="P34" s="9">
        <v>1925.9986612808798</v>
      </c>
      <c r="Q34">
        <v>394.51027848608692</v>
      </c>
      <c r="R34">
        <v>221.35988307204323</v>
      </c>
      <c r="S34" s="9">
        <v>2099.1490566949233</v>
      </c>
      <c r="T34">
        <v>260.85000000000002</v>
      </c>
      <c r="U34">
        <v>2.9432203389830507</v>
      </c>
      <c r="V34">
        <v>34.124823446327682</v>
      </c>
      <c r="W34">
        <v>4.6820502396716357</v>
      </c>
      <c r="X34">
        <v>117.41207837837838</v>
      </c>
      <c r="Y34" s="9">
        <v>2308.1708250000001</v>
      </c>
    </row>
    <row r="35" spans="1:25" x14ac:dyDescent="0.2">
      <c r="A35">
        <v>1990</v>
      </c>
      <c r="B35" s="9">
        <v>6957.2080327695403</v>
      </c>
      <c r="C35" s="9">
        <v>6926.6890001252741</v>
      </c>
      <c r="D35" s="9">
        <v>4608.5429827695407</v>
      </c>
      <c r="E35">
        <v>507.05791359611976</v>
      </c>
      <c r="F35">
        <v>537.57694624038584</v>
      </c>
      <c r="G35" s="9">
        <v>4578.0239501252745</v>
      </c>
      <c r="H35" s="13">
        <v>2162.9766836128215</v>
      </c>
      <c r="I35">
        <v>40.357290940766546</v>
      </c>
      <c r="J35">
        <v>150.69686411149826</v>
      </c>
      <c r="K35" s="9">
        <v>2052.63711044209</v>
      </c>
      <c r="L35" s="13">
        <v>95.075537085950586</v>
      </c>
      <c r="M35">
        <v>70.646543624858751</v>
      </c>
      <c r="N35">
        <v>8.5491300316384198</v>
      </c>
      <c r="O35">
        <v>157.17295067917092</v>
      </c>
      <c r="P35" s="13">
        <v>1936.8869218050793</v>
      </c>
      <c r="Q35">
        <v>393.69075116890622</v>
      </c>
      <c r="R35">
        <v>228.86711183155978</v>
      </c>
      <c r="S35" s="9">
        <v>2101.7105611424258</v>
      </c>
      <c r="T35">
        <v>264.14</v>
      </c>
      <c r="U35" s="13">
        <v>1.6379661016949152</v>
      </c>
      <c r="V35" s="13">
        <v>35.108368644067795</v>
      </c>
      <c r="W35" s="13">
        <v>0.72536175989328211</v>
      </c>
      <c r="X35" s="13">
        <v>114.35547162162162</v>
      </c>
      <c r="Y35" s="9">
        <v>2348.6650500000001</v>
      </c>
    </row>
    <row r="36" spans="1:25" x14ac:dyDescent="0.2">
      <c r="A36">
        <v>1991</v>
      </c>
      <c r="B36" s="9">
        <v>7437.5769126235518</v>
      </c>
      <c r="C36" s="9">
        <v>7238.2931063291599</v>
      </c>
      <c r="D36" s="9">
        <v>4492.8368706235524</v>
      </c>
      <c r="E36">
        <v>459.24708025535909</v>
      </c>
      <c r="F36">
        <v>658.53088654975033</v>
      </c>
      <c r="G36" s="9">
        <v>4293.5530643291604</v>
      </c>
      <c r="H36" s="13">
        <v>1960.9500736553628</v>
      </c>
      <c r="I36">
        <v>36.616371080139366</v>
      </c>
      <c r="J36">
        <v>164.11149825783971</v>
      </c>
      <c r="K36" s="9">
        <v>1833.4549464776624</v>
      </c>
      <c r="L36" s="13">
        <v>88.94707220416042</v>
      </c>
      <c r="M36">
        <v>60.010789708474576</v>
      </c>
      <c r="N36">
        <v>11.303484103954805</v>
      </c>
      <c r="O36">
        <v>137.65437780868018</v>
      </c>
      <c r="P36" s="13">
        <v>1964.3993772453236</v>
      </c>
      <c r="Q36">
        <v>361.35424040027215</v>
      </c>
      <c r="R36">
        <v>263.54555666925069</v>
      </c>
      <c r="S36" s="9">
        <v>2062.2080609763452</v>
      </c>
      <c r="T36">
        <v>258.97000000000003</v>
      </c>
      <c r="U36" s="13">
        <v>0.95974576271186429</v>
      </c>
      <c r="V36" s="13">
        <v>45.316348870056494</v>
      </c>
      <c r="W36" s="13">
        <v>0.30593330376114186</v>
      </c>
      <c r="X36" s="13">
        <v>174.25399864864863</v>
      </c>
      <c r="Y36" s="9">
        <v>2944.7400419999999</v>
      </c>
    </row>
    <row r="37" spans="1:25" x14ac:dyDescent="0.2">
      <c r="A37">
        <v>1992</v>
      </c>
      <c r="B37" s="9">
        <v>7025.1956084740987</v>
      </c>
      <c r="C37" s="9">
        <v>6794.7483055219554</v>
      </c>
      <c r="D37" s="9">
        <v>4717.0247834740985</v>
      </c>
      <c r="E37">
        <v>511.57854553620092</v>
      </c>
      <c r="F37">
        <v>742.02584848834363</v>
      </c>
      <c r="G37" s="9">
        <v>4486.5774805219553</v>
      </c>
      <c r="H37" s="13">
        <v>2002.8106864111498</v>
      </c>
      <c r="I37">
        <v>45.272324041811842</v>
      </c>
      <c r="J37">
        <v>172.4738675958188</v>
      </c>
      <c r="K37" s="9">
        <v>1875.6091428571431</v>
      </c>
      <c r="L37" s="13">
        <v>85.327245687150864</v>
      </c>
      <c r="M37">
        <v>70.996469541242931</v>
      </c>
      <c r="N37">
        <v>14.79852523841808</v>
      </c>
      <c r="O37">
        <v>141.5251899899757</v>
      </c>
      <c r="P37" s="13">
        <v>2080.2906977798293</v>
      </c>
      <c r="Q37">
        <v>393.15616695775736</v>
      </c>
      <c r="R37">
        <v>292.85730205813786</v>
      </c>
      <c r="S37" s="9">
        <v>2180.5895626794486</v>
      </c>
      <c r="T37">
        <v>286.7</v>
      </c>
      <c r="U37" s="13">
        <v>1.0557203389830507</v>
      </c>
      <c r="V37" s="13">
        <v>35.830614406779659</v>
      </c>
      <c r="W37" s="13">
        <v>1.0978646564056764</v>
      </c>
      <c r="X37" s="13">
        <v>226.06553918918917</v>
      </c>
      <c r="Y37" s="9">
        <v>2308.1708250000001</v>
      </c>
    </row>
    <row r="38" spans="1:25" x14ac:dyDescent="0.2">
      <c r="A38">
        <v>1993</v>
      </c>
      <c r="B38" s="9">
        <v>6900.7406358555718</v>
      </c>
      <c r="C38" s="9">
        <v>6769.6317821515349</v>
      </c>
      <c r="D38" s="9">
        <v>4921.3829178555716</v>
      </c>
      <c r="E38">
        <v>582.40144884868641</v>
      </c>
      <c r="F38">
        <v>713.51030255272417</v>
      </c>
      <c r="G38" s="9">
        <v>4790.2740641515347</v>
      </c>
      <c r="H38" s="13">
        <v>2141.765644599303</v>
      </c>
      <c r="I38">
        <v>54.612811846689887</v>
      </c>
      <c r="J38">
        <v>182.40418118466897</v>
      </c>
      <c r="K38" s="9">
        <v>2013.974275261324</v>
      </c>
      <c r="L38" s="13">
        <v>88.982853144188468</v>
      </c>
      <c r="M38">
        <v>71.140027744632761</v>
      </c>
      <c r="N38">
        <v>12.601865972881358</v>
      </c>
      <c r="O38">
        <v>147.52101491593984</v>
      </c>
      <c r="P38" s="13">
        <v>2161.5959558732652</v>
      </c>
      <c r="Q38">
        <v>454.23438949717354</v>
      </c>
      <c r="R38">
        <v>281.33579115635865</v>
      </c>
      <c r="S38" s="9">
        <v>2334.4945542140804</v>
      </c>
      <c r="T38">
        <v>291.87</v>
      </c>
      <c r="U38" s="13">
        <v>1.3116525423728813</v>
      </c>
      <c r="V38" s="13">
        <v>37.927048022598875</v>
      </c>
      <c r="W38" s="13">
        <v>1.1025672178174635</v>
      </c>
      <c r="X38" s="13">
        <v>199.24141621621624</v>
      </c>
      <c r="Y38" s="9">
        <v>1979.357718</v>
      </c>
    </row>
    <row r="39" spans="1:25" x14ac:dyDescent="0.2">
      <c r="A39">
        <v>1994</v>
      </c>
      <c r="B39" s="9">
        <v>6738.1653477953432</v>
      </c>
      <c r="C39" s="9">
        <v>6595.7586344285392</v>
      </c>
      <c r="D39" s="9">
        <v>4955.6095632953429</v>
      </c>
      <c r="E39">
        <v>618.01590939265691</v>
      </c>
      <c r="F39">
        <v>760.42262275946166</v>
      </c>
      <c r="G39" s="9">
        <v>4813.2028499285389</v>
      </c>
      <c r="H39" s="13">
        <v>2168.2603991747201</v>
      </c>
      <c r="I39">
        <v>64.329562717770031</v>
      </c>
      <c r="J39">
        <v>193.20557491289199</v>
      </c>
      <c r="K39" s="9">
        <v>2039.384386979598</v>
      </c>
      <c r="L39" s="13">
        <v>100.63796303157146</v>
      </c>
      <c r="M39">
        <v>66.503680000000017</v>
      </c>
      <c r="N39">
        <v>11.300814000000001</v>
      </c>
      <c r="O39">
        <v>155.84082903157147</v>
      </c>
      <c r="P39" s="13">
        <v>2240.1149895834778</v>
      </c>
      <c r="Q39">
        <v>479.90170876295713</v>
      </c>
      <c r="R39">
        <v>297.79002234099636</v>
      </c>
      <c r="S39" s="9">
        <v>2422.2266760054385</v>
      </c>
      <c r="T39">
        <v>188.47</v>
      </c>
      <c r="U39" s="13">
        <v>2.5625211864406774</v>
      </c>
      <c r="V39" s="13">
        <v>42.203672316384178</v>
      </c>
      <c r="W39" s="13">
        <v>4.7184367254890782</v>
      </c>
      <c r="X39" s="13">
        <v>215.92253918918917</v>
      </c>
      <c r="Y39" s="9">
        <v>1782.5557845000001</v>
      </c>
    </row>
    <row r="40" spans="1:25" x14ac:dyDescent="0.2">
      <c r="A40">
        <v>1995</v>
      </c>
      <c r="B40" s="9">
        <v>7085.6335812623111</v>
      </c>
      <c r="C40" s="9">
        <v>6940.9289367787142</v>
      </c>
      <c r="D40" s="9">
        <v>5287.5885812623101</v>
      </c>
      <c r="E40">
        <v>704.9923700260448</v>
      </c>
      <c r="F40">
        <v>849.69701450964135</v>
      </c>
      <c r="G40" s="9">
        <v>5142.8839367787141</v>
      </c>
      <c r="H40" s="13">
        <v>2211.7128504915272</v>
      </c>
      <c r="I40">
        <v>61.725181598062953</v>
      </c>
      <c r="J40">
        <v>184.19299592511666</v>
      </c>
      <c r="K40" s="9">
        <v>2089.2450361644737</v>
      </c>
      <c r="L40" s="13">
        <v>107.27598505154641</v>
      </c>
      <c r="M40">
        <v>75.74348111864407</v>
      </c>
      <c r="N40">
        <v>11.515363706214691</v>
      </c>
      <c r="O40">
        <v>171.50410246397578</v>
      </c>
      <c r="P40" s="13">
        <v>2498.5472717384764</v>
      </c>
      <c r="Q40">
        <v>558.8246736255187</v>
      </c>
      <c r="R40">
        <v>365.82618089754976</v>
      </c>
      <c r="S40" s="9">
        <v>2691.5457644664452</v>
      </c>
      <c r="T40">
        <v>181.89</v>
      </c>
      <c r="U40" s="13">
        <v>4.1365819209039545</v>
      </c>
      <c r="V40" s="13">
        <v>42.852648305084742</v>
      </c>
      <c r="W40" s="13">
        <v>4.5624517629151269</v>
      </c>
      <c r="X40" s="13">
        <v>245.30982567567565</v>
      </c>
      <c r="Y40" s="9">
        <v>1798.0450000000001</v>
      </c>
    </row>
    <row r="41" spans="1:25" x14ac:dyDescent="0.2">
      <c r="A41">
        <v>1996</v>
      </c>
      <c r="B41" s="9">
        <v>6794.5974511680943</v>
      </c>
      <c r="C41" s="9">
        <v>6574.7593075825989</v>
      </c>
      <c r="D41" s="9">
        <v>5185.5562511680937</v>
      </c>
      <c r="E41">
        <v>673.68007559420857</v>
      </c>
      <c r="F41">
        <v>893.51821917970335</v>
      </c>
      <c r="G41" s="9">
        <v>4965.7181075825993</v>
      </c>
      <c r="H41" s="13">
        <v>2183.427619495109</v>
      </c>
      <c r="I41">
        <v>65.649988188743862</v>
      </c>
      <c r="J41">
        <v>189.84999704718598</v>
      </c>
      <c r="K41" s="9">
        <v>2059.2276106366671</v>
      </c>
      <c r="L41" s="13">
        <v>105.32324666666668</v>
      </c>
      <c r="M41">
        <v>67.411657319774008</v>
      </c>
      <c r="N41">
        <v>11.430630210169491</v>
      </c>
      <c r="O41">
        <v>161.3042737762712</v>
      </c>
      <c r="P41" s="13">
        <v>2400.7431937328415</v>
      </c>
      <c r="Q41">
        <v>530.12426909842316</v>
      </c>
      <c r="R41">
        <v>356.91540064887101</v>
      </c>
      <c r="S41" s="9">
        <v>2573.9520621823935</v>
      </c>
      <c r="T41">
        <v>160.74</v>
      </c>
      <c r="U41" s="13">
        <v>5.0294844632768365</v>
      </c>
      <c r="V41" s="13">
        <v>40.517266949152535</v>
      </c>
      <c r="W41" s="13">
        <v>5.46467652399072</v>
      </c>
      <c r="X41" s="13">
        <v>294.80492432432436</v>
      </c>
      <c r="Y41" s="9">
        <v>1609.0412000000001</v>
      </c>
    </row>
    <row r="42" spans="1:25" x14ac:dyDescent="0.2">
      <c r="A42">
        <v>1997</v>
      </c>
      <c r="B42" s="9">
        <v>6743.2741282615598</v>
      </c>
      <c r="C42" s="9">
        <v>6563.9863990241756</v>
      </c>
      <c r="D42" s="9">
        <v>5321.5641282615597</v>
      </c>
      <c r="E42">
        <v>755.9124789203637</v>
      </c>
      <c r="F42">
        <v>935.20020815774888</v>
      </c>
      <c r="G42" s="9">
        <v>5142.2763990241756</v>
      </c>
      <c r="H42" s="13">
        <v>2216.5262361405203</v>
      </c>
      <c r="I42">
        <v>78.607526722966981</v>
      </c>
      <c r="J42">
        <v>213.30685643418178</v>
      </c>
      <c r="K42" s="9">
        <v>2081.8269064293054</v>
      </c>
      <c r="L42" s="13">
        <v>108.60013733333335</v>
      </c>
      <c r="M42">
        <v>79.086652822598879</v>
      </c>
      <c r="N42">
        <v>11.792121264406781</v>
      </c>
      <c r="O42">
        <v>175.89466889152544</v>
      </c>
      <c r="P42" s="13">
        <v>2512.4935424881187</v>
      </c>
      <c r="Q42">
        <v>588.9453284366823</v>
      </c>
      <c r="R42">
        <v>381.25701815957262</v>
      </c>
      <c r="S42" s="9">
        <v>2720.1818527652285</v>
      </c>
      <c r="T42">
        <v>155.1</v>
      </c>
      <c r="U42" s="13">
        <v>6.9531073446327678</v>
      </c>
      <c r="V42" s="13">
        <v>51.186440677966097</v>
      </c>
      <c r="W42" s="13">
        <v>2.3198635934827769</v>
      </c>
      <c r="X42" s="13">
        <v>277.65777162162163</v>
      </c>
      <c r="Y42" s="9">
        <v>1421.71</v>
      </c>
    </row>
    <row r="43" spans="1:25" x14ac:dyDescent="0.2">
      <c r="A43">
        <v>1998</v>
      </c>
      <c r="B43" s="14">
        <v>6580.4486614105035</v>
      </c>
      <c r="C43" s="14">
        <v>6559.3489852239054</v>
      </c>
      <c r="D43" s="14">
        <v>5258.7171574105032</v>
      </c>
      <c r="E43" s="14">
        <v>815.88035192801101</v>
      </c>
      <c r="F43" s="14">
        <v>836.98002811460879</v>
      </c>
      <c r="G43" s="14">
        <v>5237.6174812239051</v>
      </c>
      <c r="H43" s="15">
        <v>2226.4126314247878</v>
      </c>
      <c r="I43" s="16">
        <v>95.610199019665714</v>
      </c>
      <c r="J43" s="15">
        <v>184.70331601015766</v>
      </c>
      <c r="K43" s="14">
        <v>2137.3195144342958</v>
      </c>
      <c r="L43" s="14">
        <v>112.105178</v>
      </c>
      <c r="M43" s="14">
        <v>88.092262901694923</v>
      </c>
      <c r="N43" s="14">
        <v>8.8928271548022586</v>
      </c>
      <c r="O43" s="14">
        <v>191.30461374689264</v>
      </c>
      <c r="P43" s="17">
        <v>2459.0784149463198</v>
      </c>
      <c r="Q43" s="17">
        <v>624</v>
      </c>
      <c r="R43" s="15">
        <v>325.61295191025351</v>
      </c>
      <c r="S43" s="16">
        <v>2757.4654630360665</v>
      </c>
      <c r="T43" s="14">
        <v>143.35</v>
      </c>
      <c r="U43" s="15">
        <v>6.1347104519774005</v>
      </c>
      <c r="V43" s="15">
        <v>53.031779661016948</v>
      </c>
      <c r="W43" s="14">
        <v>2.0431795546729616</v>
      </c>
      <c r="X43" s="14">
        <v>264.73915337837843</v>
      </c>
      <c r="Y43" s="14">
        <v>1321.7315040000001</v>
      </c>
    </row>
    <row r="44" spans="1:25" ht="17" thickBot="1" x14ac:dyDescent="0.25">
      <c r="A44" s="18">
        <v>1999</v>
      </c>
      <c r="B44" s="14">
        <v>6570.6024207314722</v>
      </c>
      <c r="C44" s="14">
        <v>6610.8073500165929</v>
      </c>
      <c r="D44" s="14">
        <v>5254.540108231472</v>
      </c>
      <c r="E44" s="14">
        <v>882.32397571861827</v>
      </c>
      <c r="F44" s="14">
        <v>842.11904643349726</v>
      </c>
      <c r="G44" s="14">
        <v>5294.7450375165927</v>
      </c>
      <c r="H44" s="15">
        <v>2260.7988235078751</v>
      </c>
      <c r="I44" s="16">
        <v>117.81240772456151</v>
      </c>
      <c r="J44" s="15">
        <v>205.93545148526545</v>
      </c>
      <c r="K44" s="14">
        <v>2172.6757797471714</v>
      </c>
      <c r="L44" s="14">
        <v>115.70509666666668</v>
      </c>
      <c r="M44" s="14">
        <v>97.775597615819194</v>
      </c>
      <c r="N44" s="14">
        <v>8.7336673220338987</v>
      </c>
      <c r="O44" s="14">
        <v>204.74702696045196</v>
      </c>
      <c r="P44" s="17">
        <v>2415.8390190005857</v>
      </c>
      <c r="Q44" s="15">
        <v>660.0492843185541</v>
      </c>
      <c r="R44" s="15">
        <v>305.31275856985343</v>
      </c>
      <c r="S44" s="16">
        <v>2770.5755447492861</v>
      </c>
      <c r="T44" s="14">
        <v>140.06</v>
      </c>
      <c r="U44" s="15">
        <v>6.3933262711864405</v>
      </c>
      <c r="V44" s="15">
        <v>59.680190677966095</v>
      </c>
      <c r="W44" s="14">
        <v>0.29335978849700256</v>
      </c>
      <c r="X44" s="14">
        <v>262.45697837837838</v>
      </c>
      <c r="Y44" s="14">
        <v>1316.0623125</v>
      </c>
    </row>
    <row r="45" spans="1:25" x14ac:dyDescent="0.2">
      <c r="A45">
        <v>2000</v>
      </c>
      <c r="B45" s="14">
        <v>6514.4697513783294</v>
      </c>
      <c r="C45" s="14">
        <v>6591.6047274558387</v>
      </c>
      <c r="D45" s="14">
        <v>5200.8370923783295</v>
      </c>
      <c r="E45" s="14">
        <v>946.28986615199415</v>
      </c>
      <c r="F45" s="14">
        <v>869.15489007448514</v>
      </c>
      <c r="G45" s="14">
        <v>5277.9720684558388</v>
      </c>
      <c r="H45" s="15">
        <v>2203.4351191637629</v>
      </c>
      <c r="I45" s="16">
        <v>138.44947735191639</v>
      </c>
      <c r="J45" s="15">
        <v>226.48083623693378</v>
      </c>
      <c r="K45" s="14">
        <v>2115.4037602787457</v>
      </c>
      <c r="L45" s="14">
        <v>123.61711400000002</v>
      </c>
      <c r="M45" s="14">
        <v>96.04555911864405</v>
      </c>
      <c r="N45" s="14">
        <v>7.7513592372881366</v>
      </c>
      <c r="O45" s="14">
        <v>211.91131388135594</v>
      </c>
      <c r="P45" s="17">
        <v>2415.205939723041</v>
      </c>
      <c r="Q45" s="15">
        <v>701.40121878144112</v>
      </c>
      <c r="R45" s="15">
        <v>317.34377510873776</v>
      </c>
      <c r="S45" s="16">
        <v>2799.2633833957443</v>
      </c>
      <c r="T45" s="14">
        <v>141</v>
      </c>
      <c r="U45" s="15">
        <v>9.4649717514124294</v>
      </c>
      <c r="V45" s="15">
        <v>91.578919491525426</v>
      </c>
      <c r="W45" s="14">
        <v>0.92863914858009766</v>
      </c>
      <c r="X45" s="16">
        <v>226</v>
      </c>
      <c r="Y45" s="14">
        <v>1313.6326590000001</v>
      </c>
    </row>
    <row r="46" spans="1:25" ht="17" thickBot="1" x14ac:dyDescent="0.25">
      <c r="A46" s="18">
        <v>2001</v>
      </c>
      <c r="B46" s="14">
        <v>6169.3882865868309</v>
      </c>
      <c r="C46" s="14">
        <v>6335.9514460263872</v>
      </c>
      <c r="D46" s="16">
        <v>4856.5655120868305</v>
      </c>
      <c r="E46" s="14">
        <v>932.02629957880401</v>
      </c>
      <c r="F46" s="14">
        <v>765.463140139247</v>
      </c>
      <c r="G46" s="14">
        <v>5023.1286715263868</v>
      </c>
      <c r="H46" s="15">
        <v>2070.3340738675956</v>
      </c>
      <c r="I46" s="16">
        <v>112.47386759581882</v>
      </c>
      <c r="J46" s="15">
        <v>212.80487804878047</v>
      </c>
      <c r="K46" s="14">
        <v>1970.003063414634</v>
      </c>
      <c r="L46" s="14">
        <v>148.88649299999997</v>
      </c>
      <c r="M46" s="14">
        <v>102.76622096610168</v>
      </c>
      <c r="N46" s="14">
        <v>7.9903592881355925</v>
      </c>
      <c r="O46" s="14">
        <v>243.66235467796608</v>
      </c>
      <c r="P46" s="17">
        <v>2350.2780691189896</v>
      </c>
      <c r="Q46" s="15">
        <v>706.98385963434794</v>
      </c>
      <c r="R46" s="15">
        <v>305.15102670208671</v>
      </c>
      <c r="S46" s="16">
        <v>2752.1109020512508</v>
      </c>
      <c r="T46" s="14">
        <v>47.55</v>
      </c>
      <c r="U46" s="15">
        <v>9.5736935028248578</v>
      </c>
      <c r="V46" s="15">
        <v>95.684887005649713</v>
      </c>
      <c r="W46" s="14">
        <v>0.22865787971071502</v>
      </c>
      <c r="X46" s="14">
        <v>143.8319890945946</v>
      </c>
      <c r="Y46" s="14">
        <v>1312.8227744999999</v>
      </c>
    </row>
    <row r="47" spans="1:25" ht="17" thickBot="1" x14ac:dyDescent="0.25">
      <c r="A47" s="19">
        <v>2002</v>
      </c>
      <c r="B47" s="16">
        <v>5993.1882478757934</v>
      </c>
      <c r="C47" s="16">
        <v>6240.2265429462759</v>
      </c>
      <c r="D47" s="16">
        <v>4762.1638078757933</v>
      </c>
      <c r="E47" s="16">
        <v>974.14676195719619</v>
      </c>
      <c r="F47" s="16">
        <v>727.10846688671336</v>
      </c>
      <c r="G47" s="16">
        <v>5009.2021029462758</v>
      </c>
      <c r="H47" s="15">
        <v>2055.6999275261323</v>
      </c>
      <c r="I47" s="16">
        <v>128.65853658536585</v>
      </c>
      <c r="J47" s="15">
        <v>212.42160278745644</v>
      </c>
      <c r="K47" s="16">
        <v>1971.9368613240417</v>
      </c>
      <c r="L47" s="14">
        <v>119.863045</v>
      </c>
      <c r="M47" s="16">
        <v>127.47882799999999</v>
      </c>
      <c r="N47" s="16">
        <v>7.6067638644067808</v>
      </c>
      <c r="O47" s="16">
        <v>239.73510913559321</v>
      </c>
      <c r="P47" s="17">
        <v>2352.9126521860862</v>
      </c>
      <c r="Q47" s="17">
        <v>705.19386903835789</v>
      </c>
      <c r="R47" s="17">
        <v>321.39191707127554</v>
      </c>
      <c r="S47" s="16">
        <v>2736.7146041531682</v>
      </c>
      <c r="T47" s="16">
        <v>48</v>
      </c>
      <c r="U47" s="15">
        <v>11.314477401129942</v>
      </c>
      <c r="V47" s="15">
        <v>109.33997175141242</v>
      </c>
      <c r="W47" s="16">
        <v>1.5010509323424961</v>
      </c>
      <c r="X47" s="16">
        <v>76.348211412162158</v>
      </c>
      <c r="Y47" s="16">
        <v>1231.0244399999999</v>
      </c>
    </row>
    <row r="48" spans="1:25" x14ac:dyDescent="0.2">
      <c r="A48" s="20">
        <v>2003</v>
      </c>
      <c r="B48" s="16">
        <v>5506.8228975244656</v>
      </c>
      <c r="C48" s="16">
        <v>5915.743280308855</v>
      </c>
      <c r="D48" s="21">
        <v>4541.6397842308843</v>
      </c>
      <c r="E48" s="16">
        <v>1010.3947854036928</v>
      </c>
      <c r="F48" s="16">
        <v>601.47440261930456</v>
      </c>
      <c r="G48" s="16">
        <v>4688.7682628088551</v>
      </c>
      <c r="H48" s="22">
        <v>1837</v>
      </c>
      <c r="I48" s="16">
        <v>138.24041811846689</v>
      </c>
      <c r="J48" s="15">
        <v>202.19394082560677</v>
      </c>
      <c r="K48" s="16">
        <v>1840.1784605681214</v>
      </c>
      <c r="L48" s="14">
        <v>118.98301400000001</v>
      </c>
      <c r="M48" s="14">
        <v>123.2251897220339</v>
      </c>
      <c r="N48" s="14">
        <v>9.2392658440677984</v>
      </c>
      <c r="O48" s="16">
        <v>232.96893787796611</v>
      </c>
      <c r="P48" s="23">
        <v>1970</v>
      </c>
      <c r="Q48" s="15">
        <v>734.55192602553484</v>
      </c>
      <c r="R48" s="15">
        <v>252.60117699589654</v>
      </c>
      <c r="S48" s="16">
        <v>2451.7836128251106</v>
      </c>
      <c r="T48" s="16">
        <v>149.46</v>
      </c>
      <c r="U48" s="15">
        <v>10.652789548022598</v>
      </c>
      <c r="V48" s="15">
        <v>93.990148305084745</v>
      </c>
      <c r="W48" s="16">
        <v>3.7244619896345799</v>
      </c>
      <c r="X48" s="16">
        <v>43.449870648648648</v>
      </c>
      <c r="Y48" s="16">
        <v>1226.9750174999999</v>
      </c>
    </row>
    <row r="49" spans="1:25" ht="17" thickBot="1" x14ac:dyDescent="0.25">
      <c r="A49" s="19">
        <v>2004</v>
      </c>
      <c r="B49" s="16">
        <v>5731.0214651297138</v>
      </c>
      <c r="C49" s="16">
        <v>6200.1608471330746</v>
      </c>
      <c r="D49" s="21">
        <v>4718.9626238274477</v>
      </c>
      <c r="E49" s="16">
        <v>1126.9413695099508</v>
      </c>
      <c r="F49" s="16">
        <v>657.80198750658985</v>
      </c>
      <c r="G49" s="16">
        <v>4952.9387171330745</v>
      </c>
      <c r="H49" s="22">
        <v>1935</v>
      </c>
      <c r="I49" s="16">
        <v>173.27526132404182</v>
      </c>
      <c r="J49" s="15">
        <v>222.4207169432469</v>
      </c>
      <c r="K49" s="16">
        <v>1994.1851339278335</v>
      </c>
      <c r="L49" s="14">
        <v>124.559562</v>
      </c>
      <c r="M49" s="14">
        <v>178.10710385084747</v>
      </c>
      <c r="N49" s="14">
        <v>11.67363963276836</v>
      </c>
      <c r="O49" s="16">
        <v>290.99302621807914</v>
      </c>
      <c r="P49" s="23">
        <v>2009</v>
      </c>
      <c r="Q49" s="15">
        <v>761.66004483640597</v>
      </c>
      <c r="R49" s="15">
        <v>266.07513101318273</v>
      </c>
      <c r="S49" s="16">
        <v>2504.4015974885065</v>
      </c>
      <c r="T49" s="16">
        <v>149.46</v>
      </c>
      <c r="U49" s="15">
        <v>10.363700564971751</v>
      </c>
      <c r="V49" s="15">
        <v>110.18820621468926</v>
      </c>
      <c r="W49" s="16">
        <v>3.535258933683751</v>
      </c>
      <c r="X49" s="16">
        <v>47.444293702702701</v>
      </c>
      <c r="Y49" s="16">
        <v>1247.2221300000001</v>
      </c>
    </row>
    <row r="50" spans="1:25" x14ac:dyDescent="0.2">
      <c r="A50" s="24">
        <v>2005</v>
      </c>
      <c r="B50" s="16">
        <v>5712.44014538183</v>
      </c>
      <c r="C50" s="16">
        <v>6192.6366627436582</v>
      </c>
      <c r="D50" s="21">
        <v>4746.3408375806839</v>
      </c>
      <c r="E50" s="16">
        <v>1152.4210936636912</v>
      </c>
      <c r="F50" s="16">
        <v>672.22457630186511</v>
      </c>
      <c r="G50" s="16">
        <v>4937.3156877436586</v>
      </c>
      <c r="H50" s="22">
        <v>1953</v>
      </c>
      <c r="I50" s="16">
        <v>187.30435540069683</v>
      </c>
      <c r="J50" s="15">
        <v>252.75349908462766</v>
      </c>
      <c r="K50" s="16">
        <v>1956.4528744345359</v>
      </c>
      <c r="L50" s="14">
        <v>124.702223</v>
      </c>
      <c r="M50" s="14">
        <v>176.14421161468928</v>
      </c>
      <c r="N50" s="14">
        <v>10.975461363841807</v>
      </c>
      <c r="O50" s="16">
        <v>289.8709732508475</v>
      </c>
      <c r="P50" s="23">
        <v>2035</v>
      </c>
      <c r="Q50" s="15">
        <v>766.18868744191639</v>
      </c>
      <c r="R50" s="15">
        <v>282.50070583644646</v>
      </c>
      <c r="S50" s="16">
        <v>2518.7480008518851</v>
      </c>
      <c r="T50" s="16">
        <v>149.46</v>
      </c>
      <c r="U50" s="15">
        <v>15.112994350282484</v>
      </c>
      <c r="V50" s="15">
        <v>88.029661016949149</v>
      </c>
      <c r="W50" s="16">
        <v>7.6708448561062514</v>
      </c>
      <c r="X50" s="16">
        <v>37.965249000000014</v>
      </c>
      <c r="Y50" s="16">
        <v>1255.3209750000001</v>
      </c>
    </row>
    <row r="51" spans="1:25" x14ac:dyDescent="0.2">
      <c r="A51" s="20">
        <v>2006</v>
      </c>
      <c r="B51" s="16">
        <v>5637.1259241412145</v>
      </c>
      <c r="C51" s="16">
        <v>6116.2577028478026</v>
      </c>
      <c r="D51" s="21">
        <v>4706.523374245513</v>
      </c>
      <c r="E51" s="16">
        <v>1086.7929280578187</v>
      </c>
      <c r="F51" s="16">
        <v>607.66114935123039</v>
      </c>
      <c r="G51" s="16">
        <v>4856.8873053478028</v>
      </c>
      <c r="H51" s="22">
        <v>1927</v>
      </c>
      <c r="I51" s="16">
        <v>157.76689895470383</v>
      </c>
      <c r="J51" s="15">
        <v>249.01219512195121</v>
      </c>
      <c r="K51" s="16">
        <v>1907.3117742160275</v>
      </c>
      <c r="L51" s="25">
        <v>113</v>
      </c>
      <c r="M51" s="14">
        <v>195.93807691751411</v>
      </c>
      <c r="N51" s="14">
        <v>8.5138391581920931</v>
      </c>
      <c r="O51" s="16">
        <v>303.11927175932203</v>
      </c>
      <c r="P51" s="23">
        <v>2034</v>
      </c>
      <c r="Q51" s="15">
        <v>721.73708661835894</v>
      </c>
      <c r="R51" s="15">
        <v>272.27494557956175</v>
      </c>
      <c r="S51" s="16">
        <v>2484.7053938052122</v>
      </c>
      <c r="T51" s="25">
        <v>150.39999999999998</v>
      </c>
      <c r="U51" s="22">
        <v>8.9101694915254228</v>
      </c>
      <c r="V51" s="22">
        <v>77.873269774011291</v>
      </c>
      <c r="W51" s="25">
        <v>2.4406960757161373</v>
      </c>
      <c r="X51" s="25">
        <v>45.551322060810804</v>
      </c>
      <c r="Y51" s="25">
        <v>1259.3703975000001</v>
      </c>
    </row>
    <row r="52" spans="1:25" ht="17" thickBot="1" x14ac:dyDescent="0.25">
      <c r="A52" s="26">
        <v>2007</v>
      </c>
      <c r="B52" s="16">
        <v>5700.237028100546</v>
      </c>
      <c r="C52" s="16">
        <v>6151.4422631666221</v>
      </c>
      <c r="D52" s="21">
        <v>4517.4347298463708</v>
      </c>
      <c r="E52" s="16">
        <v>1056.9471245606114</v>
      </c>
      <c r="F52" s="16">
        <v>605.74188949453435</v>
      </c>
      <c r="G52" s="16">
        <v>4730.0949656666216</v>
      </c>
      <c r="H52" s="22">
        <v>1857</v>
      </c>
      <c r="I52" s="16">
        <v>209.23344947735191</v>
      </c>
      <c r="J52" s="15">
        <v>209.05923344947735</v>
      </c>
      <c r="K52" s="16">
        <v>1899.2539344947736</v>
      </c>
      <c r="L52" s="25">
        <v>106</v>
      </c>
      <c r="M52" s="14">
        <v>195.1029309175141</v>
      </c>
      <c r="N52" s="14">
        <v>8.6580611581920923</v>
      </c>
      <c r="O52" s="16">
        <v>296.16064042598867</v>
      </c>
      <c r="P52" s="23">
        <v>1911</v>
      </c>
      <c r="Q52" s="15">
        <v>645.72289301625028</v>
      </c>
      <c r="R52" s="15">
        <v>305.92360618630005</v>
      </c>
      <c r="S52" s="16">
        <v>2375.0425395963648</v>
      </c>
      <c r="T52" s="25">
        <v>152.75</v>
      </c>
      <c r="U52" s="22">
        <v>4.7972457627118645</v>
      </c>
      <c r="V52" s="22">
        <v>82.100988700564969</v>
      </c>
      <c r="W52" s="25">
        <v>2.0906053867833227</v>
      </c>
      <c r="X52" s="25">
        <v>55.825084520270273</v>
      </c>
      <c r="Y52" s="25">
        <v>1299.8646225</v>
      </c>
    </row>
    <row r="53" spans="1:25" x14ac:dyDescent="0.2">
      <c r="A53">
        <v>2008</v>
      </c>
      <c r="D53" s="21">
        <v>3556.3148591577669</v>
      </c>
      <c r="H53" s="22">
        <v>1191</v>
      </c>
      <c r="L53" s="25">
        <v>93</v>
      </c>
      <c r="P53" s="23">
        <v>1680</v>
      </c>
      <c r="T53" s="25">
        <v>136.29999999999998</v>
      </c>
      <c r="U53" s="22">
        <v>5.2686793785310737</v>
      </c>
      <c r="V53" s="22">
        <v>69.644103107344634</v>
      </c>
      <c r="W53" s="25">
        <v>3.5393945196061734</v>
      </c>
      <c r="X53" s="25">
        <v>75.134615168918913</v>
      </c>
      <c r="Y53" s="25">
        <v>1222.9255949999999</v>
      </c>
    </row>
    <row r="54" spans="1:25" ht="17" thickBot="1" x14ac:dyDescent="0.25">
      <c r="A54" s="18">
        <v>2009</v>
      </c>
      <c r="D54" s="21">
        <v>3534.1932267335133</v>
      </c>
      <c r="H54" s="22">
        <v>1226</v>
      </c>
      <c r="L54" s="25">
        <v>81</v>
      </c>
      <c r="P54" s="23">
        <v>1757</v>
      </c>
      <c r="T54" s="27">
        <v>137.94499999999999</v>
      </c>
      <c r="U54" s="22">
        <v>14.319811415555703</v>
      </c>
      <c r="V54" s="22">
        <v>59.050882768361575</v>
      </c>
      <c r="W54" s="27">
        <v>7.6708448561062514</v>
      </c>
      <c r="X54" s="25">
        <v>43.644780729729732</v>
      </c>
      <c r="Y54" s="27">
        <v>1133.8383000000001</v>
      </c>
    </row>
    <row r="55" spans="1:25" ht="17" thickBot="1" x14ac:dyDescent="0.25">
      <c r="A55">
        <v>2010</v>
      </c>
      <c r="D55" s="21">
        <v>3458.7853290912121</v>
      </c>
      <c r="H55" s="25">
        <v>995</v>
      </c>
      <c r="L55" s="25">
        <v>81</v>
      </c>
      <c r="P55" s="23">
        <v>1889</v>
      </c>
      <c r="T55" s="27">
        <v>138</v>
      </c>
      <c r="U55" s="22">
        <v>16</v>
      </c>
      <c r="V55" s="22">
        <v>75</v>
      </c>
      <c r="W55" s="27">
        <v>8</v>
      </c>
      <c r="X55" s="27">
        <v>35</v>
      </c>
      <c r="Y55" s="27">
        <v>1134</v>
      </c>
    </row>
    <row r="56" spans="1:25" ht="17" thickBot="1" x14ac:dyDescent="0.25">
      <c r="A56" s="18">
        <v>2011</v>
      </c>
      <c r="D56" s="21">
        <v>3584.0701662589991</v>
      </c>
      <c r="H56" s="28">
        <v>1150</v>
      </c>
      <c r="L56" s="25">
        <v>85</v>
      </c>
      <c r="P56" s="23">
        <v>1926</v>
      </c>
      <c r="T56" s="27">
        <v>138</v>
      </c>
      <c r="U56" s="22">
        <v>16</v>
      </c>
      <c r="V56" s="22">
        <v>65</v>
      </c>
      <c r="W56" s="27">
        <v>8</v>
      </c>
      <c r="X56" s="27">
        <v>35</v>
      </c>
      <c r="Y56" s="27">
        <v>1134</v>
      </c>
    </row>
    <row r="57" spans="1:25" x14ac:dyDescent="0.2">
      <c r="A57">
        <v>2012</v>
      </c>
      <c r="D57" s="21">
        <v>3608.972408030043</v>
      </c>
      <c r="H57" s="21">
        <v>1147</v>
      </c>
      <c r="L57" s="25">
        <v>88</v>
      </c>
      <c r="P57" s="23">
        <v>1926</v>
      </c>
      <c r="T57" s="27">
        <v>138</v>
      </c>
      <c r="U57" s="22">
        <v>27</v>
      </c>
      <c r="V57" s="22">
        <v>67</v>
      </c>
      <c r="W57" s="27">
        <v>8</v>
      </c>
      <c r="X57" s="27">
        <v>35</v>
      </c>
      <c r="Y57" s="27">
        <v>1134</v>
      </c>
    </row>
    <row r="58" spans="1:25" ht="17" thickBot="1" x14ac:dyDescent="0.25">
      <c r="A58" s="18">
        <v>2013</v>
      </c>
      <c r="D58" s="10">
        <f t="shared" ref="D58:D64" si="0">(D$65-D$55)/10+D57</f>
        <v>3753.0938751209219</v>
      </c>
      <c r="H58" s="21">
        <v>1287</v>
      </c>
      <c r="L58" s="21">
        <v>91</v>
      </c>
      <c r="P58" s="29">
        <v>1926</v>
      </c>
      <c r="T58" s="27">
        <v>138</v>
      </c>
      <c r="U58" s="30">
        <v>27</v>
      </c>
      <c r="V58" s="30">
        <v>67</v>
      </c>
      <c r="W58" s="27">
        <v>8</v>
      </c>
      <c r="X58" s="27">
        <v>35</v>
      </c>
      <c r="Y58" s="27">
        <v>1134</v>
      </c>
    </row>
    <row r="59" spans="1:25" x14ac:dyDescent="0.2">
      <c r="A59">
        <v>2014</v>
      </c>
      <c r="D59" s="10">
        <f t="shared" si="0"/>
        <v>3897.2153422118008</v>
      </c>
      <c r="H59" s="31">
        <f>H$51/'[1]Howard_Table 28'!D$51*'[1]Howard_Table 28'!D59</f>
        <v>1395.1417014708552</v>
      </c>
      <c r="L59" s="31">
        <f>L$51/'[1]Howard_Table 37'!D$51*'[1]Howard_Table 37'!D59</f>
        <v>102.50535911602211</v>
      </c>
      <c r="P59" s="9">
        <f>('[1]Howard_Table 7a'!P$52/('[1]Howard_Table 7a'!P$52+'[1]Howard_Table 6a'!P$52))*'[1]Howard_Table 6a'!AJ59</f>
        <v>2824.2119155120449</v>
      </c>
      <c r="U59" s="32">
        <v>4.7972457627118645</v>
      </c>
      <c r="V59" s="32">
        <v>82.100988700564969</v>
      </c>
      <c r="W59" s="25">
        <f t="shared" ref="W59:W65" si="1">AH59</f>
        <v>0</v>
      </c>
      <c r="X59" s="25">
        <f t="shared" ref="X59:X65" si="2">AE59</f>
        <v>0</v>
      </c>
    </row>
    <row r="60" spans="1:25" ht="17" thickBot="1" x14ac:dyDescent="0.25">
      <c r="A60" s="18">
        <v>2015</v>
      </c>
      <c r="D60" s="10">
        <f t="shared" si="0"/>
        <v>4041.3368093026797</v>
      </c>
      <c r="H60" s="31">
        <f>H$51/'[1]Howard_Table 28'!D$51*'[1]Howard_Table 28'!D60</f>
        <v>1513.0816597058288</v>
      </c>
      <c r="L60" s="31">
        <f>L$51/'[1]Howard_Table 37'!D$51*'[1]Howard_Table 37'!D60</f>
        <v>104.99635359116023</v>
      </c>
      <c r="P60" s="9">
        <f>('[1]Howard_Table 7a'!P$52/('[1]Howard_Table 7a'!P$52+'[1]Howard_Table 6a'!P$52))*'[1]Howard_Table 6a'!AJ60</f>
        <v>2898.1599276945894</v>
      </c>
      <c r="U60" s="32">
        <v>4.7972457627118645</v>
      </c>
      <c r="V60" s="32">
        <v>82.100988700564969</v>
      </c>
      <c r="W60" s="25">
        <f t="shared" si="1"/>
        <v>0</v>
      </c>
      <c r="X60" s="25">
        <f t="shared" si="2"/>
        <v>0</v>
      </c>
    </row>
    <row r="61" spans="1:25" x14ac:dyDescent="0.2">
      <c r="A61">
        <v>2016</v>
      </c>
      <c r="D61" s="10">
        <f t="shared" si="0"/>
        <v>4185.4582763935587</v>
      </c>
      <c r="H61" s="31">
        <f>H$51/'[1]Howard_Table 28'!D$51*'[1]Howard_Table 28'!D61</f>
        <v>1631.0216179408023</v>
      </c>
      <c r="L61" s="31">
        <f>L$51/'[1]Howard_Table 37'!D$51*'[1]Howard_Table 37'!D61</f>
        <v>107.48734806629835</v>
      </c>
      <c r="P61" s="9">
        <f>('[1]Howard_Table 7a'!P$52/('[1]Howard_Table 7a'!P$52+'[1]Howard_Table 6a'!P$52))*'[1]Howard_Table 6a'!AJ61</f>
        <v>2909.9702854739235</v>
      </c>
      <c r="U61" s="32">
        <v>4.7972457627118645</v>
      </c>
      <c r="V61" s="32">
        <v>82.100988700564969</v>
      </c>
      <c r="W61" s="25">
        <f t="shared" si="1"/>
        <v>0</v>
      </c>
      <c r="X61" s="25">
        <f t="shared" si="2"/>
        <v>0</v>
      </c>
    </row>
    <row r="62" spans="1:25" ht="17" thickBot="1" x14ac:dyDescent="0.25">
      <c r="A62" s="18">
        <v>2017</v>
      </c>
      <c r="D62" s="10">
        <f t="shared" si="0"/>
        <v>4329.5797434844371</v>
      </c>
      <c r="H62" s="31">
        <f>H$51/'[1]Howard_Table 28'!D$51*'[1]Howard_Table 28'!D62</f>
        <v>1748.9615761757759</v>
      </c>
      <c r="L62" s="31">
        <f>L$51/'[1]Howard_Table 37'!D$51*'[1]Howard_Table 37'!D62</f>
        <v>109.97834254143649</v>
      </c>
      <c r="P62" s="9">
        <f>('[1]Howard_Table 7a'!P$52/('[1]Howard_Table 7a'!P$52+'[1]Howard_Table 6a'!P$52))*'[1]Howard_Table 6a'!AJ62</f>
        <v>2955.6953303502232</v>
      </c>
      <c r="U62" s="32">
        <v>4.7972457627118645</v>
      </c>
      <c r="V62" s="32">
        <v>82.100988700564969</v>
      </c>
      <c r="W62" s="25">
        <f t="shared" si="1"/>
        <v>0</v>
      </c>
      <c r="X62" s="25">
        <f t="shared" si="2"/>
        <v>0</v>
      </c>
    </row>
    <row r="63" spans="1:25" x14ac:dyDescent="0.2">
      <c r="A63">
        <v>2018</v>
      </c>
      <c r="D63" s="10">
        <f t="shared" si="0"/>
        <v>4473.7012105753156</v>
      </c>
      <c r="H63" s="31">
        <f>H$51/'[1]Howard_Table 28'!D$51*'[1]Howard_Table 28'!D63</f>
        <v>1866.9015344107495</v>
      </c>
      <c r="L63" s="31">
        <f>L$51/'[1]Howard_Table 37'!D$51*'[1]Howard_Table 37'!D63</f>
        <v>112.46933701657461</v>
      </c>
      <c r="P63" s="9">
        <f>('[1]Howard_Table 7a'!P$52/('[1]Howard_Table 7a'!P$52+'[1]Howard_Table 6a'!P$52))*'[1]Howard_Table 6a'!AJ63</f>
        <v>2995.0260770407203</v>
      </c>
      <c r="U63" s="32">
        <v>4.7972457627118645</v>
      </c>
      <c r="V63" s="32">
        <v>82.100988700564969</v>
      </c>
      <c r="W63" s="25">
        <f t="shared" si="1"/>
        <v>0</v>
      </c>
      <c r="X63" s="25">
        <f t="shared" si="2"/>
        <v>0</v>
      </c>
    </row>
    <row r="64" spans="1:25" ht="17" thickBot="1" x14ac:dyDescent="0.25">
      <c r="A64" s="18">
        <v>2019</v>
      </c>
      <c r="D64" s="10">
        <f t="shared" si="0"/>
        <v>4617.8226776661941</v>
      </c>
      <c r="H64" s="31">
        <f>H$51/'[1]Howard_Table 28'!D$51*'[1]Howard_Table 28'!D64</f>
        <v>1984.8414926457231</v>
      </c>
      <c r="L64" s="31">
        <f>L$51/'[1]Howard_Table 37'!D$51*'[1]Howard_Table 37'!D64</f>
        <v>114.96033149171274</v>
      </c>
      <c r="P64" s="9">
        <f>('[1]Howard_Table 7a'!P$52/('[1]Howard_Table 7a'!P$52+'[1]Howard_Table 6a'!P$52))*'[1]Howard_Table 6a'!AJ64</f>
        <v>3027.912365236748</v>
      </c>
      <c r="U64" s="32">
        <v>4.7972457627118645</v>
      </c>
      <c r="V64" s="32">
        <v>82.100988700564969</v>
      </c>
      <c r="W64" s="25">
        <f t="shared" si="1"/>
        <v>0</v>
      </c>
      <c r="X64" s="25">
        <f t="shared" si="2"/>
        <v>0</v>
      </c>
    </row>
    <row r="65" spans="1:24" x14ac:dyDescent="0.2">
      <c r="A65">
        <v>2020</v>
      </c>
      <c r="D65" s="10">
        <v>4900</v>
      </c>
      <c r="H65" s="31">
        <f>H$51/'[1]Howard_Table 28'!D$51*'[1]Howard_Table 28'!D65</f>
        <v>2169.4933720719087</v>
      </c>
      <c r="L65" s="31">
        <f>L$51/'[1]Howard_Table 37'!D$51*'[1]Howard_Table 37'!D65</f>
        <v>118.61878453038673</v>
      </c>
      <c r="P65" s="9">
        <f>('[1]Howard_Table 7a'!P$52/('[1]Howard_Table 7a'!P$52+'[1]Howard_Table 6a'!P$52))*'[1]Howard_Table 6a'!AJ65</f>
        <v>3073.3866570685113</v>
      </c>
      <c r="U65" s="32">
        <v>4.7972457627118645</v>
      </c>
      <c r="V65" s="32">
        <v>82.100988700564969</v>
      </c>
      <c r="W65" s="25">
        <f t="shared" si="1"/>
        <v>0</v>
      </c>
      <c r="X65" s="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2015-10-09T20:54:21Z</dcterms:created>
  <dcterms:modified xsi:type="dcterms:W3CDTF">2015-10-09T20:55:58Z</dcterms:modified>
</cp:coreProperties>
</file>