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工作表2" sheetId="4" r:id="rId1"/>
    <sheet name="circle" sheetId="1" r:id="rId2"/>
    <sheet name="工作表1" sheetId="3" r:id="rId3"/>
  </sheets>
  <calcPr calcId="152511"/>
</workbook>
</file>

<file path=xl/calcChain.xml><?xml version="1.0" encoding="utf-8"?>
<calcChain xmlns="http://schemas.openxmlformats.org/spreadsheetml/2006/main">
  <c r="H115" i="1" l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F98" i="1"/>
  <c r="H98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D122" i="1" l="1"/>
  <c r="C122" i="1"/>
  <c r="B77" i="1" l="1"/>
  <c r="B76" i="1"/>
  <c r="B75" i="1"/>
  <c r="B78" i="1" l="1"/>
  <c r="B81" i="1" s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15" i="1" l="1"/>
  <c r="D15" i="1"/>
  <c r="AD53" i="1" l="1"/>
  <c r="AC68" i="1" l="1"/>
  <c r="AB69" i="1"/>
  <c r="B2" i="3" l="1"/>
  <c r="C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F14" i="1" l="1"/>
</calcChain>
</file>

<file path=xl/sharedStrings.xml><?xml version="1.0" encoding="utf-8"?>
<sst xmlns="http://schemas.openxmlformats.org/spreadsheetml/2006/main" count="217" uniqueCount="70">
  <si>
    <t>X+Y&lt;45</t>
    <phoneticPr fontId="2" type="noConversion"/>
  </si>
  <si>
    <t>外圓
半徑</t>
    <phoneticPr fontId="2" type="noConversion"/>
  </si>
  <si>
    <t>內圓
半徑</t>
    <phoneticPr fontId="2" type="noConversion"/>
  </si>
  <si>
    <t>圓心X
Xo</t>
    <phoneticPr fontId="2" type="noConversion"/>
  </si>
  <si>
    <t>圓心Y
Yo</t>
    <phoneticPr fontId="2" type="noConversion"/>
  </si>
  <si>
    <t>x</t>
    <phoneticPr fontId="2" type="noConversion"/>
  </si>
  <si>
    <t>y</t>
    <phoneticPr fontId="2" type="noConversion"/>
  </si>
  <si>
    <t>判斷在
圓內嗎</t>
    <phoneticPr fontId="2" type="noConversion"/>
  </si>
  <si>
    <t>X</t>
  </si>
  <si>
    <t>X</t>
    <phoneticPr fontId="2" type="noConversion"/>
  </si>
  <si>
    <t>Y</t>
  </si>
  <si>
    <t>Y</t>
    <phoneticPr fontId="2" type="noConversion"/>
  </si>
  <si>
    <t>在內圓
外嗎?</t>
    <phoneticPr fontId="2" type="noConversion"/>
  </si>
  <si>
    <t>在外圓
內嗎?</t>
    <phoneticPr fontId="2" type="noConversion"/>
  </si>
  <si>
    <t>Y</t>
    <phoneticPr fontId="2" type="noConversion"/>
  </si>
  <si>
    <t>V在區域內 在區域外</t>
    <phoneticPr fontId="2" type="noConversion"/>
  </si>
  <si>
    <t>V</t>
    <phoneticPr fontId="2" type="noConversion"/>
  </si>
  <si>
    <t>在內外圓內的點</t>
    <phoneticPr fontId="2" type="noConversion"/>
  </si>
  <si>
    <t>在外圓上的點Y-&gt;X</t>
    <phoneticPr fontId="2" type="noConversion"/>
  </si>
  <si>
    <t>在外圓上的點X-&gt;Y</t>
    <phoneticPr fontId="2" type="noConversion"/>
  </si>
  <si>
    <t>Y</t>
    <phoneticPr fontId="9" type="noConversion"/>
  </si>
  <si>
    <t>X</t>
    <phoneticPr fontId="9" type="noConversion"/>
  </si>
  <si>
    <t>矩陣位置X</t>
    <phoneticPr fontId="9" type="noConversion"/>
  </si>
  <si>
    <t>矩陣位置Y</t>
    <phoneticPr fontId="9" type="noConversion"/>
  </si>
  <si>
    <t>Total</t>
    <phoneticPr fontId="9" type="noConversion"/>
  </si>
  <si>
    <t>將Y往上往下</t>
    <phoneticPr fontId="2" type="noConversion"/>
  </si>
  <si>
    <t>total</t>
    <phoneticPr fontId="2" type="noConversion"/>
  </si>
  <si>
    <r>
      <t>圓的方程式(X-Xo)2+(Y-Yo)2=r2。內圓：(x-440)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>+(y-440)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>=175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 xml:space="preserve"> 外圓：(x-440)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>+(y-440)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>=440</t>
    </r>
    <r>
      <rPr>
        <vertAlign val="superscript"/>
        <sz val="16"/>
        <color theme="1"/>
        <rFont val="標楷體"/>
        <family val="4"/>
        <charset val="136"/>
      </rPr>
      <t>2</t>
    </r>
    <phoneticPr fontId="2" type="noConversion"/>
  </si>
  <si>
    <t>X</t>
    <phoneticPr fontId="2" type="noConversion"/>
  </si>
  <si>
    <t>Y</t>
    <phoneticPr fontId="2" type="noConversion"/>
  </si>
  <si>
    <t>Total</t>
    <phoneticPr fontId="2" type="noConversion"/>
  </si>
  <si>
    <t>在內圓上的X-&gt;Y</t>
    <phoneticPr fontId="2" type="noConversion"/>
  </si>
  <si>
    <t>X</t>
    <phoneticPr fontId="2" type="noConversion"/>
  </si>
  <si>
    <t>ADD</t>
    <phoneticPr fontId="2" type="noConversion"/>
  </si>
  <si>
    <t>在內圓上的X-&gt;Y</t>
    <phoneticPr fontId="2" type="noConversion"/>
  </si>
  <si>
    <t>在外圓上的特別解Y-&gt;X</t>
    <phoneticPr fontId="2" type="noConversion"/>
  </si>
  <si>
    <t>AB</t>
    <phoneticPr fontId="2" type="noConversion"/>
  </si>
  <si>
    <t>AC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</si>
  <si>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</si>
  <si>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</si>
  <si>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</si>
  <si>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</si>
  <si>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</si>
  <si>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</si>
  <si>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</si>
  <si>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X</t>
    <phoneticPr fontId="2" type="noConversion"/>
  </si>
  <si>
    <t>Y</t>
    <phoneticPr fontId="2" type="noConversion"/>
  </si>
  <si>
    <t>Z_calc</t>
    <phoneticPr fontId="2" type="noConversion"/>
  </si>
  <si>
    <t>矩形測點 頂點</t>
    <phoneticPr fontId="2" type="noConversion"/>
  </si>
  <si>
    <t>X1</t>
    <phoneticPr fontId="2" type="noConversion"/>
  </si>
  <si>
    <t>X2</t>
    <phoneticPr fontId="2" type="noConversion"/>
  </si>
  <si>
    <t>矩形測點 
除頂點的所有點</t>
    <phoneticPr fontId="2" type="noConversion"/>
  </si>
  <si>
    <t>X</t>
    <phoneticPr fontId="2" type="noConversion"/>
  </si>
  <si>
    <t>Y</t>
    <phoneticPr fontId="2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</si>
  <si>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</si>
  <si>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</si>
  <si>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</si>
  <si>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d1</t>
    <phoneticPr fontId="2" type="noConversion"/>
  </si>
  <si>
    <t>a2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</si>
  <si>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</si>
  <si>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</si>
  <si>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</si>
  <si>
    <t>X</t>
    <phoneticPr fontId="2" type="noConversion"/>
  </si>
  <si>
    <t>Y</t>
    <phoneticPr fontId="2" type="noConversion"/>
  </si>
  <si>
    <t>Z1</t>
    <phoneticPr fontId="2" type="noConversion"/>
  </si>
  <si>
    <t>Z2</t>
    <phoneticPr fontId="2" type="noConversion"/>
  </si>
  <si>
    <t>矩形測點所有點</t>
    <phoneticPr fontId="2" type="noConversion"/>
  </si>
  <si>
    <t>Unit mm</t>
    <phoneticPr fontId="2" type="noConversion"/>
  </si>
  <si>
    <t>Unit m 
and offset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</si>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</sst>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  <font>
      <vertAlign val="superscript"/>
      <sz val="16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theme="1"/>
      <name val="新細明體"/>
      <family val="2"/>
      <scheme val="minor"/>
    </font>
    <font>
      <sz val="30"/>
      <color theme="1"/>
      <name val="標楷體"/>
      <family val="4"/>
      <charset val="136"/>
    </font>
    <font>
      <sz val="3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  <font>
      <b/>
      <sz val="12"/>
      <color theme="1"/>
      <name val="新細明體"/>
      <family val="2"/>
      <scheme val="minor"/>
    </font>
    <font>
      <sz val="16"/>
      <color theme="1"/>
      <name val="新細明體"/>
      <family val="2"/>
      <scheme val="minor"/>
    </font>
    <font>
      <b/>
      <sz val="16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32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33" xfId="0" applyFont="1" applyBorder="1"/>
    <xf numFmtId="0" fontId="3" fillId="0" borderId="34" xfId="0" applyFont="1" applyBorder="1"/>
    <xf numFmtId="0" fontId="3" fillId="0" borderId="3" xfId="0" applyFont="1" applyBorder="1"/>
    <xf numFmtId="0" fontId="3" fillId="0" borderId="27" xfId="0" applyFont="1" applyBorder="1"/>
    <xf numFmtId="0" fontId="3" fillId="0" borderId="0" xfId="0" applyFont="1" applyBorder="1"/>
    <xf numFmtId="0" fontId="3" fillId="0" borderId="36" xfId="0" applyFont="1" applyBorder="1"/>
    <xf numFmtId="0" fontId="3" fillId="0" borderId="31" xfId="0" applyFont="1" applyBorder="1"/>
    <xf numFmtId="0" fontId="3" fillId="0" borderId="23" xfId="0" applyFont="1" applyBorder="1"/>
    <xf numFmtId="0" fontId="3" fillId="0" borderId="37" xfId="0" applyFont="1" applyBorder="1"/>
    <xf numFmtId="0" fontId="3" fillId="0" borderId="16" xfId="0" applyFont="1" applyBorder="1"/>
    <xf numFmtId="0" fontId="3" fillId="0" borderId="28" xfId="0" applyFont="1" applyBorder="1"/>
    <xf numFmtId="0" fontId="3" fillId="0" borderId="24" xfId="0" applyFont="1" applyBorder="1"/>
    <xf numFmtId="0" fontId="3" fillId="0" borderId="32" xfId="0" applyFont="1" applyBorder="1"/>
    <xf numFmtId="0" fontId="3" fillId="0" borderId="3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 vertical="top"/>
    </xf>
    <xf numFmtId="0" fontId="3" fillId="0" borderId="25" xfId="0" applyFont="1" applyBorder="1"/>
    <xf numFmtId="0" fontId="3" fillId="0" borderId="29" xfId="0" applyFont="1" applyBorder="1"/>
    <xf numFmtId="0" fontId="3" fillId="0" borderId="5" xfId="0" applyFont="1" applyBorder="1"/>
    <xf numFmtId="0" fontId="3" fillId="0" borderId="10" xfId="0" applyFont="1" applyBorder="1"/>
    <xf numFmtId="0" fontId="3" fillId="0" borderId="26" xfId="0" applyFont="1" applyBorder="1"/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44" xfId="0" applyFont="1" applyBorder="1"/>
    <xf numFmtId="0" fontId="3" fillId="0" borderId="7" xfId="0" applyFont="1" applyBorder="1"/>
    <xf numFmtId="0" fontId="3" fillId="0" borderId="22" xfId="0" applyFont="1" applyBorder="1"/>
    <xf numFmtId="0" fontId="3" fillId="0" borderId="47" xfId="0" applyFont="1" applyBorder="1"/>
    <xf numFmtId="0" fontId="3" fillId="0" borderId="50" xfId="0" applyFon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1" fillId="0" borderId="0" xfId="1">
      <alignment vertical="center"/>
    </xf>
    <xf numFmtId="0" fontId="1" fillId="0" borderId="10" xfId="1" applyBorder="1">
      <alignment vertical="center"/>
    </xf>
    <xf numFmtId="0" fontId="1" fillId="0" borderId="8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9" xfId="1" applyBorder="1">
      <alignment vertical="center"/>
    </xf>
    <xf numFmtId="0" fontId="1" fillId="0" borderId="7" xfId="1" applyBorder="1">
      <alignment vertical="center"/>
    </xf>
    <xf numFmtId="0" fontId="1" fillId="0" borderId="6" xfId="1" applyBorder="1">
      <alignment vertical="center"/>
    </xf>
    <xf numFmtId="0" fontId="1" fillId="0" borderId="54" xfId="1" applyBorder="1">
      <alignment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8" xfId="1" applyBorder="1">
      <alignment vertical="center"/>
    </xf>
    <xf numFmtId="0" fontId="1" fillId="0" borderId="43" xfId="1" applyBorder="1">
      <alignment vertical="center"/>
    </xf>
    <xf numFmtId="0" fontId="1" fillId="0" borderId="48" xfId="1" applyBorder="1">
      <alignment vertical="center"/>
    </xf>
    <xf numFmtId="0" fontId="1" fillId="0" borderId="43" xfId="1" applyBorder="1" applyAlignment="1">
      <alignment horizontal="center" vertical="center"/>
    </xf>
    <xf numFmtId="0" fontId="1" fillId="0" borderId="48" xfId="1" applyBorder="1" applyAlignment="1">
      <alignment horizontal="center" vertical="center"/>
    </xf>
    <xf numFmtId="0" fontId="1" fillId="0" borderId="44" xfId="1" applyBorder="1">
      <alignment vertical="center"/>
    </xf>
    <xf numFmtId="0" fontId="1" fillId="0" borderId="22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56" xfId="0" applyFont="1" applyBorder="1"/>
    <xf numFmtId="0" fontId="3" fillId="0" borderId="54" xfId="0" applyFont="1" applyBorder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3" xfId="0" applyFont="1" applyBorder="1"/>
    <xf numFmtId="0" fontId="3" fillId="0" borderId="59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30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54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64" xfId="0" applyFont="1" applyBorder="1"/>
    <xf numFmtId="0" fontId="3" fillId="0" borderId="15" xfId="0" applyFont="1" applyBorder="1"/>
    <xf numFmtId="0" fontId="3" fillId="0" borderId="30" xfId="0" applyFont="1" applyBorder="1" applyAlignment="1"/>
    <xf numFmtId="0" fontId="3" fillId="0" borderId="11" xfId="0" applyFont="1" applyBorder="1" applyAlignment="1"/>
    <xf numFmtId="0" fontId="3" fillId="0" borderId="17" xfId="0" applyFont="1" applyBorder="1" applyAlignment="1"/>
    <xf numFmtId="0" fontId="3" fillId="0" borderId="12" xfId="0" applyFont="1" applyBorder="1" applyAlignment="1"/>
    <xf numFmtId="0" fontId="3" fillId="0" borderId="18" xfId="0" applyFont="1" applyBorder="1" applyAlignment="1"/>
    <xf numFmtId="0" fontId="3" fillId="0" borderId="44" xfId="0" applyFont="1" applyBorder="1" applyAlignment="1"/>
    <xf numFmtId="0" fontId="3" fillId="0" borderId="64" xfId="0" applyFont="1" applyBorder="1" applyAlignment="1"/>
    <xf numFmtId="0" fontId="3" fillId="0" borderId="25" xfId="0" applyFont="1" applyBorder="1" applyAlignment="1"/>
    <xf numFmtId="0" fontId="3" fillId="0" borderId="15" xfId="0" applyFont="1" applyBorder="1" applyAlignment="1"/>
    <xf numFmtId="0" fontId="3" fillId="0" borderId="19" xfId="0" applyFont="1" applyBorder="1" applyAlignment="1"/>
    <xf numFmtId="0" fontId="3" fillId="0" borderId="35" xfId="0" applyFont="1" applyBorder="1" applyAlignment="1"/>
    <xf numFmtId="0" fontId="3" fillId="0" borderId="3" xfId="0" applyFont="1" applyBorder="1" applyAlignment="1"/>
    <xf numFmtId="0" fontId="3" fillId="0" borderId="44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33" xfId="0" applyFont="1" applyBorder="1" applyAlignment="1"/>
    <xf numFmtId="0" fontId="3" fillId="0" borderId="49" xfId="0" applyFont="1" applyBorder="1" applyAlignment="1"/>
    <xf numFmtId="0" fontId="3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55" xfId="0" applyBorder="1" applyAlignment="1"/>
    <xf numFmtId="0" fontId="0" fillId="0" borderId="45" xfId="0" applyBorder="1" applyAlignment="1"/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16" xfId="0" applyBorder="1" applyAlignment="1"/>
    <xf numFmtId="0" fontId="0" fillId="0" borderId="29" xfId="0" applyBorder="1" applyAlignment="1"/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/>
    <xf numFmtId="0" fontId="0" fillId="0" borderId="8" xfId="0" applyBorder="1" applyAlignment="1"/>
    <xf numFmtId="0" fontId="10" fillId="0" borderId="40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3" fillId="0" borderId="25" xfId="0" applyFont="1" applyBorder="1" applyAlignment="1"/>
    <xf numFmtId="0" fontId="0" fillId="0" borderId="57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7" xfId="0" applyBorder="1" applyAlignment="1"/>
    <xf numFmtId="0" fontId="3" fillId="0" borderId="20" xfId="0" applyFont="1" applyBorder="1" applyAlignment="1"/>
    <xf numFmtId="0" fontId="0" fillId="0" borderId="22" xfId="0" applyBorder="1" applyAlignment="1"/>
    <xf numFmtId="0" fontId="10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0" fillId="0" borderId="31" xfId="0" applyBorder="1" applyAlignment="1"/>
    <xf numFmtId="0" fontId="0" fillId="0" borderId="32" xfId="0" applyBorder="1" applyAlignment="1"/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/>
    <xf numFmtId="0" fontId="0" fillId="0" borderId="15" xfId="0" applyBorder="1" applyAlignment="1"/>
    <xf numFmtId="0" fontId="3" fillId="0" borderId="4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40" xfId="0" applyFont="1" applyBorder="1" applyAlignment="1"/>
    <xf numFmtId="0" fontId="0" fillId="0" borderId="46" xfId="0" applyBorder="1" applyAlignment="1"/>
    <xf numFmtId="0" fontId="0" fillId="0" borderId="58" xfId="0" applyBorder="1" applyAlignment="1"/>
    <xf numFmtId="0" fontId="7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colors>
    <mruColors>
      <color rgb="FF00009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/>
              <a:t>區域內標點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circle!$G$36:$G$52</c:f>
              <c:numCache>
                <c:formatCode>General</c:formatCode>
                <c:ptCount val="17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100</c:v>
                </c:pt>
                <c:pt idx="7">
                  <c:v>800</c:v>
                </c:pt>
                <c:pt idx="8">
                  <c:v>800</c:v>
                </c:pt>
                <c:pt idx="9">
                  <c:v>100</c:v>
                </c:pt>
                <c:pt idx="10">
                  <c:v>700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</c:numCache>
            </c:numRef>
          </c:xVal>
          <c:yVal>
            <c:numRef>
              <c:f>circle!$H$36:$H$52</c:f>
              <c:numCache>
                <c:formatCode>General</c:formatCode>
                <c:ptCount val="17"/>
                <c:pt idx="0">
                  <c:v>71.218220000000002</c:v>
                </c:pt>
                <c:pt idx="1">
                  <c:v>22.86693</c:v>
                </c:pt>
                <c:pt idx="2">
                  <c:v>1.82195</c:v>
                </c:pt>
                <c:pt idx="3">
                  <c:v>4.1101099999999997</c:v>
                </c:pt>
                <c:pt idx="4">
                  <c:v>30.121970000000001</c:v>
                </c:pt>
                <c:pt idx="5">
                  <c:v>85.035210000000006</c:v>
                </c:pt>
                <c:pt idx="6">
                  <c:v>160.71520000000001</c:v>
                </c:pt>
                <c:pt idx="7">
                  <c:v>187.01778999999999</c:v>
                </c:pt>
                <c:pt idx="8">
                  <c:v>692.98221000000001</c:v>
                </c:pt>
                <c:pt idx="9">
                  <c:v>719.28480000000002</c:v>
                </c:pt>
                <c:pt idx="10">
                  <c:v>794.96478999999999</c:v>
                </c:pt>
                <c:pt idx="11">
                  <c:v>808.78178000000003</c:v>
                </c:pt>
                <c:pt idx="12">
                  <c:v>857.13306999999998</c:v>
                </c:pt>
                <c:pt idx="13">
                  <c:v>878.17804999999998</c:v>
                </c:pt>
                <c:pt idx="14">
                  <c:v>875.88989000000004</c:v>
                </c:pt>
                <c:pt idx="15">
                  <c:v>849.87802999999997</c:v>
                </c:pt>
                <c:pt idx="16">
                  <c:v>794.96478999999999</c:v>
                </c:pt>
              </c:numCache>
            </c:numRef>
          </c:yVal>
          <c:smooth val="0"/>
        </c:ser>
        <c:ser>
          <c:idx val="3"/>
          <c:order val="1"/>
          <c:tx>
            <c:v>區域內的點</c:v>
          </c:tx>
          <c:spPr>
            <a:ln w="25400" cap="rnd">
              <a:noFill/>
              <a:round/>
            </a:ln>
            <a:effectLst>
              <a:glow rad="63500">
                <a:schemeClr val="accent1"/>
              </a:glow>
            </a:effectLst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>
                <a:glow rad="63500">
                  <a:schemeClr val="accent1"/>
                </a:glow>
              </a:effectLst>
            </c:spPr>
          </c:marker>
          <c:dLbls>
            <c:delete val="1"/>
          </c:dLbls>
          <c:xVal>
            <c:numRef>
              <c:f>circle!$D$21:$D$66</c:f>
              <c:numCache>
                <c:formatCode>General</c:formatCode>
                <c:ptCount val="46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100</c:v>
                </c:pt>
                <c:pt idx="15">
                  <c:v>200</c:v>
                </c:pt>
                <c:pt idx="16">
                  <c:v>300</c:v>
                </c:pt>
                <c:pt idx="17">
                  <c:v>600</c:v>
                </c:pt>
                <c:pt idx="18">
                  <c:v>700</c:v>
                </c:pt>
                <c:pt idx="19">
                  <c:v>800</c:v>
                </c:pt>
                <c:pt idx="20">
                  <c:v>100</c:v>
                </c:pt>
                <c:pt idx="21">
                  <c:v>200</c:v>
                </c:pt>
                <c:pt idx="22">
                  <c:v>700</c:v>
                </c:pt>
                <c:pt idx="23">
                  <c:v>800</c:v>
                </c:pt>
                <c:pt idx="24">
                  <c:v>100</c:v>
                </c:pt>
                <c:pt idx="25">
                  <c:v>200</c:v>
                </c:pt>
                <c:pt idx="26">
                  <c:v>700</c:v>
                </c:pt>
                <c:pt idx="27">
                  <c:v>800</c:v>
                </c:pt>
                <c:pt idx="28">
                  <c:v>100</c:v>
                </c:pt>
                <c:pt idx="29">
                  <c:v>200</c:v>
                </c:pt>
                <c:pt idx="30">
                  <c:v>300</c:v>
                </c:pt>
                <c:pt idx="31">
                  <c:v>600</c:v>
                </c:pt>
                <c:pt idx="32">
                  <c:v>700</c:v>
                </c:pt>
                <c:pt idx="33">
                  <c:v>800</c:v>
                </c:pt>
                <c:pt idx="34">
                  <c:v>100</c:v>
                </c:pt>
                <c:pt idx="35">
                  <c:v>200</c:v>
                </c:pt>
                <c:pt idx="36">
                  <c:v>300</c:v>
                </c:pt>
                <c:pt idx="37">
                  <c:v>400</c:v>
                </c:pt>
                <c:pt idx="38">
                  <c:v>500</c:v>
                </c:pt>
                <c:pt idx="39">
                  <c:v>600</c:v>
                </c:pt>
                <c:pt idx="40">
                  <c:v>700</c:v>
                </c:pt>
                <c:pt idx="41">
                  <c:v>200</c:v>
                </c:pt>
                <c:pt idx="42">
                  <c:v>300</c:v>
                </c:pt>
                <c:pt idx="43">
                  <c:v>400</c:v>
                </c:pt>
                <c:pt idx="44">
                  <c:v>500</c:v>
                </c:pt>
                <c:pt idx="45">
                  <c:v>600</c:v>
                </c:pt>
              </c:numCache>
            </c:numRef>
          </c:xVal>
          <c:yVal>
            <c:numRef>
              <c:f>circle!$B$21:$B$66</c:f>
              <c:numCache>
                <c:formatCode>General</c:formatCode>
                <c:ptCount val="4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600</c:v>
                </c:pt>
                <c:pt idx="29">
                  <c:v>600</c:v>
                </c:pt>
                <c:pt idx="30">
                  <c:v>600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700</c:v>
                </c:pt>
                <c:pt idx="35">
                  <c:v>700</c:v>
                </c:pt>
                <c:pt idx="36">
                  <c:v>700</c:v>
                </c:pt>
                <c:pt idx="37">
                  <c:v>700</c:v>
                </c:pt>
                <c:pt idx="38">
                  <c:v>700</c:v>
                </c:pt>
                <c:pt idx="39">
                  <c:v>700</c:v>
                </c:pt>
                <c:pt idx="40">
                  <c:v>700</c:v>
                </c:pt>
                <c:pt idx="41">
                  <c:v>800</c:v>
                </c:pt>
                <c:pt idx="42">
                  <c:v>800</c:v>
                </c:pt>
                <c:pt idx="43">
                  <c:v>800</c:v>
                </c:pt>
                <c:pt idx="44">
                  <c:v>800</c:v>
                </c:pt>
                <c:pt idx="45">
                  <c:v>800</c:v>
                </c:pt>
              </c:numCache>
            </c:numRef>
          </c:yVal>
          <c:smooth val="0"/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circle!$H$22:$H$32</c:f>
              <c:numCache>
                <c:formatCode>General</c:formatCode>
                <c:ptCount val="11"/>
                <c:pt idx="0">
                  <c:v>71.218220000000002</c:v>
                </c:pt>
                <c:pt idx="1">
                  <c:v>808.78178000000003</c:v>
                </c:pt>
                <c:pt idx="2">
                  <c:v>22.86693</c:v>
                </c:pt>
                <c:pt idx="3">
                  <c:v>857.13306999999998</c:v>
                </c:pt>
                <c:pt idx="4">
                  <c:v>1.82195</c:v>
                </c:pt>
                <c:pt idx="5">
                  <c:v>878.17804999999998</c:v>
                </c:pt>
                <c:pt idx="6">
                  <c:v>4.1101099999999997</c:v>
                </c:pt>
                <c:pt idx="7">
                  <c:v>875.88989000000004</c:v>
                </c:pt>
                <c:pt idx="8">
                  <c:v>30.121970000000001</c:v>
                </c:pt>
                <c:pt idx="9">
                  <c:v>849.87802999999997</c:v>
                </c:pt>
                <c:pt idx="10">
                  <c:v>85.035210000000006</c:v>
                </c:pt>
              </c:numCache>
            </c:numRef>
          </c:xVal>
          <c:yVal>
            <c:numRef>
              <c:f>circle!$G$22:$G$32</c:f>
              <c:numCache>
                <c:formatCode>General</c:formatCode>
                <c:ptCount val="11"/>
                <c:pt idx="0">
                  <c:v>200</c:v>
                </c:pt>
                <c:pt idx="1">
                  <c:v>200</c:v>
                </c:pt>
                <c:pt idx="2">
                  <c:v>300</c:v>
                </c:pt>
                <c:pt idx="3">
                  <c:v>300</c:v>
                </c:pt>
                <c:pt idx="4">
                  <c:v>400</c:v>
                </c:pt>
                <c:pt idx="5">
                  <c:v>400</c:v>
                </c:pt>
                <c:pt idx="6">
                  <c:v>500</c:v>
                </c:pt>
                <c:pt idx="7">
                  <c:v>500</c:v>
                </c:pt>
                <c:pt idx="8">
                  <c:v>600</c:v>
                </c:pt>
                <c:pt idx="9">
                  <c:v>600</c:v>
                </c:pt>
                <c:pt idx="10">
                  <c:v>700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circle!$H$80:$H$84</c:f>
              <c:numCache>
                <c:formatCode>General</c:formatCode>
                <c:ptCount val="5"/>
                <c:pt idx="0">
                  <c:v>160.71520000000001</c:v>
                </c:pt>
                <c:pt idx="1">
                  <c:v>719.28480000000002</c:v>
                </c:pt>
                <c:pt idx="2">
                  <c:v>794.96478999999999</c:v>
                </c:pt>
                <c:pt idx="3">
                  <c:v>187.01778999999999</c:v>
                </c:pt>
                <c:pt idx="4">
                  <c:v>692.98221000000001</c:v>
                </c:pt>
              </c:numCache>
            </c:numRef>
          </c:xVal>
          <c:yVal>
            <c:numRef>
              <c:f>circle!$G$80:$G$84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700</c:v>
                </c:pt>
                <c:pt idx="3">
                  <c:v>800</c:v>
                </c:pt>
                <c:pt idx="4">
                  <c:v>800</c:v>
                </c:pt>
              </c:numCache>
            </c:numRef>
          </c:yVal>
          <c:smooth val="0"/>
        </c:ser>
        <c:ser>
          <c:idx val="1"/>
          <c:order val="4"/>
          <c:tx>
            <c:v>內圓的X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circle!$G$56:$G$63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300</c:v>
                </c:pt>
                <c:pt idx="3">
                  <c:v>600</c:v>
                </c:pt>
                <c:pt idx="4">
                  <c:v>300</c:v>
                </c:pt>
                <c:pt idx="5">
                  <c:v>600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circle!$H$56:$H$63</c:f>
              <c:numCache>
                <c:formatCode>General</c:formatCode>
                <c:ptCount val="8"/>
                <c:pt idx="0">
                  <c:v>269.63274999999999</c:v>
                </c:pt>
                <c:pt idx="1">
                  <c:v>275.60718000000003</c:v>
                </c:pt>
                <c:pt idx="2">
                  <c:v>545</c:v>
                </c:pt>
                <c:pt idx="3">
                  <c:v>510.88722999999999</c:v>
                </c:pt>
                <c:pt idx="4">
                  <c:v>335</c:v>
                </c:pt>
                <c:pt idx="5">
                  <c:v>369.11277000000001</c:v>
                </c:pt>
                <c:pt idx="6">
                  <c:v>610.36725000000001</c:v>
                </c:pt>
                <c:pt idx="7">
                  <c:v>604.39282000000003</c:v>
                </c:pt>
              </c:numCache>
            </c:numRef>
          </c:yVal>
          <c:smooth val="0"/>
        </c:ser>
        <c:ser>
          <c:idx val="2"/>
          <c:order val="5"/>
          <c:tx>
            <c:v>內圓的Y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circle!$H$70:$H$77</c:f>
              <c:numCache>
                <c:formatCode>General</c:formatCode>
                <c:ptCount val="8"/>
                <c:pt idx="0">
                  <c:v>335</c:v>
                </c:pt>
                <c:pt idx="1">
                  <c:v>545</c:v>
                </c:pt>
                <c:pt idx="2">
                  <c:v>610.36725000000001</c:v>
                </c:pt>
                <c:pt idx="3">
                  <c:v>269.63274999999999</c:v>
                </c:pt>
                <c:pt idx="4">
                  <c:v>604.39282000000003</c:v>
                </c:pt>
                <c:pt idx="5">
                  <c:v>275.60718000000003</c:v>
                </c:pt>
                <c:pt idx="6">
                  <c:v>369.11277000000001</c:v>
                </c:pt>
                <c:pt idx="7">
                  <c:v>510.88722999999999</c:v>
                </c:pt>
              </c:numCache>
            </c:numRef>
          </c:xVal>
          <c:yVal>
            <c:numRef>
              <c:f>circle!$G$70:$G$77</c:f>
              <c:numCache>
                <c:formatCode>General</c:formatCode>
                <c:ptCount val="8"/>
                <c:pt idx="0">
                  <c:v>300</c:v>
                </c:pt>
                <c:pt idx="1">
                  <c:v>300</c:v>
                </c:pt>
                <c:pt idx="2">
                  <c:v>400</c:v>
                </c:pt>
                <c:pt idx="3">
                  <c:v>400</c:v>
                </c:pt>
                <c:pt idx="4">
                  <c:v>500</c:v>
                </c:pt>
                <c:pt idx="5">
                  <c:v>500</c:v>
                </c:pt>
                <c:pt idx="6">
                  <c:v>600</c:v>
                </c:pt>
                <c:pt idx="7">
                  <c:v>600</c:v>
                </c:pt>
              </c:numCache>
            </c:numRef>
          </c:yVal>
          <c:smooth val="0"/>
        </c:ser>
        <c:ser>
          <c:idx val="5"/>
          <c:order val="6"/>
          <c:tx>
            <c:v>矩形頂點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chemeClr val="accent6"/>
                </a:solidFill>
                <a:ln w="9525">
                  <a:noFill/>
                  <a:round/>
                </a:ln>
                <a:effectLst/>
              </c:spPr>
            </c:marker>
            <c:bubble3D val="0"/>
            <c:spPr>
              <a:ln w="2540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(circle!$A$91:$A$92,circle!$B$91:$B$92)</c:f>
              <c:numCache>
                <c:formatCode>General</c:formatCode>
                <c:ptCount val="4"/>
                <c:pt idx="0">
                  <c:v>670.16299000000004</c:v>
                </c:pt>
                <c:pt idx="1">
                  <c:v>670.16299000000004</c:v>
                </c:pt>
                <c:pt idx="2">
                  <c:v>209.83701400000001</c:v>
                </c:pt>
                <c:pt idx="3">
                  <c:v>209.83701400000001</c:v>
                </c:pt>
              </c:numCache>
            </c:numRef>
          </c:xVal>
          <c:yVal>
            <c:numRef>
              <c:f>(circle!$C$91:$C$92,circle!$C$91:$C$92)</c:f>
              <c:numCache>
                <c:formatCode>General</c:formatCode>
                <c:ptCount val="4"/>
                <c:pt idx="0">
                  <c:v>815</c:v>
                </c:pt>
                <c:pt idx="1">
                  <c:v>615</c:v>
                </c:pt>
                <c:pt idx="2">
                  <c:v>815</c:v>
                </c:pt>
                <c:pt idx="3">
                  <c:v>615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122051904"/>
        <c:axId val="-211859792"/>
        <c:extLst/>
      </c:scatterChart>
      <c:valAx>
        <c:axId val="-122051904"/>
        <c:scaling>
          <c:orientation val="minMax"/>
          <c:max val="900"/>
          <c:min val="0"/>
        </c:scaling>
        <c:delete val="0"/>
        <c:axPos val="b"/>
        <c:majorGridlines>
          <c:spPr>
            <a:ln w="635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2700"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X</a:t>
                </a:r>
                <a:r>
                  <a:rPr lang="zh-TW"/>
                  <a:t>軸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0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211859792"/>
        <c:crosses val="autoZero"/>
        <c:crossBetween val="midCat"/>
        <c:majorUnit val="100"/>
      </c:valAx>
      <c:valAx>
        <c:axId val="-211859792"/>
        <c:scaling>
          <c:orientation val="minMax"/>
          <c:max val="900"/>
          <c:min val="0"/>
        </c:scaling>
        <c:delete val="0"/>
        <c:axPos val="l"/>
        <c:majorGridlines>
          <c:spPr>
            <a:ln w="635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9050"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Y</a:t>
                </a:r>
                <a:r>
                  <a:rPr lang="zh-TW"/>
                  <a:t>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0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122051904"/>
        <c:crosses val="autoZero"/>
        <c:crossBetween val="midCat"/>
      </c:valAx>
      <c:spPr>
        <a:noFill/>
        <a:ln w="63500">
          <a:solidFill>
            <a:schemeClr val="dk1">
              <a:lumMod val="15000"/>
              <a:lumOff val="8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/>
              <a:t>區域內標點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spPr>
            <a:ln w="22225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tx1"/>
              </a:solidFill>
              <a:ln w="9525">
                <a:noFill/>
                <a:round/>
              </a:ln>
              <a:effectLst/>
            </c:spPr>
          </c:marker>
          <c:dLbls>
            <c:delete val="1"/>
          </c:dLbls>
          <c:xVal>
            <c:numRef>
              <c:f>circle!$G$36:$G$52</c:f>
              <c:numCache>
                <c:formatCode>General</c:formatCode>
                <c:ptCount val="17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100</c:v>
                </c:pt>
                <c:pt idx="7">
                  <c:v>800</c:v>
                </c:pt>
                <c:pt idx="8">
                  <c:v>800</c:v>
                </c:pt>
                <c:pt idx="9">
                  <c:v>100</c:v>
                </c:pt>
                <c:pt idx="10">
                  <c:v>700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</c:numCache>
            </c:numRef>
          </c:xVal>
          <c:yVal>
            <c:numRef>
              <c:f>circle!$H$36:$H$52</c:f>
              <c:numCache>
                <c:formatCode>General</c:formatCode>
                <c:ptCount val="17"/>
                <c:pt idx="0">
                  <c:v>71.218220000000002</c:v>
                </c:pt>
                <c:pt idx="1">
                  <c:v>22.86693</c:v>
                </c:pt>
                <c:pt idx="2">
                  <c:v>1.82195</c:v>
                </c:pt>
                <c:pt idx="3">
                  <c:v>4.1101099999999997</c:v>
                </c:pt>
                <c:pt idx="4">
                  <c:v>30.121970000000001</c:v>
                </c:pt>
                <c:pt idx="5">
                  <c:v>85.035210000000006</c:v>
                </c:pt>
                <c:pt idx="6">
                  <c:v>160.71520000000001</c:v>
                </c:pt>
                <c:pt idx="7">
                  <c:v>187.01778999999999</c:v>
                </c:pt>
                <c:pt idx="8">
                  <c:v>692.98221000000001</c:v>
                </c:pt>
                <c:pt idx="9">
                  <c:v>719.28480000000002</c:v>
                </c:pt>
                <c:pt idx="10">
                  <c:v>794.96478999999999</c:v>
                </c:pt>
                <c:pt idx="11">
                  <c:v>808.78178000000003</c:v>
                </c:pt>
                <c:pt idx="12">
                  <c:v>857.13306999999998</c:v>
                </c:pt>
                <c:pt idx="13">
                  <c:v>878.17804999999998</c:v>
                </c:pt>
                <c:pt idx="14">
                  <c:v>875.88989000000004</c:v>
                </c:pt>
                <c:pt idx="15">
                  <c:v>849.87802999999997</c:v>
                </c:pt>
                <c:pt idx="16">
                  <c:v>794.96478999999999</c:v>
                </c:pt>
              </c:numCache>
            </c:numRef>
          </c:yVal>
          <c:smooth val="0"/>
        </c:ser>
        <c:ser>
          <c:idx val="3"/>
          <c:order val="1"/>
          <c:tx>
            <c:v>區域內的點</c:v>
          </c:tx>
          <c:spPr>
            <a:ln w="2222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noFill/>
                <a:round/>
              </a:ln>
              <a:effectLst/>
            </c:spPr>
          </c:marker>
          <c:dLbls>
            <c:delete val="1"/>
          </c:dLbls>
          <c:xVal>
            <c:numRef>
              <c:f>circle!$D$21:$D$66</c:f>
              <c:numCache>
                <c:formatCode>General</c:formatCode>
                <c:ptCount val="46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100</c:v>
                </c:pt>
                <c:pt idx="15">
                  <c:v>200</c:v>
                </c:pt>
                <c:pt idx="16">
                  <c:v>300</c:v>
                </c:pt>
                <c:pt idx="17">
                  <c:v>600</c:v>
                </c:pt>
                <c:pt idx="18">
                  <c:v>700</c:v>
                </c:pt>
                <c:pt idx="19">
                  <c:v>800</c:v>
                </c:pt>
                <c:pt idx="20">
                  <c:v>100</c:v>
                </c:pt>
                <c:pt idx="21">
                  <c:v>200</c:v>
                </c:pt>
                <c:pt idx="22">
                  <c:v>700</c:v>
                </c:pt>
                <c:pt idx="23">
                  <c:v>800</c:v>
                </c:pt>
                <c:pt idx="24">
                  <c:v>100</c:v>
                </c:pt>
                <c:pt idx="25">
                  <c:v>200</c:v>
                </c:pt>
                <c:pt idx="26">
                  <c:v>700</c:v>
                </c:pt>
                <c:pt idx="27">
                  <c:v>800</c:v>
                </c:pt>
                <c:pt idx="28">
                  <c:v>100</c:v>
                </c:pt>
                <c:pt idx="29">
                  <c:v>200</c:v>
                </c:pt>
                <c:pt idx="30">
                  <c:v>300</c:v>
                </c:pt>
                <c:pt idx="31">
                  <c:v>600</c:v>
                </c:pt>
                <c:pt idx="32">
                  <c:v>700</c:v>
                </c:pt>
                <c:pt idx="33">
                  <c:v>800</c:v>
                </c:pt>
                <c:pt idx="34">
                  <c:v>100</c:v>
                </c:pt>
                <c:pt idx="35">
                  <c:v>200</c:v>
                </c:pt>
                <c:pt idx="36">
                  <c:v>300</c:v>
                </c:pt>
                <c:pt idx="37">
                  <c:v>400</c:v>
                </c:pt>
                <c:pt idx="38">
                  <c:v>500</c:v>
                </c:pt>
                <c:pt idx="39">
                  <c:v>600</c:v>
                </c:pt>
                <c:pt idx="40">
                  <c:v>700</c:v>
                </c:pt>
                <c:pt idx="41">
                  <c:v>200</c:v>
                </c:pt>
                <c:pt idx="42">
                  <c:v>300</c:v>
                </c:pt>
                <c:pt idx="43">
                  <c:v>400</c:v>
                </c:pt>
                <c:pt idx="44">
                  <c:v>500</c:v>
                </c:pt>
                <c:pt idx="45">
                  <c:v>600</c:v>
                </c:pt>
              </c:numCache>
            </c:numRef>
          </c:xVal>
          <c:yVal>
            <c:numRef>
              <c:f>circle!$B$21:$B$66</c:f>
              <c:numCache>
                <c:formatCode>General</c:formatCode>
                <c:ptCount val="4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600</c:v>
                </c:pt>
                <c:pt idx="29">
                  <c:v>600</c:v>
                </c:pt>
                <c:pt idx="30">
                  <c:v>600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700</c:v>
                </c:pt>
                <c:pt idx="35">
                  <c:v>700</c:v>
                </c:pt>
                <c:pt idx="36">
                  <c:v>700</c:v>
                </c:pt>
                <c:pt idx="37">
                  <c:v>700</c:v>
                </c:pt>
                <c:pt idx="38">
                  <c:v>700</c:v>
                </c:pt>
                <c:pt idx="39">
                  <c:v>700</c:v>
                </c:pt>
                <c:pt idx="40">
                  <c:v>700</c:v>
                </c:pt>
                <c:pt idx="41">
                  <c:v>800</c:v>
                </c:pt>
                <c:pt idx="42">
                  <c:v>800</c:v>
                </c:pt>
                <c:pt idx="43">
                  <c:v>800</c:v>
                </c:pt>
                <c:pt idx="44">
                  <c:v>800</c:v>
                </c:pt>
                <c:pt idx="45">
                  <c:v>800</c:v>
                </c:pt>
              </c:numCache>
            </c:numRef>
          </c:yVal>
          <c:smooth val="0"/>
        </c:ser>
        <c:ser>
          <c:idx val="0"/>
          <c:order val="2"/>
          <c:spPr>
            <a:ln w="22225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9525">
                <a:noFill/>
                <a:round/>
              </a:ln>
              <a:effectLst/>
            </c:spPr>
          </c:marker>
          <c:dLbls>
            <c:delete val="1"/>
          </c:dLbls>
          <c:xVal>
            <c:numRef>
              <c:f>circle!$H$22:$H$32</c:f>
              <c:numCache>
                <c:formatCode>General</c:formatCode>
                <c:ptCount val="11"/>
                <c:pt idx="0">
                  <c:v>71.218220000000002</c:v>
                </c:pt>
                <c:pt idx="1">
                  <c:v>808.78178000000003</c:v>
                </c:pt>
                <c:pt idx="2">
                  <c:v>22.86693</c:v>
                </c:pt>
                <c:pt idx="3">
                  <c:v>857.13306999999998</c:v>
                </c:pt>
                <c:pt idx="4">
                  <c:v>1.82195</c:v>
                </c:pt>
                <c:pt idx="5">
                  <c:v>878.17804999999998</c:v>
                </c:pt>
                <c:pt idx="6">
                  <c:v>4.1101099999999997</c:v>
                </c:pt>
                <c:pt idx="7">
                  <c:v>875.88989000000004</c:v>
                </c:pt>
                <c:pt idx="8">
                  <c:v>30.121970000000001</c:v>
                </c:pt>
                <c:pt idx="9">
                  <c:v>849.87802999999997</c:v>
                </c:pt>
                <c:pt idx="10">
                  <c:v>85.035210000000006</c:v>
                </c:pt>
              </c:numCache>
            </c:numRef>
          </c:xVal>
          <c:yVal>
            <c:numRef>
              <c:f>circle!$G$22:$G$32</c:f>
              <c:numCache>
                <c:formatCode>General</c:formatCode>
                <c:ptCount val="11"/>
                <c:pt idx="0">
                  <c:v>200</c:v>
                </c:pt>
                <c:pt idx="1">
                  <c:v>200</c:v>
                </c:pt>
                <c:pt idx="2">
                  <c:v>300</c:v>
                </c:pt>
                <c:pt idx="3">
                  <c:v>300</c:v>
                </c:pt>
                <c:pt idx="4">
                  <c:v>400</c:v>
                </c:pt>
                <c:pt idx="5">
                  <c:v>400</c:v>
                </c:pt>
                <c:pt idx="6">
                  <c:v>500</c:v>
                </c:pt>
                <c:pt idx="7">
                  <c:v>500</c:v>
                </c:pt>
                <c:pt idx="8">
                  <c:v>600</c:v>
                </c:pt>
                <c:pt idx="9">
                  <c:v>600</c:v>
                </c:pt>
                <c:pt idx="10">
                  <c:v>700</c:v>
                </c:pt>
              </c:numCache>
            </c:numRef>
          </c:yVal>
          <c:smooth val="0"/>
        </c:ser>
        <c:ser>
          <c:idx val="4"/>
          <c:order val="3"/>
          <c:spPr>
            <a:ln w="2222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circle!$H$80:$H$84</c:f>
              <c:numCache>
                <c:formatCode>General</c:formatCode>
                <c:ptCount val="5"/>
                <c:pt idx="0">
                  <c:v>160.71520000000001</c:v>
                </c:pt>
                <c:pt idx="1">
                  <c:v>719.28480000000002</c:v>
                </c:pt>
                <c:pt idx="2">
                  <c:v>794.96478999999999</c:v>
                </c:pt>
                <c:pt idx="3">
                  <c:v>187.01778999999999</c:v>
                </c:pt>
                <c:pt idx="4">
                  <c:v>692.98221000000001</c:v>
                </c:pt>
              </c:numCache>
            </c:numRef>
          </c:xVal>
          <c:yVal>
            <c:numRef>
              <c:f>circle!$G$80:$G$84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700</c:v>
                </c:pt>
                <c:pt idx="3">
                  <c:v>800</c:v>
                </c:pt>
                <c:pt idx="4">
                  <c:v>800</c:v>
                </c:pt>
              </c:numCache>
            </c:numRef>
          </c:yVal>
          <c:smooth val="0"/>
        </c:ser>
        <c:ser>
          <c:idx val="1"/>
          <c:order val="4"/>
          <c:tx>
            <c:v>內圓的X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  <a:round/>
              </a:ln>
              <a:effectLst/>
            </c:spPr>
          </c:marker>
          <c:dLbls>
            <c:delete val="1"/>
          </c:dLbls>
          <c:xVal>
            <c:numRef>
              <c:f>circle!$G$56:$G$63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300</c:v>
                </c:pt>
                <c:pt idx="3">
                  <c:v>600</c:v>
                </c:pt>
                <c:pt idx="4">
                  <c:v>300</c:v>
                </c:pt>
                <c:pt idx="5">
                  <c:v>600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circle!$H$56:$H$63</c:f>
              <c:numCache>
                <c:formatCode>General</c:formatCode>
                <c:ptCount val="8"/>
                <c:pt idx="0">
                  <c:v>269.63274999999999</c:v>
                </c:pt>
                <c:pt idx="1">
                  <c:v>275.60718000000003</c:v>
                </c:pt>
                <c:pt idx="2">
                  <c:v>545</c:v>
                </c:pt>
                <c:pt idx="3">
                  <c:v>510.88722999999999</c:v>
                </c:pt>
                <c:pt idx="4">
                  <c:v>335</c:v>
                </c:pt>
                <c:pt idx="5">
                  <c:v>369.11277000000001</c:v>
                </c:pt>
                <c:pt idx="6">
                  <c:v>610.36725000000001</c:v>
                </c:pt>
                <c:pt idx="7">
                  <c:v>604.39282000000003</c:v>
                </c:pt>
              </c:numCache>
            </c:numRef>
          </c:yVal>
          <c:smooth val="0"/>
        </c:ser>
        <c:ser>
          <c:idx val="2"/>
          <c:order val="5"/>
          <c:tx>
            <c:v>內圓的Y</c:v>
          </c:tx>
          <c:spPr>
            <a:ln w="22225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9525">
                <a:noFill/>
                <a:round/>
              </a:ln>
              <a:effectLst/>
            </c:spPr>
          </c:marker>
          <c:dLbls>
            <c:delete val="1"/>
          </c:dLbls>
          <c:xVal>
            <c:numRef>
              <c:f>circle!$H$70:$H$77</c:f>
              <c:numCache>
                <c:formatCode>General</c:formatCode>
                <c:ptCount val="8"/>
                <c:pt idx="0">
                  <c:v>335</c:v>
                </c:pt>
                <c:pt idx="1">
                  <c:v>545</c:v>
                </c:pt>
                <c:pt idx="2">
                  <c:v>610.36725000000001</c:v>
                </c:pt>
                <c:pt idx="3">
                  <c:v>269.63274999999999</c:v>
                </c:pt>
                <c:pt idx="4">
                  <c:v>604.39282000000003</c:v>
                </c:pt>
                <c:pt idx="5">
                  <c:v>275.60718000000003</c:v>
                </c:pt>
                <c:pt idx="6">
                  <c:v>369.11277000000001</c:v>
                </c:pt>
                <c:pt idx="7">
                  <c:v>510.88722999999999</c:v>
                </c:pt>
              </c:numCache>
            </c:numRef>
          </c:xVal>
          <c:yVal>
            <c:numRef>
              <c:f>circle!$G$70:$G$77</c:f>
              <c:numCache>
                <c:formatCode>General</c:formatCode>
                <c:ptCount val="8"/>
                <c:pt idx="0">
                  <c:v>300</c:v>
                </c:pt>
                <c:pt idx="1">
                  <c:v>300</c:v>
                </c:pt>
                <c:pt idx="2">
                  <c:v>400</c:v>
                </c:pt>
                <c:pt idx="3">
                  <c:v>400</c:v>
                </c:pt>
                <c:pt idx="4">
                  <c:v>500</c:v>
                </c:pt>
                <c:pt idx="5">
                  <c:v>500</c:v>
                </c:pt>
                <c:pt idx="6">
                  <c:v>600</c:v>
                </c:pt>
                <c:pt idx="7">
                  <c:v>600</c:v>
                </c:pt>
              </c:numCache>
            </c:numRef>
          </c:yVal>
          <c:smooth val="0"/>
        </c:ser>
        <c:ser>
          <c:idx val="5"/>
          <c:order val="6"/>
          <c:tx>
            <c:v>矩形頂點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6"/>
                </a:solidFill>
                <a:ln w="9525">
                  <a:noFill/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6"/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(circle!$B$92,circle!$B$91,circle!$A$91,circle!$A$92)</c:f>
              <c:numCache>
                <c:formatCode>General</c:formatCode>
                <c:ptCount val="4"/>
                <c:pt idx="0">
                  <c:v>209.83701400000001</c:v>
                </c:pt>
                <c:pt idx="1">
                  <c:v>209.83701400000001</c:v>
                </c:pt>
                <c:pt idx="2">
                  <c:v>670.16299000000004</c:v>
                </c:pt>
                <c:pt idx="3">
                  <c:v>670.16299000000004</c:v>
                </c:pt>
              </c:numCache>
            </c:numRef>
          </c:xVal>
          <c:yVal>
            <c:numRef>
              <c:f>(circle!$C$92,circle!$C$91,circle!$C$91,circle!$C$92)</c:f>
              <c:numCache>
                <c:formatCode>General</c:formatCode>
                <c:ptCount val="4"/>
                <c:pt idx="0">
                  <c:v>615</c:v>
                </c:pt>
                <c:pt idx="1">
                  <c:v>815</c:v>
                </c:pt>
                <c:pt idx="2">
                  <c:v>815</c:v>
                </c:pt>
                <c:pt idx="3">
                  <c:v>615</c:v>
                </c:pt>
              </c:numCache>
            </c:numRef>
          </c:yVal>
          <c:smooth val="0"/>
        </c:ser>
        <c:ser>
          <c:idx val="6"/>
          <c:order val="7"/>
          <c:tx>
            <c:v>矩形測點 除頂點</c:v>
          </c:tx>
          <c:spPr>
            <a:ln w="2222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dk1">
                    <a:lumMod val="15000"/>
                    <a:lumOff val="85000"/>
                    <a:alpha val="99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circle!$A$97:$A$110</c:f>
              <c:numCache>
                <c:formatCode>General</c:formatCode>
                <c:ptCount val="14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209.83701400000001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670.16299000000004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</c:numCache>
            </c:numRef>
          </c:xVal>
          <c:yVal>
            <c:numRef>
              <c:f>circle!$B$97:$B$110</c:f>
              <c:numCache>
                <c:formatCode>General</c:formatCode>
                <c:ptCount val="14"/>
                <c:pt idx="0">
                  <c:v>615</c:v>
                </c:pt>
                <c:pt idx="1">
                  <c:v>615</c:v>
                </c:pt>
                <c:pt idx="2">
                  <c:v>615</c:v>
                </c:pt>
                <c:pt idx="3">
                  <c:v>615</c:v>
                </c:pt>
                <c:pt idx="4">
                  <c:v>715</c:v>
                </c:pt>
                <c:pt idx="5">
                  <c:v>715</c:v>
                </c:pt>
                <c:pt idx="6">
                  <c:v>715</c:v>
                </c:pt>
                <c:pt idx="7">
                  <c:v>715</c:v>
                </c:pt>
                <c:pt idx="8">
                  <c:v>715</c:v>
                </c:pt>
                <c:pt idx="9">
                  <c:v>715</c:v>
                </c:pt>
                <c:pt idx="10">
                  <c:v>815</c:v>
                </c:pt>
                <c:pt idx="11">
                  <c:v>815</c:v>
                </c:pt>
                <c:pt idx="12">
                  <c:v>815</c:v>
                </c:pt>
                <c:pt idx="13">
                  <c:v>815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33054832"/>
        <c:axId val="-33053744"/>
        <c:extLst/>
      </c:scatterChart>
      <c:valAx>
        <c:axId val="-33054832"/>
        <c:scaling>
          <c:orientation val="minMax"/>
          <c:max val="900"/>
          <c:min val="0"/>
        </c:scaling>
        <c:delete val="0"/>
        <c:axPos val="b"/>
        <c:majorGridlines>
          <c:spPr>
            <a:ln w="635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2700"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X</a:t>
                </a:r>
                <a:r>
                  <a:rPr lang="zh-TW"/>
                  <a:t>軸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0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33053744"/>
        <c:crosses val="autoZero"/>
        <c:crossBetween val="midCat"/>
        <c:majorUnit val="100"/>
      </c:valAx>
      <c:valAx>
        <c:axId val="-33053744"/>
        <c:scaling>
          <c:orientation val="minMax"/>
          <c:max val="900"/>
          <c:min val="0"/>
        </c:scaling>
        <c:delete val="0"/>
        <c:axPos val="l"/>
        <c:majorGridlines>
          <c:spPr>
            <a:ln w="635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9050"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Y</a:t>
                </a:r>
                <a:r>
                  <a:rPr lang="zh-TW"/>
                  <a:t>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0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33054832"/>
        <c:crosses val="autoZero"/>
        <c:crossBetween val="midCat"/>
      </c:valAx>
      <c:spPr>
        <a:noFill/>
        <a:ln w="63500">
          <a:solidFill>
            <a:schemeClr val="dk1">
              <a:lumMod val="15000"/>
              <a:lumOff val="85000"/>
            </a:schemeClr>
          </a:solidFill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/>
              <a:t>ROS</a:t>
            </a:r>
            <a:r>
              <a:rPr lang="zh-TW"/>
              <a:t>座標系</a:t>
            </a:r>
            <a:r>
              <a:rPr lang="zh-TW" altLang="en-US"/>
              <a:t> </a:t>
            </a:r>
            <a:r>
              <a:rPr lang="zh-TW"/>
              <a:t>矩形</a:t>
            </a:r>
            <a:r>
              <a:rPr lang="zh-TW" altLang="en-US"/>
              <a:t>探</a:t>
            </a:r>
            <a:r>
              <a:rPr lang="zh-TW"/>
              <a:t>點的座標點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頂點</c:v>
          </c:tx>
          <c:spPr>
            <a:ln w="25400" cap="rnd">
              <a:noFill/>
            </a:ln>
            <a:effectLst/>
          </c:spPr>
          <c:marker>
            <c:symbol val="circle"/>
            <c:size val="10"/>
            <c:spPr>
              <a:solidFill>
                <a:schemeClr val="tx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circle!$F$98:$F$115</c:f>
              <c:numCache>
                <c:formatCode>General</c:formatCode>
                <c:ptCount val="18"/>
                <c:pt idx="0">
                  <c:v>-0.23016298599999999</c:v>
                </c:pt>
                <c:pt idx="1">
                  <c:v>-0.14000000000000001</c:v>
                </c:pt>
                <c:pt idx="2">
                  <c:v>-0.04</c:v>
                </c:pt>
                <c:pt idx="3">
                  <c:v>0.06</c:v>
                </c:pt>
                <c:pt idx="4">
                  <c:v>0.16</c:v>
                </c:pt>
                <c:pt idx="5">
                  <c:v>0.23001629900000001</c:v>
                </c:pt>
                <c:pt idx="6">
                  <c:v>-0.23016298599999999</c:v>
                </c:pt>
                <c:pt idx="7">
                  <c:v>-0.14000000000000001</c:v>
                </c:pt>
                <c:pt idx="8">
                  <c:v>-0.04</c:v>
                </c:pt>
                <c:pt idx="9">
                  <c:v>0.06</c:v>
                </c:pt>
                <c:pt idx="10">
                  <c:v>0.16</c:v>
                </c:pt>
                <c:pt idx="11">
                  <c:v>0.23016299000000004</c:v>
                </c:pt>
                <c:pt idx="12">
                  <c:v>-0.23016298599999999</c:v>
                </c:pt>
                <c:pt idx="13">
                  <c:v>-0.14000000000000001</c:v>
                </c:pt>
                <c:pt idx="14">
                  <c:v>-0.04</c:v>
                </c:pt>
                <c:pt idx="15">
                  <c:v>0.06</c:v>
                </c:pt>
                <c:pt idx="16">
                  <c:v>0.16</c:v>
                </c:pt>
                <c:pt idx="17">
                  <c:v>0.23016299000000004</c:v>
                </c:pt>
              </c:numCache>
            </c:numRef>
          </c:xVal>
          <c:yVal>
            <c:numRef>
              <c:f>circle!$H$98:$H$115</c:f>
              <c:numCache>
                <c:formatCode>General</c:formatCode>
                <c:ptCount val="18"/>
                <c:pt idx="0">
                  <c:v>0.17499999999999999</c:v>
                </c:pt>
                <c:pt idx="1">
                  <c:v>0.17499999999999999</c:v>
                </c:pt>
                <c:pt idx="2">
                  <c:v>0.17499999999999999</c:v>
                </c:pt>
                <c:pt idx="3">
                  <c:v>0.17499999999999999</c:v>
                </c:pt>
                <c:pt idx="4">
                  <c:v>0.17499999999999999</c:v>
                </c:pt>
                <c:pt idx="5">
                  <c:v>0.17499999999999999</c:v>
                </c:pt>
                <c:pt idx="6">
                  <c:v>0.27500000000000002</c:v>
                </c:pt>
                <c:pt idx="7">
                  <c:v>0.27500000000000002</c:v>
                </c:pt>
                <c:pt idx="8">
                  <c:v>0.27500000000000002</c:v>
                </c:pt>
                <c:pt idx="9">
                  <c:v>0.27500000000000002</c:v>
                </c:pt>
                <c:pt idx="10">
                  <c:v>0.27500000000000002</c:v>
                </c:pt>
                <c:pt idx="11">
                  <c:v>0.27500000000000002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  <c:pt idx="15">
                  <c:v>0.375</c:v>
                </c:pt>
                <c:pt idx="16">
                  <c:v>0.375</c:v>
                </c:pt>
                <c:pt idx="17">
                  <c:v>0.375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33048304"/>
        <c:axId val="-33057552"/>
      </c:scatterChart>
      <c:valAx>
        <c:axId val="-330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X</a:t>
                </a:r>
                <a:r>
                  <a:rPr lang="zh-TW"/>
                  <a:t>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33057552"/>
        <c:crosses val="autoZero"/>
        <c:crossBetween val="midCat"/>
      </c:valAx>
      <c:valAx>
        <c:axId val="-33057552"/>
        <c:scaling>
          <c:orientation val="minMax"/>
          <c:max val="0.4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Y</a:t>
                </a:r>
                <a:r>
                  <a:rPr lang="zh-TW"/>
                  <a:t>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3304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7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0</xdr:rowOff>
    </xdr:from>
    <xdr:to>
      <xdr:col>6</xdr:col>
      <xdr:colOff>0</xdr:colOff>
      <xdr:row>5</xdr:row>
      <xdr:rowOff>7620</xdr:rowOff>
    </xdr:to>
    <xdr:sp macro="" textlink="">
      <xdr:nvSpPr>
        <xdr:cNvPr id="2" name="橢圓 1"/>
        <xdr:cNvSpPr/>
      </xdr:nvSpPr>
      <xdr:spPr>
        <a:xfrm>
          <a:off x="746760" y="0"/>
          <a:ext cx="3688080" cy="316992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439270</xdr:colOff>
      <xdr:row>3</xdr:row>
      <xdr:rowOff>681318</xdr:rowOff>
    </xdr:from>
    <xdr:to>
      <xdr:col>19</xdr:col>
      <xdr:colOff>87528</xdr:colOff>
      <xdr:row>7</xdr:row>
      <xdr:rowOff>293718</xdr:rowOff>
    </xdr:to>
    <xdr:sp macro="" textlink="">
      <xdr:nvSpPr>
        <xdr:cNvPr id="6" name="橢圓 5"/>
        <xdr:cNvSpPr/>
      </xdr:nvSpPr>
      <xdr:spPr>
        <a:xfrm>
          <a:off x="10910046" y="2967318"/>
          <a:ext cx="2660400" cy="266040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9778</xdr:colOff>
      <xdr:row>1</xdr:row>
      <xdr:rowOff>224120</xdr:rowOff>
    </xdr:from>
    <xdr:to>
      <xdr:col>21</xdr:col>
      <xdr:colOff>596560</xdr:colOff>
      <xdr:row>9</xdr:row>
      <xdr:rowOff>744920</xdr:rowOff>
    </xdr:to>
    <xdr:sp macro="" textlink="">
      <xdr:nvSpPr>
        <xdr:cNvPr id="7" name="橢圓 6"/>
        <xdr:cNvSpPr/>
      </xdr:nvSpPr>
      <xdr:spPr>
        <a:xfrm>
          <a:off x="10566942" y="986120"/>
          <a:ext cx="6571945" cy="661680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609599</xdr:colOff>
      <xdr:row>33</xdr:row>
      <xdr:rowOff>286293</xdr:rowOff>
    </xdr:from>
    <xdr:to>
      <xdr:col>26</xdr:col>
      <xdr:colOff>744070</xdr:colOff>
      <xdr:row>74</xdr:row>
      <xdr:rowOff>251013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76</xdr:row>
      <xdr:rowOff>0</xdr:rowOff>
    </xdr:from>
    <xdr:to>
      <xdr:col>26</xdr:col>
      <xdr:colOff>744071</xdr:colOff>
      <xdr:row>116</xdr:row>
      <xdr:rowOff>251590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-1</xdr:colOff>
      <xdr:row>117</xdr:row>
      <xdr:rowOff>277090</xdr:rowOff>
    </xdr:from>
    <xdr:to>
      <xdr:col>26</xdr:col>
      <xdr:colOff>748144</xdr:colOff>
      <xdr:row>147</xdr:row>
      <xdr:rowOff>-1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tabSelected="1" topLeftCell="M77" zoomScale="70" zoomScaleNormal="70" workbookViewId="0">
      <selection activeCell="D97" sqref="D97:E115"/>
    </sheetView>
  </sheetViews>
  <sheetFormatPr defaultRowHeight="22.2" x14ac:dyDescent="0.4"/>
  <cols>
    <col min="1" max="6" width="12.77734375" style="2" customWidth="1"/>
    <col min="7" max="7" width="11.21875" style="2" customWidth="1"/>
    <col min="8" max="8" width="12.77734375" style="2" customWidth="1"/>
    <col min="9" max="9" width="14" style="2" bestFit="1" customWidth="1"/>
    <col min="10" max="11" width="8.88671875" style="2"/>
    <col min="12" max="30" width="11" style="2" customWidth="1"/>
    <col min="31" max="16384" width="8.88671875" style="2"/>
  </cols>
  <sheetData>
    <row r="1" spans="1:23" ht="60" customHeight="1" thickBot="1" x14ac:dyDescent="0.45">
      <c r="A1" s="4">
        <v>180</v>
      </c>
      <c r="B1" s="5"/>
      <c r="C1" s="5"/>
      <c r="D1" s="5"/>
      <c r="E1" s="5"/>
      <c r="F1" s="5"/>
      <c r="H1" s="6" t="s">
        <v>2</v>
      </c>
      <c r="I1" s="1">
        <v>175</v>
      </c>
      <c r="L1" s="169" t="s">
        <v>11</v>
      </c>
      <c r="M1" s="20">
        <v>900</v>
      </c>
      <c r="N1" s="7"/>
      <c r="O1" s="8"/>
      <c r="P1" s="8"/>
      <c r="Q1" s="8"/>
      <c r="R1" s="8"/>
      <c r="S1" s="8"/>
      <c r="T1" s="8"/>
      <c r="U1" s="8"/>
      <c r="V1" s="8"/>
      <c r="W1" s="9"/>
    </row>
    <row r="2" spans="1:23" ht="60" customHeight="1" x14ac:dyDescent="0.4">
      <c r="A2" s="4">
        <v>135</v>
      </c>
      <c r="B2" s="5"/>
      <c r="C2" s="5"/>
      <c r="D2" s="5"/>
      <c r="E2" s="5"/>
      <c r="F2" s="5"/>
      <c r="H2" s="6" t="s">
        <v>1</v>
      </c>
      <c r="I2" s="1">
        <v>440</v>
      </c>
      <c r="L2" s="170"/>
      <c r="M2" s="21">
        <v>800</v>
      </c>
      <c r="N2" s="10"/>
      <c r="O2" s="11"/>
      <c r="P2" s="12"/>
      <c r="Q2" s="12"/>
      <c r="R2" s="12"/>
      <c r="S2" s="12"/>
      <c r="T2" s="12"/>
      <c r="U2" s="11"/>
      <c r="V2" s="11"/>
      <c r="W2" s="13"/>
    </row>
    <row r="3" spans="1:23" ht="60" customHeight="1" x14ac:dyDescent="0.4">
      <c r="A3" s="4">
        <v>90</v>
      </c>
      <c r="B3" s="5"/>
      <c r="C3" s="5"/>
      <c r="D3" s="5"/>
      <c r="E3" s="5"/>
      <c r="F3" s="5"/>
      <c r="L3" s="170"/>
      <c r="M3" s="21">
        <v>700</v>
      </c>
      <c r="N3" s="10"/>
      <c r="O3" s="5"/>
      <c r="P3" s="5"/>
      <c r="Q3" s="5"/>
      <c r="R3" s="5"/>
      <c r="S3" s="5"/>
      <c r="T3" s="5"/>
      <c r="U3" s="5"/>
      <c r="V3" s="11"/>
      <c r="W3" s="13"/>
    </row>
    <row r="4" spans="1:23" ht="60" customHeight="1" x14ac:dyDescent="0.4">
      <c r="A4" s="4">
        <v>45</v>
      </c>
      <c r="B4" s="5"/>
      <c r="C4" s="5"/>
      <c r="D4" s="5"/>
      <c r="E4" s="5"/>
      <c r="F4" s="5"/>
      <c r="I4" s="1">
        <v>350</v>
      </c>
      <c r="L4" s="170"/>
      <c r="M4" s="21">
        <v>600</v>
      </c>
      <c r="N4" s="14"/>
      <c r="O4" s="5"/>
      <c r="P4" s="5"/>
      <c r="Q4" s="5"/>
      <c r="R4" s="5"/>
      <c r="S4" s="5"/>
      <c r="T4" s="5"/>
      <c r="U4" s="5"/>
      <c r="V4" s="15"/>
      <c r="W4" s="13"/>
    </row>
    <row r="5" spans="1:23" ht="60" customHeight="1" x14ac:dyDescent="0.4">
      <c r="A5" s="4">
        <v>0</v>
      </c>
      <c r="B5" s="5"/>
      <c r="C5" s="5"/>
      <c r="D5" s="5"/>
      <c r="E5" s="5"/>
      <c r="F5" s="5"/>
      <c r="I5" s="1">
        <v>880</v>
      </c>
      <c r="L5" s="170"/>
      <c r="M5" s="21">
        <v>500</v>
      </c>
      <c r="N5" s="14"/>
      <c r="O5" s="5"/>
      <c r="P5" s="5"/>
      <c r="Q5" s="5"/>
      <c r="R5" s="11"/>
      <c r="S5" s="5"/>
      <c r="T5" s="5"/>
      <c r="U5" s="5"/>
      <c r="V5" s="15"/>
      <c r="W5" s="13"/>
    </row>
    <row r="6" spans="1:23" ht="60" customHeight="1" x14ac:dyDescent="0.4">
      <c r="A6" s="4"/>
      <c r="B6" s="4">
        <v>0</v>
      </c>
      <c r="C6" s="4">
        <v>45</v>
      </c>
      <c r="D6" s="4">
        <v>90</v>
      </c>
      <c r="E6" s="4">
        <v>135</v>
      </c>
      <c r="F6" s="4">
        <v>180</v>
      </c>
      <c r="G6" s="2" t="s">
        <v>0</v>
      </c>
      <c r="L6" s="170"/>
      <c r="M6" s="21">
        <v>400</v>
      </c>
      <c r="N6" s="14"/>
      <c r="O6" s="5"/>
      <c r="P6" s="5"/>
      <c r="Q6" s="11"/>
      <c r="R6" s="11"/>
      <c r="S6" s="11"/>
      <c r="T6" s="5"/>
      <c r="U6" s="5"/>
      <c r="V6" s="15"/>
      <c r="W6" s="13"/>
    </row>
    <row r="7" spans="1:23" ht="60" customHeight="1" x14ac:dyDescent="0.4">
      <c r="H7" s="6" t="s">
        <v>3</v>
      </c>
      <c r="I7" s="1">
        <v>440</v>
      </c>
      <c r="L7" s="170"/>
      <c r="M7" s="21">
        <v>300</v>
      </c>
      <c r="N7" s="14"/>
      <c r="O7" s="5"/>
      <c r="P7" s="5"/>
      <c r="Q7" s="5"/>
      <c r="R7" s="11"/>
      <c r="S7" s="5"/>
      <c r="T7" s="5"/>
      <c r="U7" s="5"/>
      <c r="V7" s="15"/>
      <c r="W7" s="13"/>
    </row>
    <row r="8" spans="1:23" ht="60" customHeight="1" x14ac:dyDescent="0.4">
      <c r="H8" s="6" t="s">
        <v>4</v>
      </c>
      <c r="I8" s="1">
        <v>440</v>
      </c>
      <c r="L8" s="170"/>
      <c r="M8" s="21">
        <v>200</v>
      </c>
      <c r="N8" s="14"/>
      <c r="O8" s="5"/>
      <c r="P8" s="5"/>
      <c r="Q8" s="5"/>
      <c r="R8" s="5"/>
      <c r="S8" s="5"/>
      <c r="T8" s="5"/>
      <c r="U8" s="5"/>
      <c r="V8" s="15"/>
      <c r="W8" s="13"/>
    </row>
    <row r="9" spans="1:23" ht="60" customHeight="1" x14ac:dyDescent="0.4">
      <c r="L9" s="170"/>
      <c r="M9" s="21">
        <v>100</v>
      </c>
      <c r="N9" s="10"/>
      <c r="O9" s="5"/>
      <c r="P9" s="5"/>
      <c r="Q9" s="5"/>
      <c r="R9" s="5"/>
      <c r="S9" s="5"/>
      <c r="T9" s="5"/>
      <c r="U9" s="5"/>
      <c r="V9" s="11"/>
      <c r="W9" s="13"/>
    </row>
    <row r="10" spans="1:23" ht="60" customHeight="1" thickBot="1" x14ac:dyDescent="0.45">
      <c r="L10" s="170"/>
      <c r="M10" s="21">
        <v>0</v>
      </c>
      <c r="N10" s="16"/>
      <c r="O10" s="17"/>
      <c r="P10" s="18"/>
      <c r="Q10" s="18"/>
      <c r="R10" s="18"/>
      <c r="S10" s="18"/>
      <c r="T10" s="18"/>
      <c r="U10" s="17"/>
      <c r="V10" s="17"/>
      <c r="W10" s="19"/>
    </row>
    <row r="11" spans="1:23" ht="60" customHeight="1" thickBot="1" x14ac:dyDescent="0.45">
      <c r="L11" s="23"/>
      <c r="M11" s="27"/>
      <c r="N11" s="22">
        <v>0</v>
      </c>
      <c r="O11" s="22">
        <v>100</v>
      </c>
      <c r="P11" s="22">
        <v>200</v>
      </c>
      <c r="Q11" s="22">
        <v>300</v>
      </c>
      <c r="R11" s="22">
        <v>400</v>
      </c>
      <c r="S11" s="22">
        <v>500</v>
      </c>
      <c r="T11" s="22">
        <v>600</v>
      </c>
      <c r="U11" s="22">
        <v>700</v>
      </c>
      <c r="V11" s="22">
        <v>800</v>
      </c>
      <c r="W11" s="3">
        <v>900</v>
      </c>
    </row>
    <row r="12" spans="1:23" ht="60" customHeight="1" thickBot="1" x14ac:dyDescent="0.45">
      <c r="L12" s="16"/>
      <c r="M12" s="24"/>
      <c r="N12" s="171" t="s">
        <v>9</v>
      </c>
      <c r="O12" s="172"/>
      <c r="P12" s="172"/>
      <c r="Q12" s="172"/>
      <c r="R12" s="172"/>
      <c r="S12" s="172"/>
      <c r="T12" s="172"/>
      <c r="U12" s="172"/>
      <c r="V12" s="172"/>
      <c r="W12" s="173"/>
    </row>
    <row r="13" spans="1:23" ht="60" customHeight="1" x14ac:dyDescent="0.4">
      <c r="D13" s="2" t="s">
        <v>5</v>
      </c>
      <c r="E13" s="2" t="s">
        <v>6</v>
      </c>
      <c r="F13" s="6" t="s">
        <v>7</v>
      </c>
      <c r="H13" s="177" t="s">
        <v>27</v>
      </c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</row>
    <row r="14" spans="1:23" ht="60" customHeight="1" x14ac:dyDescent="0.4">
      <c r="D14" s="2">
        <v>0</v>
      </c>
      <c r="E14" s="2">
        <v>10</v>
      </c>
      <c r="F14" s="2">
        <f>IF(AND(D15,E15)=TRUE,1,0)</f>
        <v>0</v>
      </c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</row>
    <row r="15" spans="1:23" ht="60" customHeight="1" x14ac:dyDescent="0.4">
      <c r="D15" s="2">
        <f>IF((((D14-440)^2+(E14-440)^2) &gt;= 175^2),1,0)</f>
        <v>1</v>
      </c>
      <c r="E15" s="2">
        <f>IF((((D14-440)^2+(E14-440)^2) &lt;= 440^2),1,0)</f>
        <v>0</v>
      </c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</row>
    <row r="16" spans="1:23" ht="60" customHeight="1" x14ac:dyDescent="0.4">
      <c r="D16" s="6" t="s">
        <v>12</v>
      </c>
      <c r="E16" s="6" t="s">
        <v>13</v>
      </c>
      <c r="H16" s="179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</row>
    <row r="17" spans="1:22" ht="60" customHeight="1" x14ac:dyDescent="0.4"/>
    <row r="18" spans="1:22" ht="60" customHeight="1" x14ac:dyDescent="0.4"/>
    <row r="19" spans="1:22" ht="60" customHeight="1" x14ac:dyDescent="0.4"/>
    <row r="20" spans="1:22" ht="60" customHeight="1" thickBot="1" x14ac:dyDescent="0.45"/>
    <row r="21" spans="1:22" ht="28.8" thickBot="1" x14ac:dyDescent="0.45">
      <c r="A21" s="36" t="s">
        <v>10</v>
      </c>
      <c r="B21" s="46">
        <v>100</v>
      </c>
      <c r="C21" s="36" t="s">
        <v>8</v>
      </c>
      <c r="D21" s="47">
        <v>200</v>
      </c>
      <c r="E21" s="2">
        <f>ROUNDDOWN(B21/10,0)+ROUNDDOWN(D21/100,0)</f>
        <v>12</v>
      </c>
      <c r="F21" s="115"/>
      <c r="G21" s="116"/>
      <c r="H21" s="44" t="s">
        <v>28</v>
      </c>
      <c r="K21" s="23"/>
      <c r="L21" s="7"/>
      <c r="M21" s="181" t="s">
        <v>9</v>
      </c>
      <c r="N21" s="182"/>
      <c r="O21" s="182"/>
      <c r="P21" s="182"/>
      <c r="Q21" s="182"/>
      <c r="R21" s="182"/>
      <c r="S21" s="182"/>
      <c r="T21" s="182"/>
      <c r="U21" s="182"/>
      <c r="V21" s="183"/>
    </row>
    <row r="22" spans="1:22" ht="22.8" thickBot="1" x14ac:dyDescent="0.45">
      <c r="A22" s="37" t="s">
        <v>10</v>
      </c>
      <c r="B22" s="45">
        <v>100</v>
      </c>
      <c r="C22" s="37" t="s">
        <v>8</v>
      </c>
      <c r="D22" s="48">
        <v>300</v>
      </c>
      <c r="E22" s="2">
        <f t="shared" ref="E22:E66" si="0">ROUNDDOWN(B22/10,0)+ROUNDDOWN(D22/100,0)</f>
        <v>13</v>
      </c>
      <c r="F22" s="120" t="s">
        <v>10</v>
      </c>
      <c r="G22" s="25">
        <v>200</v>
      </c>
      <c r="H22" s="71">
        <v>71.218220000000002</v>
      </c>
      <c r="K22" s="174" t="s">
        <v>14</v>
      </c>
      <c r="L22" s="9"/>
      <c r="M22" s="39">
        <v>0</v>
      </c>
      <c r="N22" s="40">
        <v>100</v>
      </c>
      <c r="O22" s="40">
        <v>200</v>
      </c>
      <c r="P22" s="40">
        <v>300</v>
      </c>
      <c r="Q22" s="40">
        <v>400</v>
      </c>
      <c r="R22" s="40">
        <v>500</v>
      </c>
      <c r="S22" s="40">
        <v>600</v>
      </c>
      <c r="T22" s="40">
        <v>700</v>
      </c>
      <c r="U22" s="40">
        <v>800</v>
      </c>
      <c r="V22" s="41">
        <v>880</v>
      </c>
    </row>
    <row r="23" spans="1:22" x14ac:dyDescent="0.4">
      <c r="A23" s="37" t="s">
        <v>10</v>
      </c>
      <c r="B23" s="45">
        <v>100</v>
      </c>
      <c r="C23" s="37" t="s">
        <v>8</v>
      </c>
      <c r="D23" s="48">
        <v>400</v>
      </c>
      <c r="E23" s="2">
        <f t="shared" si="0"/>
        <v>14</v>
      </c>
      <c r="F23" s="121"/>
      <c r="G23" s="43">
        <v>200</v>
      </c>
      <c r="H23" s="48">
        <v>808.78178000000003</v>
      </c>
      <c r="K23" s="175"/>
      <c r="L23" s="42">
        <v>0</v>
      </c>
      <c r="M23" s="33"/>
      <c r="N23" s="34"/>
      <c r="O23" s="34"/>
      <c r="P23" s="34"/>
      <c r="Q23" s="34"/>
      <c r="R23" s="34"/>
      <c r="S23" s="34"/>
      <c r="T23" s="34"/>
      <c r="U23" s="34"/>
      <c r="V23" s="35"/>
    </row>
    <row r="24" spans="1:22" x14ac:dyDescent="0.4">
      <c r="A24" s="37" t="s">
        <v>10</v>
      </c>
      <c r="B24" s="45">
        <v>100</v>
      </c>
      <c r="C24" s="37" t="s">
        <v>8</v>
      </c>
      <c r="D24" s="48">
        <v>500</v>
      </c>
      <c r="E24" s="2">
        <f t="shared" si="0"/>
        <v>15</v>
      </c>
      <c r="F24" s="121"/>
      <c r="G24" s="43">
        <v>300</v>
      </c>
      <c r="H24" s="48">
        <v>22.86693</v>
      </c>
      <c r="K24" s="175"/>
      <c r="L24" s="37">
        <v>100</v>
      </c>
      <c r="M24" s="31"/>
      <c r="N24" s="4"/>
      <c r="O24" s="4" t="s">
        <v>16</v>
      </c>
      <c r="P24" s="4" t="s">
        <v>16</v>
      </c>
      <c r="Q24" s="4" t="s">
        <v>16</v>
      </c>
      <c r="R24" s="4" t="s">
        <v>16</v>
      </c>
      <c r="S24" s="4" t="s">
        <v>16</v>
      </c>
      <c r="T24" s="4" t="s">
        <v>16</v>
      </c>
      <c r="U24" s="4"/>
      <c r="V24" s="28"/>
    </row>
    <row r="25" spans="1:22" x14ac:dyDescent="0.4">
      <c r="A25" s="37" t="s">
        <v>10</v>
      </c>
      <c r="B25" s="45">
        <v>100</v>
      </c>
      <c r="C25" s="37" t="s">
        <v>8</v>
      </c>
      <c r="D25" s="48">
        <v>600</v>
      </c>
      <c r="E25" s="2">
        <f t="shared" si="0"/>
        <v>16</v>
      </c>
      <c r="F25" s="121"/>
      <c r="G25" s="43">
        <v>300</v>
      </c>
      <c r="H25" s="48">
        <v>857.13306999999998</v>
      </c>
      <c r="K25" s="175"/>
      <c r="L25" s="37">
        <v>200</v>
      </c>
      <c r="M25" s="31"/>
      <c r="N25" s="4" t="s">
        <v>16</v>
      </c>
      <c r="O25" s="4" t="s">
        <v>16</v>
      </c>
      <c r="P25" s="4" t="s">
        <v>16</v>
      </c>
      <c r="Q25" s="4" t="s">
        <v>16</v>
      </c>
      <c r="R25" s="4" t="s">
        <v>16</v>
      </c>
      <c r="S25" s="4" t="s">
        <v>16</v>
      </c>
      <c r="T25" s="4" t="s">
        <v>16</v>
      </c>
      <c r="U25" s="4" t="s">
        <v>16</v>
      </c>
      <c r="V25" s="28"/>
    </row>
    <row r="26" spans="1:22" x14ac:dyDescent="0.4">
      <c r="A26" s="37" t="s">
        <v>10</v>
      </c>
      <c r="B26" s="45">
        <v>100</v>
      </c>
      <c r="C26" s="37" t="s">
        <v>8</v>
      </c>
      <c r="D26" s="48">
        <v>700</v>
      </c>
      <c r="E26" s="2">
        <f t="shared" si="0"/>
        <v>17</v>
      </c>
      <c r="F26" s="121"/>
      <c r="G26" s="43">
        <v>400</v>
      </c>
      <c r="H26" s="48">
        <v>1.82195</v>
      </c>
      <c r="K26" s="175"/>
      <c r="L26" s="37">
        <v>300</v>
      </c>
      <c r="M26" s="31"/>
      <c r="N26" s="4" t="s">
        <v>16</v>
      </c>
      <c r="O26" s="4" t="s">
        <v>16</v>
      </c>
      <c r="P26" s="4" t="s">
        <v>16</v>
      </c>
      <c r="Q26" s="4"/>
      <c r="R26" s="4"/>
      <c r="S26" s="4" t="s">
        <v>16</v>
      </c>
      <c r="T26" s="4" t="s">
        <v>16</v>
      </c>
      <c r="U26" s="4" t="s">
        <v>16</v>
      </c>
      <c r="V26" s="28"/>
    </row>
    <row r="27" spans="1:22" x14ac:dyDescent="0.4">
      <c r="A27" s="37" t="s">
        <v>10</v>
      </c>
      <c r="B27" s="45">
        <v>200</v>
      </c>
      <c r="C27" s="37" t="s">
        <v>8</v>
      </c>
      <c r="D27" s="48">
        <v>100</v>
      </c>
      <c r="E27" s="2">
        <f t="shared" si="0"/>
        <v>21</v>
      </c>
      <c r="F27" s="121"/>
      <c r="G27" s="43">
        <v>400</v>
      </c>
      <c r="H27" s="48">
        <v>878.17804999999998</v>
      </c>
      <c r="K27" s="175"/>
      <c r="L27" s="37">
        <v>400</v>
      </c>
      <c r="M27" s="31"/>
      <c r="N27" s="4" t="s">
        <v>16</v>
      </c>
      <c r="O27" s="4" t="s">
        <v>16</v>
      </c>
      <c r="P27" s="4"/>
      <c r="Q27" s="4"/>
      <c r="R27" s="4"/>
      <c r="S27" s="4"/>
      <c r="T27" s="4" t="s">
        <v>16</v>
      </c>
      <c r="U27" s="4" t="s">
        <v>16</v>
      </c>
      <c r="V27" s="28"/>
    </row>
    <row r="28" spans="1:22" x14ac:dyDescent="0.4">
      <c r="A28" s="37" t="s">
        <v>10</v>
      </c>
      <c r="B28" s="45">
        <v>200</v>
      </c>
      <c r="C28" s="37" t="s">
        <v>8</v>
      </c>
      <c r="D28" s="48">
        <v>200</v>
      </c>
      <c r="E28" s="2">
        <f t="shared" si="0"/>
        <v>22</v>
      </c>
      <c r="F28" s="121"/>
      <c r="G28" s="43">
        <v>500</v>
      </c>
      <c r="H28" s="48">
        <v>4.1101099999999997</v>
      </c>
      <c r="K28" s="175"/>
      <c r="L28" s="37">
        <v>500</v>
      </c>
      <c r="M28" s="31"/>
      <c r="N28" s="4" t="s">
        <v>16</v>
      </c>
      <c r="O28" s="4" t="s">
        <v>16</v>
      </c>
      <c r="P28" s="4"/>
      <c r="Q28" s="4"/>
      <c r="R28" s="4"/>
      <c r="S28" s="4"/>
      <c r="T28" s="4" t="s">
        <v>16</v>
      </c>
      <c r="U28" s="4" t="s">
        <v>16</v>
      </c>
      <c r="V28" s="28"/>
    </row>
    <row r="29" spans="1:22" x14ac:dyDescent="0.4">
      <c r="A29" s="37" t="s">
        <v>10</v>
      </c>
      <c r="B29" s="45">
        <v>200</v>
      </c>
      <c r="C29" s="37" t="s">
        <v>8</v>
      </c>
      <c r="D29" s="48">
        <v>300</v>
      </c>
      <c r="E29" s="2">
        <f t="shared" si="0"/>
        <v>23</v>
      </c>
      <c r="F29" s="121"/>
      <c r="G29" s="43">
        <v>500</v>
      </c>
      <c r="H29" s="48">
        <v>875.88989000000004</v>
      </c>
      <c r="K29" s="175"/>
      <c r="L29" s="37">
        <v>600</v>
      </c>
      <c r="M29" s="31"/>
      <c r="N29" s="4" t="s">
        <v>16</v>
      </c>
      <c r="O29" s="4" t="s">
        <v>16</v>
      </c>
      <c r="P29" s="4" t="s">
        <v>16</v>
      </c>
      <c r="Q29" s="4"/>
      <c r="R29" s="4"/>
      <c r="S29" s="4" t="s">
        <v>16</v>
      </c>
      <c r="T29" s="4" t="s">
        <v>16</v>
      </c>
      <c r="U29" s="4" t="s">
        <v>16</v>
      </c>
      <c r="V29" s="28"/>
    </row>
    <row r="30" spans="1:22" x14ac:dyDescent="0.4">
      <c r="A30" s="37" t="s">
        <v>10</v>
      </c>
      <c r="B30" s="45">
        <v>200</v>
      </c>
      <c r="C30" s="37" t="s">
        <v>8</v>
      </c>
      <c r="D30" s="48">
        <v>400</v>
      </c>
      <c r="E30" s="2">
        <f t="shared" si="0"/>
        <v>24</v>
      </c>
      <c r="F30" s="121"/>
      <c r="G30" s="43">
        <v>600</v>
      </c>
      <c r="H30" s="48">
        <v>30.121970000000001</v>
      </c>
      <c r="K30" s="175"/>
      <c r="L30" s="37">
        <v>700</v>
      </c>
      <c r="M30" s="31"/>
      <c r="N30" s="4" t="s">
        <v>16</v>
      </c>
      <c r="O30" s="4" t="s">
        <v>16</v>
      </c>
      <c r="P30" s="4" t="s">
        <v>16</v>
      </c>
      <c r="Q30" s="4" t="s">
        <v>16</v>
      </c>
      <c r="R30" s="4" t="s">
        <v>16</v>
      </c>
      <c r="S30" s="4" t="s">
        <v>16</v>
      </c>
      <c r="T30" s="4" t="s">
        <v>16</v>
      </c>
      <c r="U30" s="4"/>
      <c r="V30" s="28"/>
    </row>
    <row r="31" spans="1:22" x14ac:dyDescent="0.4">
      <c r="A31" s="37" t="s">
        <v>10</v>
      </c>
      <c r="B31" s="45">
        <v>200</v>
      </c>
      <c r="C31" s="37" t="s">
        <v>8</v>
      </c>
      <c r="D31" s="48">
        <v>500</v>
      </c>
      <c r="E31" s="2">
        <f t="shared" si="0"/>
        <v>25</v>
      </c>
      <c r="F31" s="121"/>
      <c r="G31" s="43">
        <v>600</v>
      </c>
      <c r="H31" s="48">
        <v>849.87802999999997</v>
      </c>
      <c r="K31" s="175"/>
      <c r="L31" s="37">
        <v>800</v>
      </c>
      <c r="M31" s="31"/>
      <c r="N31" s="4"/>
      <c r="O31" s="4" t="s">
        <v>16</v>
      </c>
      <c r="P31" s="4" t="s">
        <v>16</v>
      </c>
      <c r="Q31" s="4" t="s">
        <v>16</v>
      </c>
      <c r="R31" s="4" t="s">
        <v>16</v>
      </c>
      <c r="S31" s="4" t="s">
        <v>16</v>
      </c>
      <c r="T31" s="4"/>
      <c r="U31" s="4"/>
      <c r="V31" s="28"/>
    </row>
    <row r="32" spans="1:22" ht="22.8" thickBot="1" x14ac:dyDescent="0.45">
      <c r="A32" s="37" t="s">
        <v>10</v>
      </c>
      <c r="B32" s="45">
        <v>200</v>
      </c>
      <c r="C32" s="37" t="s">
        <v>8</v>
      </c>
      <c r="D32" s="48">
        <v>600</v>
      </c>
      <c r="E32" s="2">
        <f t="shared" si="0"/>
        <v>26</v>
      </c>
      <c r="F32" s="122"/>
      <c r="G32" s="43">
        <v>700</v>
      </c>
      <c r="H32" s="48">
        <v>85.035210000000006</v>
      </c>
      <c r="K32" s="176"/>
      <c r="L32" s="38">
        <v>880</v>
      </c>
      <c r="M32" s="32"/>
      <c r="N32" s="29"/>
      <c r="O32" s="29"/>
      <c r="P32" s="29"/>
      <c r="Q32" s="29"/>
      <c r="R32" s="29"/>
      <c r="S32" s="29"/>
      <c r="T32" s="29"/>
      <c r="U32" s="29"/>
      <c r="V32" s="30"/>
    </row>
    <row r="33" spans="1:22" ht="22.8" thickBot="1" x14ac:dyDescent="0.45">
      <c r="A33" s="37" t="s">
        <v>10</v>
      </c>
      <c r="B33" s="45">
        <v>200</v>
      </c>
      <c r="C33" s="37" t="s">
        <v>8</v>
      </c>
      <c r="D33" s="48">
        <v>700</v>
      </c>
      <c r="E33" s="2">
        <f t="shared" si="0"/>
        <v>27</v>
      </c>
      <c r="F33" s="117" t="s">
        <v>18</v>
      </c>
      <c r="G33" s="118"/>
      <c r="H33" s="119"/>
      <c r="K33" s="117" t="s">
        <v>15</v>
      </c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</row>
    <row r="34" spans="1:22" ht="22.8" thickBot="1" x14ac:dyDescent="0.45">
      <c r="A34" s="37" t="s">
        <v>10</v>
      </c>
      <c r="B34" s="45">
        <v>200</v>
      </c>
      <c r="C34" s="37" t="s">
        <v>8</v>
      </c>
      <c r="D34" s="48">
        <v>800</v>
      </c>
      <c r="E34" s="2">
        <f t="shared" si="0"/>
        <v>28</v>
      </c>
      <c r="F34"/>
      <c r="G34"/>
      <c r="H34"/>
      <c r="I34" s="73"/>
    </row>
    <row r="35" spans="1:22" ht="22.8" thickBot="1" x14ac:dyDescent="0.45">
      <c r="A35" s="37" t="s">
        <v>10</v>
      </c>
      <c r="B35" s="45">
        <v>300</v>
      </c>
      <c r="C35" s="37" t="s">
        <v>8</v>
      </c>
      <c r="D35" s="48">
        <v>100</v>
      </c>
      <c r="E35" s="2">
        <f t="shared" si="0"/>
        <v>31</v>
      </c>
      <c r="F35" s="146"/>
      <c r="G35" s="147"/>
      <c r="H35" s="74" t="s">
        <v>29</v>
      </c>
    </row>
    <row r="36" spans="1:22" x14ac:dyDescent="0.4">
      <c r="A36" s="37" t="s">
        <v>10</v>
      </c>
      <c r="B36" s="45">
        <v>300</v>
      </c>
      <c r="C36" s="37" t="s">
        <v>8</v>
      </c>
      <c r="D36" s="48">
        <v>200</v>
      </c>
      <c r="E36" s="2">
        <f t="shared" si="0"/>
        <v>32</v>
      </c>
      <c r="F36" s="159" t="s">
        <v>8</v>
      </c>
      <c r="G36" s="36">
        <v>200</v>
      </c>
      <c r="H36" s="36">
        <v>71.218220000000002</v>
      </c>
    </row>
    <row r="37" spans="1:22" x14ac:dyDescent="0.4">
      <c r="A37" s="37" t="s">
        <v>10</v>
      </c>
      <c r="B37" s="45">
        <v>300</v>
      </c>
      <c r="C37" s="37" t="s">
        <v>8</v>
      </c>
      <c r="D37" s="48">
        <v>300</v>
      </c>
      <c r="E37" s="2">
        <f t="shared" si="0"/>
        <v>33</v>
      </c>
      <c r="F37" s="160"/>
      <c r="G37" s="37">
        <v>300</v>
      </c>
      <c r="H37" s="37">
        <v>22.86693</v>
      </c>
    </row>
    <row r="38" spans="1:22" x14ac:dyDescent="0.4">
      <c r="A38" s="37" t="s">
        <v>10</v>
      </c>
      <c r="B38" s="45">
        <v>300</v>
      </c>
      <c r="C38" s="37" t="s">
        <v>8</v>
      </c>
      <c r="D38" s="48">
        <v>600</v>
      </c>
      <c r="E38" s="2">
        <f t="shared" si="0"/>
        <v>36</v>
      </c>
      <c r="F38" s="160"/>
      <c r="G38" s="37">
        <v>400</v>
      </c>
      <c r="H38" s="37">
        <v>1.82195</v>
      </c>
    </row>
    <row r="39" spans="1:22" x14ac:dyDescent="0.4">
      <c r="A39" s="37" t="s">
        <v>10</v>
      </c>
      <c r="B39" s="45">
        <v>300</v>
      </c>
      <c r="C39" s="37" t="s">
        <v>8</v>
      </c>
      <c r="D39" s="48">
        <v>700</v>
      </c>
      <c r="E39" s="2">
        <f t="shared" si="0"/>
        <v>37</v>
      </c>
      <c r="F39" s="160"/>
      <c r="G39" s="37">
        <v>500</v>
      </c>
      <c r="H39" s="37">
        <v>4.1101099999999997</v>
      </c>
    </row>
    <row r="40" spans="1:22" x14ac:dyDescent="0.4">
      <c r="A40" s="37" t="s">
        <v>10</v>
      </c>
      <c r="B40" s="45">
        <v>300</v>
      </c>
      <c r="C40" s="37" t="s">
        <v>8</v>
      </c>
      <c r="D40" s="48">
        <v>800</v>
      </c>
      <c r="E40" s="2">
        <f t="shared" si="0"/>
        <v>38</v>
      </c>
      <c r="F40" s="160"/>
      <c r="G40" s="37">
        <v>600</v>
      </c>
      <c r="H40" s="37">
        <v>30.121970000000001</v>
      </c>
    </row>
    <row r="41" spans="1:22" x14ac:dyDescent="0.4">
      <c r="A41" s="37" t="s">
        <v>10</v>
      </c>
      <c r="B41" s="45">
        <v>400</v>
      </c>
      <c r="C41" s="37" t="s">
        <v>8</v>
      </c>
      <c r="D41" s="48">
        <v>100</v>
      </c>
      <c r="E41" s="2">
        <f t="shared" si="0"/>
        <v>41</v>
      </c>
      <c r="F41" s="160"/>
      <c r="G41" s="37">
        <v>700</v>
      </c>
      <c r="H41" s="37">
        <v>85.035210000000006</v>
      </c>
    </row>
    <row r="42" spans="1:22" x14ac:dyDescent="0.4">
      <c r="A42" s="37" t="s">
        <v>10</v>
      </c>
      <c r="B42" s="45">
        <v>400</v>
      </c>
      <c r="C42" s="37" t="s">
        <v>8</v>
      </c>
      <c r="D42" s="48">
        <v>200</v>
      </c>
      <c r="E42" s="2">
        <f t="shared" si="0"/>
        <v>42</v>
      </c>
      <c r="F42" s="160"/>
      <c r="G42" s="37">
        <v>100</v>
      </c>
      <c r="H42" s="37">
        <v>160.71520000000001</v>
      </c>
    </row>
    <row r="43" spans="1:22" x14ac:dyDescent="0.4">
      <c r="A43" s="37" t="s">
        <v>10</v>
      </c>
      <c r="B43" s="45">
        <v>400</v>
      </c>
      <c r="C43" s="37" t="s">
        <v>8</v>
      </c>
      <c r="D43" s="48">
        <v>700</v>
      </c>
      <c r="E43" s="2">
        <f t="shared" si="0"/>
        <v>47</v>
      </c>
      <c r="F43" s="160"/>
      <c r="G43" s="37">
        <v>800</v>
      </c>
      <c r="H43" s="37">
        <v>187.01778999999999</v>
      </c>
    </row>
    <row r="44" spans="1:22" x14ac:dyDescent="0.4">
      <c r="A44" s="37" t="s">
        <v>10</v>
      </c>
      <c r="B44" s="45">
        <v>400</v>
      </c>
      <c r="C44" s="37" t="s">
        <v>8</v>
      </c>
      <c r="D44" s="48">
        <v>800</v>
      </c>
      <c r="E44" s="2">
        <f t="shared" si="0"/>
        <v>48</v>
      </c>
      <c r="F44" s="160"/>
      <c r="G44" s="37">
        <v>800</v>
      </c>
      <c r="H44" s="37">
        <v>692.98221000000001</v>
      </c>
    </row>
    <row r="45" spans="1:22" x14ac:dyDescent="0.4">
      <c r="A45" s="37" t="s">
        <v>10</v>
      </c>
      <c r="B45" s="45">
        <v>500</v>
      </c>
      <c r="C45" s="37" t="s">
        <v>8</v>
      </c>
      <c r="D45" s="48">
        <v>100</v>
      </c>
      <c r="E45" s="2">
        <f t="shared" si="0"/>
        <v>51</v>
      </c>
      <c r="F45" s="160"/>
      <c r="G45" s="37">
        <v>100</v>
      </c>
      <c r="H45" s="37">
        <v>719.28480000000002</v>
      </c>
    </row>
    <row r="46" spans="1:22" x14ac:dyDescent="0.4">
      <c r="A46" s="37" t="s">
        <v>10</v>
      </c>
      <c r="B46" s="45">
        <v>500</v>
      </c>
      <c r="C46" s="37" t="s">
        <v>8</v>
      </c>
      <c r="D46" s="48">
        <v>200</v>
      </c>
      <c r="E46" s="2">
        <f t="shared" si="0"/>
        <v>52</v>
      </c>
      <c r="F46" s="161"/>
      <c r="G46" s="37">
        <v>700</v>
      </c>
      <c r="H46" s="37">
        <v>794.96478999999999</v>
      </c>
    </row>
    <row r="47" spans="1:22" x14ac:dyDescent="0.4">
      <c r="A47" s="37" t="s">
        <v>10</v>
      </c>
      <c r="B47" s="45">
        <v>500</v>
      </c>
      <c r="C47" s="37" t="s">
        <v>8</v>
      </c>
      <c r="D47" s="48">
        <v>700</v>
      </c>
      <c r="E47" s="2">
        <f t="shared" si="0"/>
        <v>57</v>
      </c>
      <c r="F47" s="161"/>
      <c r="G47" s="37">
        <v>200</v>
      </c>
      <c r="H47" s="37">
        <v>808.78178000000003</v>
      </c>
    </row>
    <row r="48" spans="1:22" x14ac:dyDescent="0.4">
      <c r="A48" s="37" t="s">
        <v>10</v>
      </c>
      <c r="B48" s="45">
        <v>500</v>
      </c>
      <c r="C48" s="37" t="s">
        <v>8</v>
      </c>
      <c r="D48" s="48">
        <v>800</v>
      </c>
      <c r="E48" s="2">
        <f t="shared" si="0"/>
        <v>58</v>
      </c>
      <c r="F48" s="161"/>
      <c r="G48" s="78">
        <v>300</v>
      </c>
      <c r="H48" s="78">
        <v>857.13306999999998</v>
      </c>
    </row>
    <row r="49" spans="1:30" x14ac:dyDescent="0.4">
      <c r="A49" s="37" t="s">
        <v>10</v>
      </c>
      <c r="B49" s="45">
        <v>600</v>
      </c>
      <c r="C49" s="37" t="s">
        <v>8</v>
      </c>
      <c r="D49" s="48">
        <v>100</v>
      </c>
      <c r="E49" s="2">
        <f t="shared" si="0"/>
        <v>61</v>
      </c>
      <c r="F49" s="161"/>
      <c r="G49" s="37">
        <v>400</v>
      </c>
      <c r="H49" s="37">
        <v>878.17804999999998</v>
      </c>
    </row>
    <row r="50" spans="1:30" x14ac:dyDescent="0.4">
      <c r="A50" s="37" t="s">
        <v>10</v>
      </c>
      <c r="B50" s="45">
        <v>600</v>
      </c>
      <c r="C50" s="37" t="s">
        <v>8</v>
      </c>
      <c r="D50" s="48">
        <v>200</v>
      </c>
      <c r="E50" s="2">
        <f t="shared" si="0"/>
        <v>62</v>
      </c>
      <c r="F50" s="161"/>
      <c r="G50" s="37">
        <v>500</v>
      </c>
      <c r="H50" s="37">
        <v>875.88989000000004</v>
      </c>
      <c r="I50" s="73"/>
      <c r="AC50" s="2">
        <v>3</v>
      </c>
      <c r="AD50" s="2">
        <v>4</v>
      </c>
    </row>
    <row r="51" spans="1:30" x14ac:dyDescent="0.4">
      <c r="A51" s="37" t="s">
        <v>10</v>
      </c>
      <c r="B51" s="45">
        <v>600</v>
      </c>
      <c r="C51" s="37" t="s">
        <v>8</v>
      </c>
      <c r="D51" s="48">
        <v>300</v>
      </c>
      <c r="E51" s="2">
        <f t="shared" si="0"/>
        <v>63</v>
      </c>
      <c r="F51" s="161"/>
      <c r="G51" s="78">
        <v>600</v>
      </c>
      <c r="H51" s="78">
        <v>849.87802999999997</v>
      </c>
      <c r="AC51" s="2">
        <v>4</v>
      </c>
      <c r="AD51" s="2">
        <v>2</v>
      </c>
    </row>
    <row r="52" spans="1:30" ht="22.8" thickBot="1" x14ac:dyDescent="0.45">
      <c r="A52" s="37" t="s">
        <v>10</v>
      </c>
      <c r="B52" s="45">
        <v>600</v>
      </c>
      <c r="C52" s="37" t="s">
        <v>8</v>
      </c>
      <c r="D52" s="48">
        <v>600</v>
      </c>
      <c r="E52" s="2">
        <f t="shared" si="0"/>
        <v>66</v>
      </c>
      <c r="F52" s="162"/>
      <c r="G52" s="38">
        <v>700</v>
      </c>
      <c r="H52" s="38">
        <v>794.96478999999999</v>
      </c>
      <c r="AC52" s="2">
        <v>5</v>
      </c>
      <c r="AD52" s="2">
        <v>9</v>
      </c>
    </row>
    <row r="53" spans="1:30" ht="22.8" thickBot="1" x14ac:dyDescent="0.45">
      <c r="A53" s="37" t="s">
        <v>10</v>
      </c>
      <c r="B53" s="45">
        <v>600</v>
      </c>
      <c r="C53" s="37" t="s">
        <v>8</v>
      </c>
      <c r="D53" s="48">
        <v>700</v>
      </c>
      <c r="E53" s="2">
        <f t="shared" si="0"/>
        <v>67</v>
      </c>
      <c r="F53" s="148" t="s">
        <v>19</v>
      </c>
      <c r="G53" s="149"/>
      <c r="H53" s="150"/>
      <c r="AC53" s="2" t="s">
        <v>26</v>
      </c>
      <c r="AD53" s="2">
        <f>SUM(AD50:AD52)</f>
        <v>15</v>
      </c>
    </row>
    <row r="54" spans="1:30" ht="22.8" thickBot="1" x14ac:dyDescent="0.45">
      <c r="A54" s="37" t="s">
        <v>10</v>
      </c>
      <c r="B54" s="45">
        <v>600</v>
      </c>
      <c r="C54" s="37" t="s">
        <v>8</v>
      </c>
      <c r="D54" s="48">
        <v>800</v>
      </c>
      <c r="E54" s="2">
        <f t="shared" si="0"/>
        <v>68</v>
      </c>
    </row>
    <row r="55" spans="1:30" ht="22.8" thickBot="1" x14ac:dyDescent="0.45">
      <c r="A55" s="37" t="s">
        <v>10</v>
      </c>
      <c r="B55" s="45">
        <v>700</v>
      </c>
      <c r="C55" s="37" t="s">
        <v>8</v>
      </c>
      <c r="D55" s="48">
        <v>100</v>
      </c>
      <c r="E55" s="2">
        <f t="shared" si="0"/>
        <v>71</v>
      </c>
      <c r="F55" s="153"/>
      <c r="G55" s="154"/>
      <c r="H55" s="74" t="s">
        <v>11</v>
      </c>
    </row>
    <row r="56" spans="1:30" x14ac:dyDescent="0.4">
      <c r="A56" s="37" t="s">
        <v>10</v>
      </c>
      <c r="B56" s="45">
        <v>700</v>
      </c>
      <c r="C56" s="37" t="s">
        <v>8</v>
      </c>
      <c r="D56" s="48">
        <v>200</v>
      </c>
      <c r="E56" s="2">
        <f t="shared" si="0"/>
        <v>72</v>
      </c>
      <c r="F56" s="120" t="s">
        <v>32</v>
      </c>
      <c r="G56" s="75">
        <v>400</v>
      </c>
      <c r="H56" s="42">
        <v>269.63274999999999</v>
      </c>
      <c r="I56" s="73"/>
    </row>
    <row r="57" spans="1:30" x14ac:dyDescent="0.4">
      <c r="A57" s="37" t="s">
        <v>10</v>
      </c>
      <c r="B57" s="45">
        <v>700</v>
      </c>
      <c r="C57" s="37" t="s">
        <v>8</v>
      </c>
      <c r="D57" s="48">
        <v>300</v>
      </c>
      <c r="E57" s="2">
        <f t="shared" si="0"/>
        <v>73</v>
      </c>
      <c r="F57" s="151"/>
      <c r="G57" s="43">
        <v>500</v>
      </c>
      <c r="H57" s="37">
        <v>275.60718000000003</v>
      </c>
    </row>
    <row r="58" spans="1:30" x14ac:dyDescent="0.4">
      <c r="A58" s="37" t="s">
        <v>10</v>
      </c>
      <c r="B58" s="45">
        <v>700</v>
      </c>
      <c r="C58" s="37" t="s">
        <v>8</v>
      </c>
      <c r="D58" s="48">
        <v>400</v>
      </c>
      <c r="E58" s="2">
        <f t="shared" si="0"/>
        <v>74</v>
      </c>
      <c r="F58" s="151"/>
      <c r="G58" s="43">
        <v>300</v>
      </c>
      <c r="H58" s="37">
        <v>545</v>
      </c>
      <c r="I58"/>
    </row>
    <row r="59" spans="1:30" x14ac:dyDescent="0.4">
      <c r="A59" s="37" t="s">
        <v>10</v>
      </c>
      <c r="B59" s="45">
        <v>700</v>
      </c>
      <c r="C59" s="37" t="s">
        <v>8</v>
      </c>
      <c r="D59" s="48">
        <v>500</v>
      </c>
      <c r="E59" s="2">
        <f t="shared" si="0"/>
        <v>75</v>
      </c>
      <c r="F59" s="121"/>
      <c r="G59" s="43">
        <v>600</v>
      </c>
      <c r="H59" s="37">
        <v>510.88722999999999</v>
      </c>
      <c r="I59"/>
    </row>
    <row r="60" spans="1:30" x14ac:dyDescent="0.4">
      <c r="A60" s="37" t="s">
        <v>10</v>
      </c>
      <c r="B60" s="45">
        <v>700</v>
      </c>
      <c r="C60" s="37" t="s">
        <v>8</v>
      </c>
      <c r="D60" s="48">
        <v>600</v>
      </c>
      <c r="E60" s="2">
        <f t="shared" si="0"/>
        <v>76</v>
      </c>
      <c r="F60" s="121"/>
      <c r="G60" s="43">
        <v>300</v>
      </c>
      <c r="H60" s="37">
        <v>335</v>
      </c>
      <c r="I60"/>
    </row>
    <row r="61" spans="1:30" x14ac:dyDescent="0.4">
      <c r="A61" s="37" t="s">
        <v>10</v>
      </c>
      <c r="B61" s="45">
        <v>700</v>
      </c>
      <c r="C61" s="37" t="s">
        <v>8</v>
      </c>
      <c r="D61" s="48">
        <v>700</v>
      </c>
      <c r="E61" s="2">
        <f t="shared" si="0"/>
        <v>77</v>
      </c>
      <c r="F61" s="152"/>
      <c r="G61" s="43">
        <v>600</v>
      </c>
      <c r="H61" s="37">
        <v>369.11277000000001</v>
      </c>
      <c r="I61"/>
    </row>
    <row r="62" spans="1:30" x14ac:dyDescent="0.4">
      <c r="A62" s="37" t="s">
        <v>10</v>
      </c>
      <c r="B62" s="45">
        <v>800</v>
      </c>
      <c r="C62" s="37" t="s">
        <v>8</v>
      </c>
      <c r="D62" s="48">
        <v>200</v>
      </c>
      <c r="E62" s="2">
        <f t="shared" si="0"/>
        <v>82</v>
      </c>
      <c r="F62" s="121"/>
      <c r="G62" s="43">
        <v>400</v>
      </c>
      <c r="H62" s="37">
        <v>610.36725000000001</v>
      </c>
      <c r="I62"/>
    </row>
    <row r="63" spans="1:30" ht="22.8" thickBot="1" x14ac:dyDescent="0.45">
      <c r="A63" s="37" t="s">
        <v>10</v>
      </c>
      <c r="B63" s="45">
        <v>800</v>
      </c>
      <c r="C63" s="37" t="s">
        <v>8</v>
      </c>
      <c r="D63" s="48">
        <v>300</v>
      </c>
      <c r="E63" s="2">
        <f t="shared" si="0"/>
        <v>83</v>
      </c>
      <c r="F63" s="122"/>
      <c r="G63" s="26">
        <v>500</v>
      </c>
      <c r="H63" s="38">
        <v>604.39282000000003</v>
      </c>
      <c r="I63"/>
    </row>
    <row r="64" spans="1:30" ht="22.8" thickBot="1" x14ac:dyDescent="0.45">
      <c r="A64" s="37" t="s">
        <v>10</v>
      </c>
      <c r="B64" s="45">
        <v>800</v>
      </c>
      <c r="C64" s="37" t="s">
        <v>8</v>
      </c>
      <c r="D64" s="48">
        <v>400</v>
      </c>
      <c r="E64" s="2">
        <f t="shared" si="0"/>
        <v>84</v>
      </c>
      <c r="F64" s="148" t="s">
        <v>31</v>
      </c>
      <c r="G64" s="149"/>
      <c r="H64" s="150"/>
      <c r="I64"/>
    </row>
    <row r="65" spans="1:29" x14ac:dyDescent="0.4">
      <c r="A65" s="37" t="s">
        <v>10</v>
      </c>
      <c r="B65" s="45">
        <v>800</v>
      </c>
      <c r="C65" s="37" t="s">
        <v>8</v>
      </c>
      <c r="D65" s="48">
        <v>500</v>
      </c>
      <c r="E65" s="2">
        <f t="shared" si="0"/>
        <v>85</v>
      </c>
      <c r="I65"/>
    </row>
    <row r="66" spans="1:29" ht="22.8" thickBot="1" x14ac:dyDescent="0.45">
      <c r="A66" s="37" t="s">
        <v>10</v>
      </c>
      <c r="B66" s="45">
        <v>800</v>
      </c>
      <c r="C66" s="37" t="s">
        <v>8</v>
      </c>
      <c r="D66" s="48">
        <v>600</v>
      </c>
      <c r="E66" s="2">
        <f t="shared" si="0"/>
        <v>86</v>
      </c>
      <c r="I66"/>
    </row>
    <row r="67" spans="1:29" ht="22.8" thickBot="1" x14ac:dyDescent="0.45">
      <c r="A67" s="117" t="s">
        <v>17</v>
      </c>
      <c r="B67" s="118"/>
      <c r="C67" s="118"/>
      <c r="D67" s="119"/>
      <c r="E67" s="73" t="s">
        <v>30</v>
      </c>
      <c r="I67"/>
    </row>
    <row r="68" spans="1:29" ht="22.8" thickBot="1" x14ac:dyDescent="0.45">
      <c r="A68"/>
      <c r="B68"/>
      <c r="C68"/>
      <c r="D68"/>
      <c r="I68"/>
      <c r="AB68" s="70">
        <v>0</v>
      </c>
      <c r="AC68" s="2" t="str">
        <f>"→"</f>
        <v>→</v>
      </c>
    </row>
    <row r="69" spans="1:29" ht="22.8" thickBot="1" x14ac:dyDescent="0.45">
      <c r="E69" s="155" t="s">
        <v>33</v>
      </c>
      <c r="F69" s="153"/>
      <c r="G69" s="168"/>
      <c r="H69" s="74" t="s">
        <v>9</v>
      </c>
      <c r="AB69" s="2" t="str">
        <f>"↓"</f>
        <v>↓</v>
      </c>
    </row>
    <row r="70" spans="1:29" x14ac:dyDescent="0.4">
      <c r="A70" s="4" t="s">
        <v>36</v>
      </c>
      <c r="B70" s="80">
        <v>-39.284799999999997</v>
      </c>
      <c r="C70" s="80">
        <v>0</v>
      </c>
      <c r="D70" s="81">
        <v>0.02</v>
      </c>
      <c r="E70" s="156"/>
      <c r="F70" s="120" t="s">
        <v>11</v>
      </c>
      <c r="G70" s="76">
        <v>300</v>
      </c>
      <c r="H70" s="42">
        <v>335</v>
      </c>
    </row>
    <row r="71" spans="1:29" x14ac:dyDescent="0.4">
      <c r="A71" s="4" t="s">
        <v>37</v>
      </c>
      <c r="B71" s="80">
        <v>0</v>
      </c>
      <c r="C71" s="80">
        <v>-28.781780000000001</v>
      </c>
      <c r="D71" s="81">
        <v>0.03</v>
      </c>
      <c r="E71" s="156"/>
      <c r="F71" s="151"/>
      <c r="G71" s="72">
        <v>300</v>
      </c>
      <c r="H71" s="37">
        <v>545</v>
      </c>
    </row>
    <row r="72" spans="1:29" x14ac:dyDescent="0.4">
      <c r="A72" s="2" t="s">
        <v>42</v>
      </c>
      <c r="B72" s="2">
        <v>200</v>
      </c>
      <c r="C72" s="2" t="s">
        <v>43</v>
      </c>
      <c r="D72" s="2">
        <v>100</v>
      </c>
      <c r="E72" s="156"/>
      <c r="F72" s="151"/>
      <c r="G72" s="72">
        <v>400</v>
      </c>
      <c r="H72" s="37">
        <v>610.36725000000001</v>
      </c>
    </row>
    <row r="73" spans="1:29" x14ac:dyDescent="0.4">
      <c r="A73" s="2" t="s">
        <v>44</v>
      </c>
      <c r="B73" s="2">
        <v>0.01</v>
      </c>
      <c r="E73" s="156"/>
      <c r="F73" s="121"/>
      <c r="G73" s="72">
        <v>400</v>
      </c>
      <c r="H73" s="37">
        <v>269.63274999999999</v>
      </c>
    </row>
    <row r="74" spans="1:29" x14ac:dyDescent="0.4">
      <c r="E74" s="156"/>
      <c r="F74" s="121"/>
      <c r="G74" s="72">
        <v>500</v>
      </c>
      <c r="H74" s="37">
        <v>604.39282000000003</v>
      </c>
    </row>
    <row r="75" spans="1:29" x14ac:dyDescent="0.4">
      <c r="A75" s="2" t="s">
        <v>38</v>
      </c>
      <c r="B75" s="2">
        <f>C70*D71-D70*C71</f>
        <v>0.57563560000000003</v>
      </c>
      <c r="E75" s="156"/>
      <c r="F75" s="121"/>
      <c r="G75" s="72">
        <v>500</v>
      </c>
      <c r="H75" s="37">
        <v>275.60718000000003</v>
      </c>
    </row>
    <row r="76" spans="1:29" x14ac:dyDescent="0.4">
      <c r="A76" s="2" t="s">
        <v>39</v>
      </c>
      <c r="B76" s="2">
        <f>-B70*D71+D70*B71</f>
        <v>1.1785439999999998</v>
      </c>
      <c r="E76" s="156"/>
      <c r="F76" s="121"/>
      <c r="G76" s="72">
        <v>600</v>
      </c>
      <c r="H76" s="37">
        <v>369.11277000000001</v>
      </c>
    </row>
    <row r="77" spans="1:29" ht="22.8" thickBot="1" x14ac:dyDescent="0.45">
      <c r="A77" s="2" t="s">
        <v>40</v>
      </c>
      <c r="B77" s="2">
        <f>B70*C71-C70*B71</f>
        <v>1130.6864709439999</v>
      </c>
      <c r="E77" s="156"/>
      <c r="F77" s="122"/>
      <c r="G77" s="77">
        <v>600</v>
      </c>
      <c r="H77" s="38">
        <v>510.88722999999999</v>
      </c>
      <c r="O77"/>
      <c r="P77"/>
      <c r="Q77"/>
      <c r="R77"/>
      <c r="S77"/>
      <c r="T77"/>
      <c r="U77"/>
      <c r="V77"/>
      <c r="W77"/>
      <c r="X77"/>
      <c r="Y77"/>
    </row>
    <row r="78" spans="1:29" ht="22.8" thickBot="1" x14ac:dyDescent="0.45">
      <c r="A78" s="2" t="s">
        <v>41</v>
      </c>
      <c r="B78" s="2">
        <f>-B75*B72-B76*D72-B77*B73</f>
        <v>-244.28838470943998</v>
      </c>
      <c r="E78" s="156"/>
      <c r="F78" s="148" t="s">
        <v>34</v>
      </c>
      <c r="G78" s="149"/>
      <c r="H78" s="150"/>
      <c r="O78"/>
      <c r="P78"/>
      <c r="Q78"/>
      <c r="R78"/>
      <c r="S78"/>
      <c r="T78"/>
      <c r="U78"/>
      <c r="V78"/>
      <c r="W78"/>
      <c r="X78"/>
      <c r="Y78"/>
    </row>
    <row r="79" spans="1:29" ht="22.8" thickBot="1" x14ac:dyDescent="0.45">
      <c r="E79" s="157"/>
      <c r="F79" s="166"/>
      <c r="G79" s="167"/>
      <c r="H79" s="79" t="s">
        <v>9</v>
      </c>
      <c r="O79"/>
      <c r="P79"/>
      <c r="Q79"/>
      <c r="R79"/>
      <c r="S79"/>
      <c r="T79"/>
      <c r="U79"/>
      <c r="V79"/>
      <c r="W79"/>
      <c r="X79"/>
      <c r="Y79"/>
    </row>
    <row r="80" spans="1:29" x14ac:dyDescent="0.4">
      <c r="A80" s="2" t="s">
        <v>45</v>
      </c>
      <c r="B80" s="2">
        <v>199</v>
      </c>
      <c r="C80" s="2" t="s">
        <v>46</v>
      </c>
      <c r="D80" s="2">
        <v>99</v>
      </c>
      <c r="E80" s="157"/>
      <c r="F80" s="139" t="s">
        <v>11</v>
      </c>
      <c r="G80" s="25">
        <v>100</v>
      </c>
      <c r="H80" s="47">
        <v>160.71520000000001</v>
      </c>
      <c r="O80"/>
      <c r="P80"/>
      <c r="Q80"/>
      <c r="R80"/>
      <c r="S80"/>
      <c r="T80"/>
      <c r="U80"/>
      <c r="V80"/>
      <c r="W80"/>
      <c r="X80"/>
      <c r="Y80"/>
    </row>
    <row r="81" spans="1:25" x14ac:dyDescent="0.4">
      <c r="A81" s="2" t="s">
        <v>47</v>
      </c>
      <c r="B81" s="2">
        <f>(-B78-B75*B80-B76*D80)/B77</f>
        <v>1.1551428839982015E-2</v>
      </c>
      <c r="E81" s="157"/>
      <c r="F81" s="140"/>
      <c r="G81" s="43">
        <v>100</v>
      </c>
      <c r="H81" s="48">
        <v>719.28480000000002</v>
      </c>
      <c r="O81"/>
      <c r="P81"/>
      <c r="Q81"/>
      <c r="R81"/>
      <c r="S81"/>
      <c r="T81"/>
      <c r="U81"/>
      <c r="V81"/>
      <c r="W81"/>
      <c r="X81"/>
      <c r="Y81"/>
    </row>
    <row r="82" spans="1:25" x14ac:dyDescent="0.4">
      <c r="E82" s="157"/>
      <c r="F82" s="140"/>
      <c r="G82" s="43">
        <v>700</v>
      </c>
      <c r="H82" s="48">
        <v>794.96478999999999</v>
      </c>
      <c r="O82"/>
      <c r="P82"/>
      <c r="Q82"/>
      <c r="R82"/>
      <c r="S82"/>
      <c r="T82"/>
      <c r="U82"/>
      <c r="V82"/>
      <c r="W82"/>
      <c r="X82"/>
      <c r="Y82"/>
    </row>
    <row r="83" spans="1:25" x14ac:dyDescent="0.4">
      <c r="E83" s="157"/>
      <c r="F83" s="141"/>
      <c r="G83" s="43">
        <v>800</v>
      </c>
      <c r="H83" s="48">
        <v>187.01778999999999</v>
      </c>
      <c r="O83"/>
      <c r="P83"/>
      <c r="Q83"/>
      <c r="R83"/>
      <c r="S83"/>
      <c r="T83"/>
      <c r="U83"/>
      <c r="V83"/>
      <c r="W83"/>
      <c r="X83"/>
      <c r="Y83"/>
    </row>
    <row r="84" spans="1:25" ht="22.8" thickBot="1" x14ac:dyDescent="0.45">
      <c r="E84" s="157"/>
      <c r="F84" s="142"/>
      <c r="G84" s="26">
        <v>800</v>
      </c>
      <c r="H84" s="49">
        <v>692.98221000000001</v>
      </c>
      <c r="O84"/>
      <c r="P84"/>
      <c r="Q84"/>
      <c r="R84"/>
      <c r="S84"/>
      <c r="T84"/>
      <c r="U84"/>
      <c r="V84"/>
      <c r="W84"/>
      <c r="X84"/>
      <c r="Y84"/>
    </row>
    <row r="85" spans="1:25" ht="22.8" thickBot="1" x14ac:dyDescent="0.45">
      <c r="E85" s="158"/>
      <c r="F85" s="163" t="s">
        <v>35</v>
      </c>
      <c r="G85" s="164"/>
      <c r="H85" s="165"/>
      <c r="I85"/>
      <c r="O85"/>
      <c r="P85"/>
      <c r="Q85"/>
      <c r="R85"/>
      <c r="S85"/>
      <c r="T85"/>
      <c r="U85"/>
      <c r="V85"/>
      <c r="W85"/>
      <c r="X85"/>
      <c r="Y85"/>
    </row>
    <row r="86" spans="1:25" ht="22.8" thickBot="1" x14ac:dyDescent="0.45">
      <c r="O86"/>
      <c r="P86"/>
      <c r="Q86"/>
      <c r="R86"/>
      <c r="S86"/>
      <c r="T86"/>
      <c r="U86"/>
      <c r="V86"/>
      <c r="W86"/>
      <c r="X86"/>
      <c r="Y86"/>
    </row>
    <row r="87" spans="1:25" ht="22.8" thickBot="1" x14ac:dyDescent="0.45">
      <c r="F87" s="138" t="s">
        <v>25</v>
      </c>
      <c r="G87" s="118"/>
      <c r="H87" s="119"/>
      <c r="O87"/>
      <c r="P87"/>
      <c r="Q87"/>
      <c r="R87"/>
      <c r="S87"/>
      <c r="T87"/>
      <c r="U87"/>
      <c r="V87"/>
      <c r="W87"/>
      <c r="X87"/>
      <c r="Y87"/>
    </row>
    <row r="88" spans="1:25" ht="22.8" thickBot="1" x14ac:dyDescent="0.45">
      <c r="O88"/>
      <c r="P88"/>
      <c r="Q88"/>
      <c r="R88"/>
      <c r="S88"/>
      <c r="T88"/>
      <c r="U88"/>
      <c r="V88"/>
      <c r="W88"/>
      <c r="X88"/>
      <c r="Y88"/>
    </row>
    <row r="89" spans="1:25" ht="22.8" thickBot="1" x14ac:dyDescent="0.45">
      <c r="A89" s="143" t="s">
        <v>48</v>
      </c>
      <c r="B89" s="144"/>
      <c r="C89" s="145"/>
      <c r="D89" s="82"/>
      <c r="O89"/>
      <c r="P89"/>
      <c r="Q89"/>
      <c r="R89"/>
      <c r="S89"/>
      <c r="T89"/>
      <c r="U89"/>
      <c r="V89"/>
      <c r="W89"/>
      <c r="X89"/>
      <c r="Y89"/>
    </row>
    <row r="90" spans="1:25" ht="22.8" thickBot="1" x14ac:dyDescent="0.45">
      <c r="A90" s="7" t="s">
        <v>49</v>
      </c>
      <c r="B90" s="9" t="s">
        <v>50</v>
      </c>
      <c r="C90" s="9" t="s">
        <v>11</v>
      </c>
      <c r="O90"/>
      <c r="P90"/>
      <c r="Q90"/>
      <c r="R90"/>
      <c r="S90"/>
      <c r="T90"/>
      <c r="U90"/>
      <c r="V90"/>
      <c r="W90"/>
      <c r="X90"/>
      <c r="Y90"/>
    </row>
    <row r="91" spans="1:25" x14ac:dyDescent="0.4">
      <c r="A91" s="83">
        <v>670.16299000000004</v>
      </c>
      <c r="B91" s="42">
        <v>209.83701400000001</v>
      </c>
      <c r="C91" s="42">
        <v>815</v>
      </c>
      <c r="E91"/>
      <c r="J91"/>
      <c r="K91"/>
      <c r="L91"/>
      <c r="M91"/>
      <c r="O91"/>
      <c r="P91"/>
      <c r="Q91"/>
      <c r="R91"/>
      <c r="S91"/>
      <c r="T91"/>
      <c r="U91"/>
      <c r="V91"/>
      <c r="W91"/>
      <c r="X91"/>
      <c r="Y91"/>
    </row>
    <row r="92" spans="1:25" ht="22.8" thickBot="1" x14ac:dyDescent="0.45">
      <c r="A92" s="84">
        <v>670.16299000000004</v>
      </c>
      <c r="B92" s="38">
        <v>209.83701400000001</v>
      </c>
      <c r="C92" s="38">
        <v>615</v>
      </c>
      <c r="J92"/>
      <c r="K92"/>
      <c r="L92"/>
      <c r="M92"/>
      <c r="O92"/>
      <c r="P92"/>
      <c r="Q92"/>
      <c r="R92"/>
      <c r="S92"/>
      <c r="T92"/>
      <c r="U92"/>
      <c r="V92"/>
      <c r="W92"/>
      <c r="X92"/>
      <c r="Y92"/>
    </row>
    <row r="93" spans="1:25" ht="22.8" thickBot="1" x14ac:dyDescent="0.45">
      <c r="A93"/>
      <c r="B93"/>
      <c r="C93"/>
      <c r="D93"/>
      <c r="E93"/>
      <c r="J93"/>
      <c r="K93"/>
      <c r="L93"/>
      <c r="M93"/>
      <c r="O93"/>
      <c r="P93"/>
      <c r="Q93"/>
      <c r="R93"/>
      <c r="S93"/>
      <c r="T93"/>
      <c r="U93"/>
      <c r="V93"/>
      <c r="W93"/>
      <c r="X93"/>
      <c r="Y93"/>
    </row>
    <row r="94" spans="1:25" ht="22.8" customHeight="1" thickBot="1" x14ac:dyDescent="0.45">
      <c r="A94" s="123" t="s">
        <v>51</v>
      </c>
      <c r="B94" s="124"/>
      <c r="C94"/>
      <c r="D94" s="135" t="s">
        <v>66</v>
      </c>
      <c r="E94" s="136"/>
      <c r="F94" s="136"/>
      <c r="G94" s="136"/>
      <c r="H94" s="136"/>
      <c r="I94" s="137"/>
      <c r="J94"/>
      <c r="K94"/>
      <c r="L94"/>
      <c r="M94"/>
      <c r="O94"/>
      <c r="P94"/>
      <c r="Q94"/>
      <c r="R94"/>
      <c r="S94"/>
      <c r="T94"/>
      <c r="U94"/>
      <c r="V94"/>
      <c r="W94"/>
      <c r="X94"/>
      <c r="Y94"/>
    </row>
    <row r="95" spans="1:25" ht="22.8" customHeight="1" thickBot="1" x14ac:dyDescent="0.45">
      <c r="A95" s="125"/>
      <c r="B95" s="126"/>
      <c r="C95"/>
      <c r="D95" s="127" t="s">
        <v>67</v>
      </c>
      <c r="E95" s="128"/>
      <c r="F95" s="131" t="s">
        <v>68</v>
      </c>
      <c r="G95" s="132"/>
      <c r="H95" s="132"/>
      <c r="I95" s="128"/>
      <c r="J95"/>
      <c r="K95"/>
      <c r="L95"/>
      <c r="M95"/>
      <c r="O95"/>
      <c r="P95"/>
      <c r="Q95"/>
      <c r="R95"/>
      <c r="S95"/>
      <c r="T95"/>
      <c r="U95"/>
      <c r="V95"/>
      <c r="W95"/>
      <c r="X95"/>
      <c r="Y95"/>
    </row>
    <row r="96" spans="1:25" ht="22.8" thickBot="1" x14ac:dyDescent="0.45">
      <c r="A96" s="92" t="s">
        <v>52</v>
      </c>
      <c r="B96" s="85" t="s">
        <v>53</v>
      </c>
      <c r="C96"/>
      <c r="D96" s="129"/>
      <c r="E96" s="130"/>
      <c r="F96" s="133"/>
      <c r="G96" s="134"/>
      <c r="H96" s="134"/>
      <c r="I96" s="130"/>
      <c r="J96"/>
      <c r="K96"/>
      <c r="L96"/>
      <c r="M96"/>
      <c r="O96"/>
      <c r="P96"/>
      <c r="Q96"/>
      <c r="R96"/>
      <c r="S96"/>
      <c r="T96"/>
      <c r="U96"/>
      <c r="V96"/>
      <c r="W96"/>
      <c r="X96"/>
      <c r="Y96"/>
    </row>
    <row r="97" spans="1:25" ht="22.8" thickBot="1" x14ac:dyDescent="0.45">
      <c r="A97" s="86">
        <v>300</v>
      </c>
      <c r="B97" s="87">
        <v>615</v>
      </c>
      <c r="C97"/>
      <c r="D97" s="96" t="s">
        <v>52</v>
      </c>
      <c r="E97" s="95" t="s">
        <v>53</v>
      </c>
      <c r="F97" s="111" t="s">
        <v>52</v>
      </c>
      <c r="G97" s="112"/>
      <c r="H97" s="113" t="s">
        <v>69</v>
      </c>
      <c r="I97" s="114"/>
      <c r="J97"/>
      <c r="K97"/>
      <c r="L97"/>
      <c r="M97"/>
      <c r="O97"/>
      <c r="P97"/>
      <c r="Q97"/>
      <c r="R97"/>
      <c r="S97"/>
      <c r="T97"/>
      <c r="U97"/>
      <c r="V97"/>
      <c r="W97"/>
      <c r="X97"/>
      <c r="Y97"/>
    </row>
    <row r="98" spans="1:25" x14ac:dyDescent="0.4">
      <c r="A98" s="88">
        <v>400</v>
      </c>
      <c r="B98" s="89">
        <v>615</v>
      </c>
      <c r="C98"/>
      <c r="D98" s="97">
        <v>209.83701400000001</v>
      </c>
      <c r="E98" s="98">
        <v>615</v>
      </c>
      <c r="F98" s="105">
        <f>(D98-440)/1000</f>
        <v>-0.23016298599999999</v>
      </c>
      <c r="G98" s="106"/>
      <c r="H98" s="105">
        <f>(E98-440)/1000</f>
        <v>0.17499999999999999</v>
      </c>
      <c r="I98" s="106"/>
      <c r="J98"/>
      <c r="K98"/>
      <c r="L98"/>
      <c r="M98"/>
      <c r="O98"/>
      <c r="P98"/>
      <c r="Q98"/>
      <c r="R98"/>
      <c r="S98"/>
      <c r="T98"/>
      <c r="U98"/>
      <c r="V98"/>
      <c r="W98"/>
      <c r="X98"/>
      <c r="Y98"/>
    </row>
    <row r="99" spans="1:25" x14ac:dyDescent="0.4">
      <c r="A99" s="88">
        <v>500</v>
      </c>
      <c r="B99" s="89">
        <v>615</v>
      </c>
      <c r="C99"/>
      <c r="D99" s="99">
        <v>300</v>
      </c>
      <c r="E99" s="100">
        <v>615</v>
      </c>
      <c r="F99" s="103">
        <f t="shared" ref="F99:F115" si="1">(D99-440)/1000</f>
        <v>-0.14000000000000001</v>
      </c>
      <c r="G99" s="104"/>
      <c r="H99" s="105">
        <f t="shared" ref="H99:H115" si="2">(E99-440)/1000</f>
        <v>0.17499999999999999</v>
      </c>
      <c r="I99" s="106"/>
      <c r="J99"/>
      <c r="K99"/>
      <c r="L99"/>
      <c r="M99"/>
      <c r="O99"/>
      <c r="P99"/>
      <c r="Q99"/>
      <c r="R99"/>
      <c r="S99"/>
      <c r="T99"/>
      <c r="U99"/>
      <c r="V99"/>
      <c r="W99"/>
      <c r="X99"/>
      <c r="Y99"/>
    </row>
    <row r="100" spans="1:25" x14ac:dyDescent="0.4">
      <c r="A100" s="88">
        <v>600</v>
      </c>
      <c r="B100" s="89">
        <v>615</v>
      </c>
      <c r="C100"/>
      <c r="D100" s="99">
        <v>400</v>
      </c>
      <c r="E100" s="100">
        <v>615</v>
      </c>
      <c r="F100" s="103">
        <f t="shared" si="1"/>
        <v>-0.04</v>
      </c>
      <c r="G100" s="104"/>
      <c r="H100" s="105">
        <f t="shared" si="2"/>
        <v>0.17499999999999999</v>
      </c>
      <c r="I100" s="106"/>
      <c r="J100"/>
      <c r="K100"/>
      <c r="L100"/>
      <c r="M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4">
      <c r="A101" s="90">
        <v>209.83701400000001</v>
      </c>
      <c r="B101" s="89">
        <v>715</v>
      </c>
      <c r="C101"/>
      <c r="D101" s="99">
        <v>500</v>
      </c>
      <c r="E101" s="100">
        <v>615</v>
      </c>
      <c r="F101" s="103">
        <f t="shared" si="1"/>
        <v>0.06</v>
      </c>
      <c r="G101" s="104"/>
      <c r="H101" s="105">
        <f t="shared" si="2"/>
        <v>0.17499999999999999</v>
      </c>
      <c r="I101" s="106"/>
      <c r="J101"/>
      <c r="K101"/>
      <c r="L101"/>
      <c r="M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4">
      <c r="A102" s="88">
        <v>300</v>
      </c>
      <c r="B102" s="89">
        <v>715</v>
      </c>
      <c r="C102"/>
      <c r="D102" s="99">
        <v>600</v>
      </c>
      <c r="E102" s="100">
        <v>615</v>
      </c>
      <c r="F102" s="103">
        <f t="shared" si="1"/>
        <v>0.16</v>
      </c>
      <c r="G102" s="104"/>
      <c r="H102" s="105">
        <f t="shared" si="2"/>
        <v>0.17499999999999999</v>
      </c>
      <c r="I102" s="106"/>
      <c r="J102"/>
      <c r="K102"/>
      <c r="L102"/>
      <c r="M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4">
      <c r="A103" s="88">
        <v>400</v>
      </c>
      <c r="B103" s="89">
        <v>715</v>
      </c>
      <c r="C103"/>
      <c r="D103" s="99">
        <v>670.016299</v>
      </c>
      <c r="E103" s="100">
        <v>615</v>
      </c>
      <c r="F103" s="103">
        <f t="shared" si="1"/>
        <v>0.23001629900000001</v>
      </c>
      <c r="G103" s="104"/>
      <c r="H103" s="105">
        <f t="shared" si="2"/>
        <v>0.17499999999999999</v>
      </c>
      <c r="I103" s="106"/>
    </row>
    <row r="104" spans="1:25" x14ac:dyDescent="0.4">
      <c r="A104" s="88">
        <v>500</v>
      </c>
      <c r="B104" s="89">
        <v>715</v>
      </c>
      <c r="C104"/>
      <c r="D104" s="99">
        <v>209.83701400000001</v>
      </c>
      <c r="E104" s="100">
        <v>715</v>
      </c>
      <c r="F104" s="103">
        <f t="shared" si="1"/>
        <v>-0.23016298599999999</v>
      </c>
      <c r="G104" s="104"/>
      <c r="H104" s="105">
        <f t="shared" si="2"/>
        <v>0.27500000000000002</v>
      </c>
      <c r="I104" s="106"/>
    </row>
    <row r="105" spans="1:25" x14ac:dyDescent="0.4">
      <c r="A105" s="88">
        <v>600</v>
      </c>
      <c r="B105" s="89">
        <v>715</v>
      </c>
      <c r="C105"/>
      <c r="D105" s="99">
        <v>300</v>
      </c>
      <c r="E105" s="100">
        <v>715</v>
      </c>
      <c r="F105" s="103">
        <f t="shared" si="1"/>
        <v>-0.14000000000000001</v>
      </c>
      <c r="G105" s="104"/>
      <c r="H105" s="105">
        <f t="shared" si="2"/>
        <v>0.27500000000000002</v>
      </c>
      <c r="I105" s="106"/>
    </row>
    <row r="106" spans="1:25" x14ac:dyDescent="0.4">
      <c r="A106" s="91">
        <v>670.16299000000004</v>
      </c>
      <c r="B106" s="89">
        <v>715</v>
      </c>
      <c r="D106" s="99">
        <v>400</v>
      </c>
      <c r="E106" s="100">
        <v>715</v>
      </c>
      <c r="F106" s="103">
        <f t="shared" si="1"/>
        <v>-0.04</v>
      </c>
      <c r="G106" s="104"/>
      <c r="H106" s="105">
        <f t="shared" si="2"/>
        <v>0.27500000000000002</v>
      </c>
      <c r="I106" s="106"/>
    </row>
    <row r="107" spans="1:25" x14ac:dyDescent="0.4">
      <c r="A107" s="88">
        <v>300</v>
      </c>
      <c r="B107" s="89">
        <v>815</v>
      </c>
      <c r="D107" s="99">
        <v>500</v>
      </c>
      <c r="E107" s="100">
        <v>715</v>
      </c>
      <c r="F107" s="103">
        <f t="shared" si="1"/>
        <v>0.06</v>
      </c>
      <c r="G107" s="104"/>
      <c r="H107" s="105">
        <f t="shared" si="2"/>
        <v>0.27500000000000002</v>
      </c>
      <c r="I107" s="106"/>
    </row>
    <row r="108" spans="1:25" x14ac:dyDescent="0.4">
      <c r="A108" s="88">
        <v>400</v>
      </c>
      <c r="B108" s="89">
        <v>815</v>
      </c>
      <c r="D108" s="99">
        <v>600</v>
      </c>
      <c r="E108" s="100">
        <v>715</v>
      </c>
      <c r="F108" s="103">
        <f t="shared" si="1"/>
        <v>0.16</v>
      </c>
      <c r="G108" s="104"/>
      <c r="H108" s="105">
        <f t="shared" si="2"/>
        <v>0.27500000000000002</v>
      </c>
      <c r="I108" s="106"/>
    </row>
    <row r="109" spans="1:25" x14ac:dyDescent="0.4">
      <c r="A109" s="88">
        <v>500</v>
      </c>
      <c r="B109" s="89">
        <v>815</v>
      </c>
      <c r="D109" s="99">
        <v>670.16299000000004</v>
      </c>
      <c r="E109" s="100">
        <v>715</v>
      </c>
      <c r="F109" s="103">
        <f t="shared" si="1"/>
        <v>0.23016299000000004</v>
      </c>
      <c r="G109" s="104"/>
      <c r="H109" s="105">
        <f t="shared" si="2"/>
        <v>0.27500000000000002</v>
      </c>
      <c r="I109" s="106"/>
    </row>
    <row r="110" spans="1:25" ht="22.8" thickBot="1" x14ac:dyDescent="0.45">
      <c r="A110" s="93">
        <v>600</v>
      </c>
      <c r="B110" s="94">
        <v>815</v>
      </c>
      <c r="D110" s="99">
        <v>209.83701400000001</v>
      </c>
      <c r="E110" s="100">
        <v>815</v>
      </c>
      <c r="F110" s="103">
        <f t="shared" si="1"/>
        <v>-0.23016298599999999</v>
      </c>
      <c r="G110" s="104"/>
      <c r="H110" s="105">
        <f t="shared" si="2"/>
        <v>0.375</v>
      </c>
      <c r="I110" s="106"/>
    </row>
    <row r="111" spans="1:25" x14ac:dyDescent="0.4">
      <c r="D111" s="99">
        <v>300</v>
      </c>
      <c r="E111" s="100">
        <v>815</v>
      </c>
      <c r="F111" s="103">
        <f t="shared" si="1"/>
        <v>-0.14000000000000001</v>
      </c>
      <c r="G111" s="104"/>
      <c r="H111" s="105">
        <f t="shared" si="2"/>
        <v>0.375</v>
      </c>
      <c r="I111" s="106"/>
    </row>
    <row r="112" spans="1:25" x14ac:dyDescent="0.4">
      <c r="D112" s="99">
        <v>400</v>
      </c>
      <c r="E112" s="100">
        <v>815</v>
      </c>
      <c r="F112" s="103">
        <f t="shared" si="1"/>
        <v>-0.04</v>
      </c>
      <c r="G112" s="104"/>
      <c r="H112" s="105">
        <f t="shared" si="2"/>
        <v>0.375</v>
      </c>
      <c r="I112" s="106"/>
    </row>
    <row r="113" spans="1:9" x14ac:dyDescent="0.4">
      <c r="D113" s="99">
        <v>500</v>
      </c>
      <c r="E113" s="100">
        <v>815</v>
      </c>
      <c r="F113" s="103">
        <f t="shared" si="1"/>
        <v>0.06</v>
      </c>
      <c r="G113" s="104"/>
      <c r="H113" s="105">
        <f t="shared" si="2"/>
        <v>0.375</v>
      </c>
      <c r="I113" s="106"/>
    </row>
    <row r="114" spans="1:9" x14ac:dyDescent="0.4">
      <c r="D114" s="99">
        <v>600</v>
      </c>
      <c r="E114" s="100">
        <v>815</v>
      </c>
      <c r="F114" s="103">
        <f t="shared" si="1"/>
        <v>0.16</v>
      </c>
      <c r="G114" s="104"/>
      <c r="H114" s="105">
        <f t="shared" si="2"/>
        <v>0.375</v>
      </c>
      <c r="I114" s="106"/>
    </row>
    <row r="115" spans="1:9" ht="22.8" thickBot="1" x14ac:dyDescent="0.45">
      <c r="D115" s="101">
        <v>670.16299000000004</v>
      </c>
      <c r="E115" s="102">
        <v>815</v>
      </c>
      <c r="F115" s="109">
        <f t="shared" si="1"/>
        <v>0.23016299000000004</v>
      </c>
      <c r="G115" s="110"/>
      <c r="H115" s="107">
        <f t="shared" si="2"/>
        <v>0.375</v>
      </c>
      <c r="I115" s="108"/>
    </row>
    <row r="116" spans="1:9" x14ac:dyDescent="0.4">
      <c r="D116"/>
    </row>
    <row r="118" spans="1:9" x14ac:dyDescent="0.4">
      <c r="A118" s="2" t="s">
        <v>54</v>
      </c>
      <c r="B118" s="2" t="s">
        <v>55</v>
      </c>
      <c r="C118" s="2" t="s">
        <v>56</v>
      </c>
      <c r="D118" s="2" t="s">
        <v>57</v>
      </c>
      <c r="E118" s="2" t="s">
        <v>58</v>
      </c>
      <c r="F118" s="2" t="s">
        <v>59</v>
      </c>
      <c r="G118" s="2" t="s">
        <v>60</v>
      </c>
      <c r="H118" s="2" t="s">
        <v>61</v>
      </c>
    </row>
    <row r="119" spans="1:9" x14ac:dyDescent="0.4">
      <c r="A119" s="2">
        <v>-6</v>
      </c>
      <c r="B119" s="2">
        <v>6.3114100000000004</v>
      </c>
      <c r="C119" s="2">
        <v>9016.2986000000001</v>
      </c>
      <c r="D119" s="2">
        <v>-5233.9613399999998</v>
      </c>
      <c r="E119" s="2">
        <v>0</v>
      </c>
      <c r="F119" s="2">
        <v>0.90163000000000004</v>
      </c>
      <c r="G119" s="2">
        <v>9016.2986000000001</v>
      </c>
      <c r="H119" s="2">
        <v>-197.11014</v>
      </c>
    </row>
    <row r="121" spans="1:9" x14ac:dyDescent="0.4">
      <c r="A121" s="2" t="s">
        <v>62</v>
      </c>
      <c r="B121" s="2" t="s">
        <v>63</v>
      </c>
      <c r="C121" s="2" t="s">
        <v>64</v>
      </c>
      <c r="D121" s="2" t="s">
        <v>65</v>
      </c>
    </row>
    <row r="122" spans="1:9" x14ac:dyDescent="0.4">
      <c r="A122" s="2">
        <v>208</v>
      </c>
      <c r="B122" s="2">
        <v>715</v>
      </c>
      <c r="C122" s="2">
        <f>(-D119-A119*A122-B119*B122)/C119</f>
        <v>0.21841592402452151</v>
      </c>
      <c r="D122" s="2">
        <f>(-H119-E119*A122-F119*B122)/G119</f>
        <v>-4.9638474706239215E-2</v>
      </c>
    </row>
  </sheetData>
  <mergeCells count="70">
    <mergeCell ref="L1:L10"/>
    <mergeCell ref="N12:W12"/>
    <mergeCell ref="K22:K32"/>
    <mergeCell ref="H13:W13"/>
    <mergeCell ref="H14:W14"/>
    <mergeCell ref="H15:W15"/>
    <mergeCell ref="H16:W16"/>
    <mergeCell ref="M21:V21"/>
    <mergeCell ref="F64:H64"/>
    <mergeCell ref="E69:E85"/>
    <mergeCell ref="F36:F52"/>
    <mergeCell ref="F85:H85"/>
    <mergeCell ref="F79:G79"/>
    <mergeCell ref="F69:G69"/>
    <mergeCell ref="F78:H78"/>
    <mergeCell ref="F70:F77"/>
    <mergeCell ref="F21:G21"/>
    <mergeCell ref="K33:V33"/>
    <mergeCell ref="F33:H33"/>
    <mergeCell ref="F22:F32"/>
    <mergeCell ref="A94:B95"/>
    <mergeCell ref="D95:E96"/>
    <mergeCell ref="F95:I96"/>
    <mergeCell ref="D94:I94"/>
    <mergeCell ref="F87:H87"/>
    <mergeCell ref="F80:F84"/>
    <mergeCell ref="A89:C89"/>
    <mergeCell ref="A67:D67"/>
    <mergeCell ref="F35:G35"/>
    <mergeCell ref="F53:H53"/>
    <mergeCell ref="F56:F63"/>
    <mergeCell ref="F55:G55"/>
    <mergeCell ref="F97:G97"/>
    <mergeCell ref="H97:I97"/>
    <mergeCell ref="F99:G99"/>
    <mergeCell ref="F98:G98"/>
    <mergeCell ref="F110:G110"/>
    <mergeCell ref="F108:G108"/>
    <mergeCell ref="F109:G109"/>
    <mergeCell ref="F107:G107"/>
    <mergeCell ref="F106:G106"/>
    <mergeCell ref="F105:G105"/>
    <mergeCell ref="F104:G104"/>
    <mergeCell ref="F103:G103"/>
    <mergeCell ref="F102:G102"/>
    <mergeCell ref="F101:G101"/>
    <mergeCell ref="H101:I101"/>
    <mergeCell ref="H99:I99"/>
    <mergeCell ref="H100:I100"/>
    <mergeCell ref="H98:I98"/>
    <mergeCell ref="F100:G100"/>
    <mergeCell ref="F111:G111"/>
    <mergeCell ref="H109:I109"/>
    <mergeCell ref="H106:I106"/>
    <mergeCell ref="H105:I105"/>
    <mergeCell ref="H103:I103"/>
    <mergeCell ref="H104:I104"/>
    <mergeCell ref="H102:I102"/>
    <mergeCell ref="H108:I108"/>
    <mergeCell ref="H107:I107"/>
    <mergeCell ref="H115:I115"/>
    <mergeCell ref="H114:I114"/>
    <mergeCell ref="F114:G114"/>
    <mergeCell ref="F115:G115"/>
    <mergeCell ref="F113:G113"/>
    <mergeCell ref="F112:G112"/>
    <mergeCell ref="H112:I112"/>
    <mergeCell ref="H113:I113"/>
    <mergeCell ref="H110:I110"/>
    <mergeCell ref="H111:I1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4" zoomScaleNormal="100" workbookViewId="0">
      <selection activeCell="J12" sqref="J12:K27"/>
    </sheetView>
  </sheetViews>
  <sheetFormatPr defaultRowHeight="16.2" x14ac:dyDescent="0.3"/>
  <cols>
    <col min="1" max="1" width="8.88671875" style="50"/>
    <col min="2" max="3" width="5.77734375" style="50" customWidth="1"/>
    <col min="4" max="16384" width="8.88671875" style="50"/>
  </cols>
  <sheetData>
    <row r="1" spans="1:13" ht="16.8" thickBot="1" x14ac:dyDescent="0.35">
      <c r="A1" s="69" t="s">
        <v>24</v>
      </c>
      <c r="B1" s="69" t="s">
        <v>23</v>
      </c>
      <c r="C1" s="69" t="s">
        <v>22</v>
      </c>
      <c r="D1" s="68" t="s">
        <v>21</v>
      </c>
      <c r="E1" s="67" t="s">
        <v>20</v>
      </c>
      <c r="F1"/>
      <c r="G1"/>
      <c r="H1"/>
      <c r="I1"/>
      <c r="J1"/>
      <c r="K1"/>
      <c r="L1"/>
      <c r="M1"/>
    </row>
    <row r="2" spans="1:13" x14ac:dyDescent="0.3">
      <c r="A2" s="66">
        <v>0</v>
      </c>
      <c r="B2" s="63">
        <f t="shared" ref="B2:B33" si="0" xml:space="preserve"> ROUNDDOWN((A2/10),0)</f>
        <v>0</v>
      </c>
      <c r="C2" s="62">
        <f t="shared" ref="C2:C33" si="1" xml:space="preserve"> ROUNDDOWN(MOD(A2,10),0)</f>
        <v>0</v>
      </c>
      <c r="D2" s="65">
        <v>0</v>
      </c>
      <c r="E2" s="64">
        <v>0</v>
      </c>
      <c r="F2"/>
      <c r="G2"/>
      <c r="H2"/>
      <c r="I2"/>
      <c r="J2"/>
      <c r="K2"/>
      <c r="L2"/>
      <c r="M2"/>
    </row>
    <row r="3" spans="1:13" x14ac:dyDescent="0.3">
      <c r="A3" s="61">
        <v>1</v>
      </c>
      <c r="B3" s="57">
        <f t="shared" si="0"/>
        <v>0</v>
      </c>
      <c r="C3" s="58">
        <f t="shared" si="1"/>
        <v>1</v>
      </c>
      <c r="D3" s="60">
        <v>0</v>
      </c>
      <c r="E3" s="59">
        <v>0</v>
      </c>
      <c r="F3"/>
      <c r="G3"/>
      <c r="H3"/>
      <c r="I3"/>
      <c r="J3"/>
      <c r="K3"/>
      <c r="L3"/>
      <c r="M3"/>
    </row>
    <row r="4" spans="1:13" x14ac:dyDescent="0.3">
      <c r="A4" s="61">
        <v>2</v>
      </c>
      <c r="B4" s="57">
        <f t="shared" si="0"/>
        <v>0</v>
      </c>
      <c r="C4" s="56">
        <f t="shared" si="1"/>
        <v>2</v>
      </c>
      <c r="D4" s="60"/>
      <c r="E4" s="59"/>
      <c r="F4"/>
      <c r="G4"/>
      <c r="H4"/>
      <c r="I4"/>
      <c r="J4"/>
      <c r="K4"/>
      <c r="L4"/>
      <c r="M4"/>
    </row>
    <row r="5" spans="1:13" x14ac:dyDescent="0.3">
      <c r="A5" s="61">
        <v>3</v>
      </c>
      <c r="B5" s="57">
        <f t="shared" si="0"/>
        <v>0</v>
      </c>
      <c r="C5" s="56">
        <f t="shared" si="1"/>
        <v>3</v>
      </c>
      <c r="D5" s="60"/>
      <c r="E5" s="59"/>
      <c r="F5"/>
      <c r="G5"/>
      <c r="H5"/>
      <c r="I5"/>
      <c r="J5"/>
      <c r="K5"/>
      <c r="L5"/>
      <c r="M5"/>
    </row>
    <row r="6" spans="1:13" x14ac:dyDescent="0.3">
      <c r="A6" s="61">
        <v>4</v>
      </c>
      <c r="B6" s="57">
        <f t="shared" si="0"/>
        <v>0</v>
      </c>
      <c r="C6" s="56">
        <f t="shared" si="1"/>
        <v>4</v>
      </c>
      <c r="D6" s="60"/>
      <c r="E6" s="59"/>
      <c r="F6"/>
      <c r="G6"/>
      <c r="H6"/>
      <c r="I6"/>
      <c r="J6"/>
      <c r="K6"/>
      <c r="L6"/>
      <c r="M6"/>
    </row>
    <row r="7" spans="1:13" x14ac:dyDescent="0.3">
      <c r="A7" s="61">
        <v>5</v>
      </c>
      <c r="B7" s="57">
        <f t="shared" si="0"/>
        <v>0</v>
      </c>
      <c r="C7" s="56">
        <f t="shared" si="1"/>
        <v>5</v>
      </c>
      <c r="D7" s="60"/>
      <c r="E7" s="59"/>
      <c r="F7"/>
      <c r="G7"/>
      <c r="H7"/>
      <c r="I7"/>
      <c r="J7"/>
      <c r="K7"/>
      <c r="L7"/>
      <c r="M7"/>
    </row>
    <row r="8" spans="1:13" x14ac:dyDescent="0.3">
      <c r="A8" s="61">
        <v>6</v>
      </c>
      <c r="B8" s="57">
        <f t="shared" si="0"/>
        <v>0</v>
      </c>
      <c r="C8" s="56">
        <f t="shared" si="1"/>
        <v>6</v>
      </c>
      <c r="D8" s="60"/>
      <c r="E8" s="59"/>
      <c r="F8"/>
      <c r="G8"/>
      <c r="H8"/>
      <c r="I8"/>
      <c r="J8"/>
      <c r="K8"/>
      <c r="L8"/>
      <c r="M8"/>
    </row>
    <row r="9" spans="1:13" x14ac:dyDescent="0.3">
      <c r="A9" s="61">
        <v>7</v>
      </c>
      <c r="B9" s="57">
        <f t="shared" si="0"/>
        <v>0</v>
      </c>
      <c r="C9" s="56">
        <f t="shared" si="1"/>
        <v>7</v>
      </c>
      <c r="D9" s="60"/>
      <c r="E9" s="59"/>
      <c r="F9"/>
      <c r="G9"/>
      <c r="H9"/>
      <c r="I9"/>
      <c r="J9"/>
      <c r="K9"/>
      <c r="L9"/>
      <c r="M9"/>
    </row>
    <row r="10" spans="1:13" x14ac:dyDescent="0.3">
      <c r="A10" s="61">
        <v>8</v>
      </c>
      <c r="B10" s="57">
        <f t="shared" si="0"/>
        <v>0</v>
      </c>
      <c r="C10" s="56">
        <f t="shared" si="1"/>
        <v>8</v>
      </c>
      <c r="D10" s="60"/>
      <c r="E10" s="59"/>
      <c r="F10"/>
      <c r="G10"/>
      <c r="H10"/>
      <c r="I10"/>
      <c r="J10"/>
      <c r="K10"/>
      <c r="L10"/>
      <c r="M10"/>
    </row>
    <row r="11" spans="1:13" x14ac:dyDescent="0.3">
      <c r="A11" s="61">
        <v>9</v>
      </c>
      <c r="B11" s="57">
        <f t="shared" si="0"/>
        <v>0</v>
      </c>
      <c r="C11" s="56">
        <f t="shared" si="1"/>
        <v>9</v>
      </c>
      <c r="D11" s="60"/>
      <c r="E11" s="59"/>
      <c r="F11"/>
      <c r="G11"/>
      <c r="H11"/>
      <c r="I11"/>
      <c r="J11"/>
      <c r="K11"/>
      <c r="L11"/>
      <c r="M11"/>
    </row>
    <row r="12" spans="1:13" ht="16.8" customHeight="1" x14ac:dyDescent="0.3">
      <c r="A12" s="61">
        <v>10</v>
      </c>
      <c r="B12" s="57">
        <f t="shared" si="0"/>
        <v>1</v>
      </c>
      <c r="C12" s="56">
        <f t="shared" si="1"/>
        <v>0</v>
      </c>
      <c r="D12" s="60"/>
      <c r="E12" s="59"/>
      <c r="F12"/>
      <c r="G12"/>
      <c r="H12"/>
      <c r="I12"/>
      <c r="J12"/>
      <c r="K12"/>
      <c r="L12"/>
      <c r="M12"/>
    </row>
    <row r="13" spans="1:13" x14ac:dyDescent="0.3">
      <c r="A13" s="61">
        <v>11</v>
      </c>
      <c r="B13" s="57">
        <f t="shared" si="0"/>
        <v>1</v>
      </c>
      <c r="C13" s="56">
        <f t="shared" si="1"/>
        <v>1</v>
      </c>
      <c r="D13" s="60"/>
      <c r="E13" s="59"/>
      <c r="F13"/>
      <c r="G13"/>
      <c r="H13"/>
      <c r="I13"/>
      <c r="J13"/>
      <c r="K13"/>
      <c r="L13"/>
      <c r="M13"/>
    </row>
    <row r="14" spans="1:13" x14ac:dyDescent="0.3">
      <c r="A14" s="61">
        <v>12</v>
      </c>
      <c r="B14" s="57">
        <f t="shared" si="0"/>
        <v>1</v>
      </c>
      <c r="C14" s="56">
        <f t="shared" si="1"/>
        <v>2</v>
      </c>
      <c r="D14" s="60"/>
      <c r="E14" s="59"/>
      <c r="F14"/>
      <c r="G14"/>
      <c r="H14"/>
      <c r="I14"/>
      <c r="J14"/>
      <c r="K14"/>
      <c r="L14"/>
      <c r="M14"/>
    </row>
    <row r="15" spans="1:13" x14ac:dyDescent="0.3">
      <c r="A15" s="61">
        <v>13</v>
      </c>
      <c r="B15" s="57">
        <f t="shared" si="0"/>
        <v>1</v>
      </c>
      <c r="C15" s="56">
        <f t="shared" si="1"/>
        <v>3</v>
      </c>
      <c r="D15" s="60"/>
      <c r="E15" s="59"/>
      <c r="F15"/>
      <c r="G15"/>
      <c r="H15"/>
      <c r="I15"/>
      <c r="J15"/>
      <c r="K15"/>
      <c r="L15"/>
      <c r="M15"/>
    </row>
    <row r="16" spans="1:13" x14ac:dyDescent="0.3">
      <c r="A16" s="61">
        <v>14</v>
      </c>
      <c r="B16" s="57">
        <f t="shared" si="0"/>
        <v>1</v>
      </c>
      <c r="C16" s="56">
        <f t="shared" si="1"/>
        <v>4</v>
      </c>
      <c r="D16" s="60"/>
      <c r="E16" s="59"/>
      <c r="F16"/>
      <c r="G16"/>
      <c r="H16"/>
      <c r="I16"/>
      <c r="J16"/>
      <c r="K16"/>
      <c r="L16"/>
      <c r="M16"/>
    </row>
    <row r="17" spans="1:13" x14ac:dyDescent="0.3">
      <c r="A17" s="61">
        <v>15</v>
      </c>
      <c r="B17" s="57">
        <f t="shared" si="0"/>
        <v>1</v>
      </c>
      <c r="C17" s="56">
        <f t="shared" si="1"/>
        <v>5</v>
      </c>
      <c r="D17" s="60"/>
      <c r="E17" s="59"/>
      <c r="F17"/>
      <c r="G17"/>
      <c r="H17"/>
      <c r="I17"/>
      <c r="J17"/>
      <c r="K17"/>
      <c r="L17"/>
      <c r="M17"/>
    </row>
    <row r="18" spans="1:13" x14ac:dyDescent="0.3">
      <c r="A18" s="61">
        <v>16</v>
      </c>
      <c r="B18" s="57">
        <f t="shared" si="0"/>
        <v>1</v>
      </c>
      <c r="C18" s="56">
        <f t="shared" si="1"/>
        <v>6</v>
      </c>
      <c r="D18" s="60"/>
      <c r="E18" s="59"/>
      <c r="F18"/>
      <c r="G18"/>
      <c r="H18"/>
      <c r="I18"/>
      <c r="J18"/>
      <c r="K18"/>
      <c r="L18"/>
      <c r="M18"/>
    </row>
    <row r="19" spans="1:13" x14ac:dyDescent="0.3">
      <c r="A19" s="61">
        <v>17</v>
      </c>
      <c r="B19" s="57">
        <f t="shared" si="0"/>
        <v>1</v>
      </c>
      <c r="C19" s="56">
        <f t="shared" si="1"/>
        <v>7</v>
      </c>
      <c r="D19" s="60"/>
      <c r="E19" s="59"/>
      <c r="F19"/>
      <c r="G19"/>
      <c r="H19"/>
      <c r="I19"/>
      <c r="J19"/>
      <c r="K19"/>
      <c r="L19"/>
      <c r="M19"/>
    </row>
    <row r="20" spans="1:13" x14ac:dyDescent="0.3">
      <c r="A20" s="61">
        <v>18</v>
      </c>
      <c r="B20" s="57">
        <f t="shared" si="0"/>
        <v>1</v>
      </c>
      <c r="C20" s="56">
        <f t="shared" si="1"/>
        <v>8</v>
      </c>
      <c r="D20" s="60"/>
      <c r="E20" s="59"/>
      <c r="F20"/>
      <c r="G20"/>
      <c r="H20"/>
      <c r="I20"/>
      <c r="J20"/>
      <c r="K20"/>
      <c r="L20"/>
      <c r="M20"/>
    </row>
    <row r="21" spans="1:13" x14ac:dyDescent="0.3">
      <c r="A21" s="61">
        <v>19</v>
      </c>
      <c r="B21" s="57">
        <f t="shared" si="0"/>
        <v>1</v>
      </c>
      <c r="C21" s="56">
        <f t="shared" si="1"/>
        <v>9</v>
      </c>
      <c r="D21" s="60"/>
      <c r="E21" s="59"/>
      <c r="F21"/>
      <c r="G21"/>
      <c r="H21"/>
      <c r="I21"/>
      <c r="J21"/>
      <c r="K21"/>
      <c r="L21"/>
      <c r="M21"/>
    </row>
    <row r="22" spans="1:13" x14ac:dyDescent="0.3">
      <c r="A22" s="61">
        <v>20</v>
      </c>
      <c r="B22" s="57">
        <f t="shared" si="0"/>
        <v>2</v>
      </c>
      <c r="C22" s="56">
        <f t="shared" si="1"/>
        <v>0</v>
      </c>
      <c r="D22" s="60"/>
      <c r="E22" s="59"/>
      <c r="F22"/>
      <c r="G22"/>
      <c r="H22"/>
      <c r="I22"/>
      <c r="J22"/>
      <c r="K22"/>
      <c r="L22"/>
      <c r="M22"/>
    </row>
    <row r="23" spans="1:13" x14ac:dyDescent="0.3">
      <c r="A23" s="61">
        <v>21</v>
      </c>
      <c r="B23" s="57">
        <f t="shared" si="0"/>
        <v>2</v>
      </c>
      <c r="C23" s="56">
        <f t="shared" si="1"/>
        <v>1</v>
      </c>
      <c r="D23" s="60"/>
      <c r="E23" s="59"/>
      <c r="F23"/>
      <c r="G23"/>
      <c r="H23"/>
      <c r="I23"/>
      <c r="J23"/>
      <c r="K23"/>
      <c r="L23"/>
      <c r="M23"/>
    </row>
    <row r="24" spans="1:13" x14ac:dyDescent="0.3">
      <c r="A24" s="61">
        <v>22</v>
      </c>
      <c r="B24" s="57">
        <f t="shared" si="0"/>
        <v>2</v>
      </c>
      <c r="C24" s="56">
        <f t="shared" si="1"/>
        <v>2</v>
      </c>
      <c r="D24" s="60"/>
      <c r="E24" s="59"/>
      <c r="F24"/>
      <c r="G24"/>
      <c r="H24"/>
      <c r="I24"/>
      <c r="J24"/>
      <c r="K24"/>
      <c r="L24"/>
      <c r="M24"/>
    </row>
    <row r="25" spans="1:13" x14ac:dyDescent="0.3">
      <c r="A25" s="61">
        <v>23</v>
      </c>
      <c r="B25" s="57">
        <f t="shared" si="0"/>
        <v>2</v>
      </c>
      <c r="C25" s="56">
        <f t="shared" si="1"/>
        <v>3</v>
      </c>
      <c r="D25" s="60"/>
      <c r="E25" s="59"/>
      <c r="F25"/>
      <c r="G25"/>
      <c r="H25"/>
      <c r="I25"/>
      <c r="J25"/>
      <c r="K25"/>
      <c r="L25"/>
      <c r="M25"/>
    </row>
    <row r="26" spans="1:13" x14ac:dyDescent="0.3">
      <c r="A26" s="61">
        <v>24</v>
      </c>
      <c r="B26" s="57">
        <f t="shared" si="0"/>
        <v>2</v>
      </c>
      <c r="C26" s="56">
        <f t="shared" si="1"/>
        <v>4</v>
      </c>
      <c r="D26" s="60"/>
      <c r="E26" s="59"/>
      <c r="F26"/>
      <c r="G26"/>
      <c r="H26"/>
      <c r="I26"/>
      <c r="J26"/>
      <c r="K26"/>
      <c r="L26"/>
      <c r="M26"/>
    </row>
    <row r="27" spans="1:13" x14ac:dyDescent="0.3">
      <c r="A27" s="61">
        <v>25</v>
      </c>
      <c r="B27" s="57">
        <f t="shared" si="0"/>
        <v>2</v>
      </c>
      <c r="C27" s="56">
        <f t="shared" si="1"/>
        <v>5</v>
      </c>
      <c r="D27" s="60"/>
      <c r="E27" s="59"/>
      <c r="F27"/>
      <c r="G27"/>
      <c r="H27"/>
      <c r="I27"/>
      <c r="J27"/>
      <c r="K27"/>
      <c r="L27"/>
      <c r="M27"/>
    </row>
    <row r="28" spans="1:13" x14ac:dyDescent="0.3">
      <c r="A28" s="61">
        <v>26</v>
      </c>
      <c r="B28" s="57">
        <f t="shared" si="0"/>
        <v>2</v>
      </c>
      <c r="C28" s="56">
        <f t="shared" si="1"/>
        <v>6</v>
      </c>
      <c r="D28" s="60"/>
      <c r="E28" s="59"/>
      <c r="F28"/>
      <c r="G28"/>
      <c r="H28"/>
      <c r="I28"/>
      <c r="J28"/>
      <c r="K28"/>
      <c r="L28"/>
      <c r="M28"/>
    </row>
    <row r="29" spans="1:13" x14ac:dyDescent="0.3">
      <c r="A29" s="61">
        <v>27</v>
      </c>
      <c r="B29" s="57">
        <f t="shared" si="0"/>
        <v>2</v>
      </c>
      <c r="C29" s="56">
        <f t="shared" si="1"/>
        <v>7</v>
      </c>
      <c r="D29" s="60"/>
      <c r="E29" s="59"/>
      <c r="F29"/>
      <c r="G29"/>
      <c r="H29"/>
      <c r="I29"/>
      <c r="J29"/>
      <c r="K29"/>
      <c r="L29"/>
      <c r="M29"/>
    </row>
    <row r="30" spans="1:13" x14ac:dyDescent="0.3">
      <c r="A30" s="61">
        <v>28</v>
      </c>
      <c r="B30" s="57">
        <f t="shared" si="0"/>
        <v>2</v>
      </c>
      <c r="C30" s="56">
        <f t="shared" si="1"/>
        <v>8</v>
      </c>
      <c r="D30" s="60"/>
      <c r="E30" s="59"/>
      <c r="F30"/>
      <c r="G30"/>
      <c r="H30"/>
      <c r="I30"/>
      <c r="J30"/>
      <c r="K30"/>
      <c r="L30"/>
      <c r="M30"/>
    </row>
    <row r="31" spans="1:13" x14ac:dyDescent="0.3">
      <c r="A31" s="61">
        <v>29</v>
      </c>
      <c r="B31" s="57">
        <f t="shared" si="0"/>
        <v>2</v>
      </c>
      <c r="C31" s="56">
        <f t="shared" si="1"/>
        <v>9</v>
      </c>
      <c r="D31" s="60"/>
      <c r="E31" s="59"/>
      <c r="F31"/>
      <c r="G31"/>
      <c r="H31"/>
      <c r="I31"/>
      <c r="J31"/>
      <c r="K31"/>
      <c r="L31"/>
      <c r="M31"/>
    </row>
    <row r="32" spans="1:13" x14ac:dyDescent="0.3">
      <c r="A32" s="61">
        <v>30</v>
      </c>
      <c r="B32" s="57">
        <f t="shared" si="0"/>
        <v>3</v>
      </c>
      <c r="C32" s="56">
        <f t="shared" si="1"/>
        <v>0</v>
      </c>
      <c r="D32" s="60"/>
      <c r="E32" s="59"/>
      <c r="F32"/>
      <c r="G32"/>
      <c r="H32"/>
      <c r="I32"/>
      <c r="J32"/>
      <c r="K32"/>
      <c r="L32"/>
      <c r="M32"/>
    </row>
    <row r="33" spans="1:13" x14ac:dyDescent="0.3">
      <c r="A33" s="61">
        <v>31</v>
      </c>
      <c r="B33" s="57">
        <f t="shared" si="0"/>
        <v>3</v>
      </c>
      <c r="C33" s="56">
        <f t="shared" si="1"/>
        <v>1</v>
      </c>
      <c r="D33" s="60"/>
      <c r="E33" s="59"/>
      <c r="F33"/>
      <c r="G33"/>
      <c r="H33"/>
      <c r="I33"/>
      <c r="J33"/>
      <c r="K33"/>
      <c r="L33"/>
      <c r="M33"/>
    </row>
    <row r="34" spans="1:13" x14ac:dyDescent="0.3">
      <c r="A34" s="61">
        <v>32</v>
      </c>
      <c r="B34" s="57">
        <f t="shared" ref="B34:B65" si="2" xml:space="preserve"> ROUNDDOWN((A34/10),0)</f>
        <v>3</v>
      </c>
      <c r="C34" s="56">
        <f t="shared" ref="C34:C65" si="3" xml:space="preserve"> ROUNDDOWN(MOD(A34,10),0)</f>
        <v>2</v>
      </c>
      <c r="D34" s="60"/>
      <c r="E34" s="59"/>
      <c r="F34"/>
      <c r="G34"/>
      <c r="H34"/>
      <c r="I34"/>
      <c r="J34"/>
      <c r="K34"/>
      <c r="L34"/>
      <c r="M34"/>
    </row>
    <row r="35" spans="1:13" x14ac:dyDescent="0.3">
      <c r="A35" s="61">
        <v>33</v>
      </c>
      <c r="B35" s="57">
        <f t="shared" si="2"/>
        <v>3</v>
      </c>
      <c r="C35" s="56">
        <f t="shared" si="3"/>
        <v>3</v>
      </c>
      <c r="D35" s="60"/>
      <c r="E35" s="59"/>
      <c r="F35"/>
      <c r="G35"/>
      <c r="H35"/>
      <c r="I35"/>
      <c r="J35"/>
      <c r="K35"/>
      <c r="L35"/>
      <c r="M35"/>
    </row>
    <row r="36" spans="1:13" x14ac:dyDescent="0.3">
      <c r="A36" s="61">
        <v>34</v>
      </c>
      <c r="B36" s="57">
        <f t="shared" si="2"/>
        <v>3</v>
      </c>
      <c r="C36" s="56">
        <f t="shared" si="3"/>
        <v>4</v>
      </c>
      <c r="D36" s="60"/>
      <c r="E36" s="59"/>
      <c r="F36"/>
      <c r="G36"/>
      <c r="H36"/>
      <c r="I36"/>
      <c r="J36"/>
      <c r="K36"/>
      <c r="L36"/>
      <c r="M36"/>
    </row>
    <row r="37" spans="1:13" x14ac:dyDescent="0.3">
      <c r="A37" s="61">
        <v>35</v>
      </c>
      <c r="B37" s="57">
        <f t="shared" si="2"/>
        <v>3</v>
      </c>
      <c r="C37" s="56">
        <f t="shared" si="3"/>
        <v>5</v>
      </c>
      <c r="D37" s="60"/>
      <c r="E37" s="59"/>
      <c r="F37"/>
      <c r="G37"/>
      <c r="H37"/>
      <c r="I37"/>
      <c r="J37"/>
      <c r="K37"/>
      <c r="L37"/>
      <c r="M37"/>
    </row>
    <row r="38" spans="1:13" x14ac:dyDescent="0.3">
      <c r="A38" s="61">
        <v>36</v>
      </c>
      <c r="B38" s="57">
        <f t="shared" si="2"/>
        <v>3</v>
      </c>
      <c r="C38" s="56">
        <f t="shared" si="3"/>
        <v>6</v>
      </c>
      <c r="D38" s="60"/>
      <c r="E38" s="59"/>
      <c r="F38"/>
      <c r="G38"/>
      <c r="H38"/>
      <c r="I38"/>
      <c r="J38"/>
      <c r="K38"/>
      <c r="L38"/>
      <c r="M38"/>
    </row>
    <row r="39" spans="1:13" x14ac:dyDescent="0.3">
      <c r="A39" s="61">
        <v>37</v>
      </c>
      <c r="B39" s="57">
        <f t="shared" si="2"/>
        <v>3</v>
      </c>
      <c r="C39" s="56">
        <f t="shared" si="3"/>
        <v>7</v>
      </c>
      <c r="D39" s="60"/>
      <c r="E39" s="59"/>
      <c r="F39"/>
      <c r="G39"/>
      <c r="H39"/>
      <c r="I39"/>
      <c r="J39"/>
      <c r="K39"/>
      <c r="L39"/>
      <c r="M39"/>
    </row>
    <row r="40" spans="1:13" x14ac:dyDescent="0.3">
      <c r="A40" s="61">
        <v>38</v>
      </c>
      <c r="B40" s="57">
        <f t="shared" si="2"/>
        <v>3</v>
      </c>
      <c r="C40" s="56">
        <f t="shared" si="3"/>
        <v>8</v>
      </c>
      <c r="D40" s="60"/>
      <c r="E40" s="59"/>
      <c r="F40"/>
      <c r="G40"/>
      <c r="H40"/>
      <c r="I40"/>
      <c r="J40"/>
      <c r="K40"/>
      <c r="L40"/>
      <c r="M40"/>
    </row>
    <row r="41" spans="1:13" x14ac:dyDescent="0.3">
      <c r="A41" s="61">
        <v>39</v>
      </c>
      <c r="B41" s="57">
        <f t="shared" si="2"/>
        <v>3</v>
      </c>
      <c r="C41" s="56">
        <f t="shared" si="3"/>
        <v>9</v>
      </c>
      <c r="D41" s="60"/>
      <c r="E41" s="59"/>
      <c r="F41"/>
      <c r="G41"/>
      <c r="H41"/>
      <c r="I41"/>
      <c r="J41"/>
      <c r="K41"/>
      <c r="L41"/>
      <c r="M41"/>
    </row>
    <row r="42" spans="1:13" x14ac:dyDescent="0.3">
      <c r="A42" s="61">
        <v>40</v>
      </c>
      <c r="B42" s="57">
        <f t="shared" si="2"/>
        <v>4</v>
      </c>
      <c r="C42" s="56">
        <f t="shared" si="3"/>
        <v>0</v>
      </c>
      <c r="D42" s="60"/>
      <c r="E42" s="59"/>
      <c r="F42"/>
      <c r="G42"/>
      <c r="H42"/>
      <c r="I42"/>
      <c r="J42"/>
      <c r="K42"/>
      <c r="L42"/>
      <c r="M42"/>
    </row>
    <row r="43" spans="1:13" x14ac:dyDescent="0.3">
      <c r="A43" s="61">
        <v>41</v>
      </c>
      <c r="B43" s="57">
        <f t="shared" si="2"/>
        <v>4</v>
      </c>
      <c r="C43" s="56">
        <f t="shared" si="3"/>
        <v>1</v>
      </c>
      <c r="D43" s="60"/>
      <c r="E43" s="59"/>
      <c r="F43"/>
      <c r="G43"/>
      <c r="H43"/>
      <c r="I43"/>
      <c r="J43"/>
      <c r="K43"/>
      <c r="L43"/>
      <c r="M43"/>
    </row>
    <row r="44" spans="1:13" x14ac:dyDescent="0.3">
      <c r="A44" s="61">
        <v>42</v>
      </c>
      <c r="B44" s="57">
        <f t="shared" si="2"/>
        <v>4</v>
      </c>
      <c r="C44" s="56">
        <f t="shared" si="3"/>
        <v>2</v>
      </c>
      <c r="D44" s="60"/>
      <c r="E44" s="59"/>
      <c r="F44"/>
      <c r="G44"/>
      <c r="H44"/>
      <c r="I44"/>
      <c r="J44"/>
      <c r="K44"/>
      <c r="L44"/>
      <c r="M44"/>
    </row>
    <row r="45" spans="1:13" x14ac:dyDescent="0.3">
      <c r="A45" s="61">
        <v>43</v>
      </c>
      <c r="B45" s="57">
        <f t="shared" si="2"/>
        <v>4</v>
      </c>
      <c r="C45" s="56">
        <f t="shared" si="3"/>
        <v>3</v>
      </c>
      <c r="D45" s="60"/>
      <c r="E45" s="59"/>
      <c r="F45"/>
      <c r="G45"/>
      <c r="H45"/>
      <c r="I45"/>
      <c r="J45"/>
      <c r="K45"/>
      <c r="L45"/>
      <c r="M45"/>
    </row>
    <row r="46" spans="1:13" x14ac:dyDescent="0.3">
      <c r="A46" s="61">
        <v>44</v>
      </c>
      <c r="B46" s="57">
        <f t="shared" si="2"/>
        <v>4</v>
      </c>
      <c r="C46" s="56">
        <f t="shared" si="3"/>
        <v>4</v>
      </c>
      <c r="D46" s="60"/>
      <c r="E46" s="59"/>
      <c r="F46"/>
      <c r="G46"/>
      <c r="H46"/>
      <c r="I46"/>
      <c r="J46"/>
      <c r="K46"/>
      <c r="L46"/>
      <c r="M46"/>
    </row>
    <row r="47" spans="1:13" x14ac:dyDescent="0.3">
      <c r="A47" s="61">
        <v>45</v>
      </c>
      <c r="B47" s="57">
        <f t="shared" si="2"/>
        <v>4</v>
      </c>
      <c r="C47" s="56">
        <f t="shared" si="3"/>
        <v>5</v>
      </c>
      <c r="D47" s="60"/>
      <c r="E47" s="59"/>
      <c r="F47"/>
      <c r="G47"/>
      <c r="H47"/>
      <c r="I47"/>
      <c r="J47"/>
      <c r="K47"/>
      <c r="L47"/>
      <c r="M47"/>
    </row>
    <row r="48" spans="1:13" x14ac:dyDescent="0.3">
      <c r="A48" s="61">
        <v>46</v>
      </c>
      <c r="B48" s="57">
        <f t="shared" si="2"/>
        <v>4</v>
      </c>
      <c r="C48" s="56">
        <f t="shared" si="3"/>
        <v>6</v>
      </c>
      <c r="D48" s="60"/>
      <c r="E48" s="59"/>
      <c r="F48"/>
      <c r="G48"/>
      <c r="H48"/>
      <c r="I48"/>
      <c r="J48"/>
      <c r="K48"/>
      <c r="L48"/>
      <c r="M48"/>
    </row>
    <row r="49" spans="1:13" x14ac:dyDescent="0.3">
      <c r="A49" s="61">
        <v>47</v>
      </c>
      <c r="B49" s="57">
        <f t="shared" si="2"/>
        <v>4</v>
      </c>
      <c r="C49" s="56">
        <f t="shared" si="3"/>
        <v>7</v>
      </c>
      <c r="D49" s="60"/>
      <c r="E49" s="59"/>
      <c r="F49"/>
      <c r="G49"/>
      <c r="H49"/>
      <c r="I49"/>
      <c r="J49"/>
      <c r="K49"/>
      <c r="L49"/>
      <c r="M49"/>
    </row>
    <row r="50" spans="1:13" x14ac:dyDescent="0.3">
      <c r="A50" s="61">
        <v>48</v>
      </c>
      <c r="B50" s="57">
        <f t="shared" si="2"/>
        <v>4</v>
      </c>
      <c r="C50" s="56">
        <f t="shared" si="3"/>
        <v>8</v>
      </c>
      <c r="D50" s="60"/>
      <c r="E50" s="59"/>
      <c r="F50"/>
      <c r="G50"/>
      <c r="H50"/>
      <c r="I50"/>
      <c r="J50"/>
      <c r="K50"/>
      <c r="L50"/>
      <c r="M50"/>
    </row>
    <row r="51" spans="1:13" x14ac:dyDescent="0.3">
      <c r="A51" s="61">
        <v>49</v>
      </c>
      <c r="B51" s="57">
        <f t="shared" si="2"/>
        <v>4</v>
      </c>
      <c r="C51" s="56">
        <f t="shared" si="3"/>
        <v>9</v>
      </c>
      <c r="D51" s="60"/>
      <c r="E51" s="59"/>
      <c r="F51"/>
      <c r="G51"/>
      <c r="H51"/>
      <c r="I51"/>
      <c r="J51"/>
      <c r="K51"/>
      <c r="L51"/>
      <c r="M51"/>
    </row>
    <row r="52" spans="1:13" x14ac:dyDescent="0.3">
      <c r="A52" s="61">
        <v>50</v>
      </c>
      <c r="B52" s="57">
        <f t="shared" si="2"/>
        <v>5</v>
      </c>
      <c r="C52" s="56">
        <f t="shared" si="3"/>
        <v>0</v>
      </c>
      <c r="D52" s="60"/>
      <c r="E52" s="59"/>
      <c r="F52"/>
      <c r="G52"/>
      <c r="H52"/>
      <c r="I52"/>
      <c r="J52"/>
      <c r="K52"/>
      <c r="L52"/>
      <c r="M52"/>
    </row>
    <row r="53" spans="1:13" x14ac:dyDescent="0.3">
      <c r="A53" s="61">
        <v>51</v>
      </c>
      <c r="B53" s="57">
        <f t="shared" si="2"/>
        <v>5</v>
      </c>
      <c r="C53" s="56">
        <f t="shared" si="3"/>
        <v>1</v>
      </c>
      <c r="D53" s="60"/>
      <c r="E53" s="59"/>
      <c r="F53"/>
      <c r="G53"/>
      <c r="H53"/>
      <c r="I53"/>
      <c r="J53"/>
      <c r="K53"/>
      <c r="L53"/>
      <c r="M53"/>
    </row>
    <row r="54" spans="1:13" x14ac:dyDescent="0.3">
      <c r="A54" s="61">
        <v>52</v>
      </c>
      <c r="B54" s="57">
        <f t="shared" si="2"/>
        <v>5</v>
      </c>
      <c r="C54" s="56">
        <f t="shared" si="3"/>
        <v>2</v>
      </c>
      <c r="D54" s="60"/>
      <c r="E54" s="59"/>
      <c r="F54"/>
      <c r="G54"/>
      <c r="H54"/>
      <c r="I54"/>
      <c r="J54"/>
      <c r="K54"/>
      <c r="L54"/>
      <c r="M54"/>
    </row>
    <row r="55" spans="1:13" x14ac:dyDescent="0.3">
      <c r="A55" s="61">
        <v>53</v>
      </c>
      <c r="B55" s="57">
        <f t="shared" si="2"/>
        <v>5</v>
      </c>
      <c r="C55" s="56">
        <f t="shared" si="3"/>
        <v>3</v>
      </c>
      <c r="D55" s="60"/>
      <c r="E55" s="59"/>
      <c r="F55"/>
      <c r="G55"/>
      <c r="H55"/>
      <c r="I55"/>
      <c r="J55"/>
      <c r="K55"/>
      <c r="L55"/>
      <c r="M55"/>
    </row>
    <row r="56" spans="1:13" x14ac:dyDescent="0.3">
      <c r="A56" s="61">
        <v>54</v>
      </c>
      <c r="B56" s="57">
        <f t="shared" si="2"/>
        <v>5</v>
      </c>
      <c r="C56" s="56">
        <f t="shared" si="3"/>
        <v>4</v>
      </c>
      <c r="D56" s="60"/>
      <c r="E56" s="59"/>
      <c r="F56"/>
      <c r="G56"/>
      <c r="H56"/>
      <c r="I56"/>
      <c r="J56"/>
      <c r="K56"/>
      <c r="L56"/>
      <c r="M56"/>
    </row>
    <row r="57" spans="1:13" x14ac:dyDescent="0.3">
      <c r="A57" s="61">
        <v>55</v>
      </c>
      <c r="B57" s="57">
        <f t="shared" si="2"/>
        <v>5</v>
      </c>
      <c r="C57" s="56">
        <f t="shared" si="3"/>
        <v>5</v>
      </c>
      <c r="D57" s="60"/>
      <c r="E57" s="59"/>
      <c r="F57"/>
      <c r="G57"/>
      <c r="H57"/>
      <c r="I57"/>
      <c r="J57"/>
      <c r="K57"/>
      <c r="L57"/>
      <c r="M57"/>
    </row>
    <row r="58" spans="1:13" x14ac:dyDescent="0.3">
      <c r="A58" s="61">
        <v>56</v>
      </c>
      <c r="B58" s="57">
        <f t="shared" si="2"/>
        <v>5</v>
      </c>
      <c r="C58" s="56">
        <f t="shared" si="3"/>
        <v>6</v>
      </c>
      <c r="D58" s="60"/>
      <c r="E58" s="59"/>
      <c r="F58"/>
      <c r="G58"/>
      <c r="H58"/>
      <c r="I58"/>
      <c r="J58"/>
      <c r="K58"/>
      <c r="L58"/>
      <c r="M58"/>
    </row>
    <row r="59" spans="1:13" x14ac:dyDescent="0.3">
      <c r="A59" s="61">
        <v>57</v>
      </c>
      <c r="B59" s="57">
        <f t="shared" si="2"/>
        <v>5</v>
      </c>
      <c r="C59" s="56">
        <f t="shared" si="3"/>
        <v>7</v>
      </c>
      <c r="D59" s="60"/>
      <c r="E59" s="59"/>
      <c r="F59"/>
      <c r="G59"/>
      <c r="H59"/>
      <c r="I59"/>
      <c r="J59"/>
      <c r="K59"/>
      <c r="L59"/>
      <c r="M59"/>
    </row>
    <row r="60" spans="1:13" x14ac:dyDescent="0.3">
      <c r="A60" s="61">
        <v>58</v>
      </c>
      <c r="B60" s="57">
        <f t="shared" si="2"/>
        <v>5</v>
      </c>
      <c r="C60" s="56">
        <f t="shared" si="3"/>
        <v>8</v>
      </c>
      <c r="D60" s="60"/>
      <c r="E60" s="59"/>
      <c r="F60"/>
      <c r="G60"/>
      <c r="H60"/>
      <c r="I60"/>
      <c r="J60"/>
      <c r="K60"/>
      <c r="L60"/>
      <c r="M60"/>
    </row>
    <row r="61" spans="1:13" x14ac:dyDescent="0.3">
      <c r="A61" s="61">
        <v>59</v>
      </c>
      <c r="B61" s="57">
        <f t="shared" si="2"/>
        <v>5</v>
      </c>
      <c r="C61" s="56">
        <f t="shared" si="3"/>
        <v>9</v>
      </c>
      <c r="D61" s="60"/>
      <c r="E61" s="59"/>
      <c r="F61"/>
      <c r="G61"/>
      <c r="H61"/>
      <c r="I61"/>
      <c r="J61"/>
      <c r="K61"/>
      <c r="L61"/>
      <c r="M61"/>
    </row>
    <row r="62" spans="1:13" x14ac:dyDescent="0.3">
      <c r="A62" s="61">
        <v>60</v>
      </c>
      <c r="B62" s="57">
        <f t="shared" si="2"/>
        <v>6</v>
      </c>
      <c r="C62" s="56">
        <f t="shared" si="3"/>
        <v>0</v>
      </c>
      <c r="D62" s="60"/>
      <c r="E62" s="59"/>
      <c r="F62"/>
      <c r="G62"/>
      <c r="H62"/>
      <c r="I62"/>
      <c r="J62"/>
      <c r="K62"/>
      <c r="L62"/>
      <c r="M62"/>
    </row>
    <row r="63" spans="1:13" x14ac:dyDescent="0.3">
      <c r="A63" s="61">
        <v>61</v>
      </c>
      <c r="B63" s="57">
        <f t="shared" si="2"/>
        <v>6</v>
      </c>
      <c r="C63" s="56">
        <f t="shared" si="3"/>
        <v>1</v>
      </c>
      <c r="D63" s="60"/>
      <c r="E63" s="59"/>
      <c r="F63"/>
      <c r="G63"/>
      <c r="H63"/>
      <c r="I63"/>
      <c r="J63"/>
      <c r="K63"/>
      <c r="L63"/>
      <c r="M63"/>
    </row>
    <row r="64" spans="1:13" x14ac:dyDescent="0.3">
      <c r="A64" s="61">
        <v>62</v>
      </c>
      <c r="B64" s="57">
        <f t="shared" si="2"/>
        <v>6</v>
      </c>
      <c r="C64" s="56">
        <f t="shared" si="3"/>
        <v>2</v>
      </c>
      <c r="D64" s="60"/>
      <c r="E64" s="59"/>
      <c r="F64"/>
      <c r="G64"/>
      <c r="H64"/>
      <c r="I64"/>
      <c r="J64"/>
      <c r="K64"/>
      <c r="L64"/>
      <c r="M64"/>
    </row>
    <row r="65" spans="1:13" x14ac:dyDescent="0.3">
      <c r="A65" s="61">
        <v>63</v>
      </c>
      <c r="B65" s="57">
        <f t="shared" si="2"/>
        <v>6</v>
      </c>
      <c r="C65" s="56">
        <f t="shared" si="3"/>
        <v>3</v>
      </c>
      <c r="D65" s="60"/>
      <c r="E65" s="59"/>
      <c r="F65"/>
      <c r="G65"/>
      <c r="H65"/>
      <c r="I65"/>
      <c r="J65"/>
      <c r="K65"/>
      <c r="L65"/>
      <c r="M65"/>
    </row>
    <row r="66" spans="1:13" x14ac:dyDescent="0.3">
      <c r="A66" s="61">
        <v>64</v>
      </c>
      <c r="B66" s="57">
        <f t="shared" ref="B66:B97" si="4" xml:space="preserve"> ROUNDDOWN((A66/10),0)</f>
        <v>6</v>
      </c>
      <c r="C66" s="56">
        <f t="shared" ref="C66:C101" si="5" xml:space="preserve"> ROUNDDOWN(MOD(A66,10),0)</f>
        <v>4</v>
      </c>
      <c r="D66" s="60"/>
      <c r="E66" s="59"/>
      <c r="F66"/>
      <c r="G66"/>
      <c r="H66"/>
      <c r="I66"/>
      <c r="J66"/>
      <c r="K66"/>
      <c r="L66"/>
      <c r="M66"/>
    </row>
    <row r="67" spans="1:13" x14ac:dyDescent="0.3">
      <c r="A67" s="61">
        <v>65</v>
      </c>
      <c r="B67" s="57">
        <f t="shared" si="4"/>
        <v>6</v>
      </c>
      <c r="C67" s="56">
        <f t="shared" si="5"/>
        <v>5</v>
      </c>
      <c r="D67" s="60"/>
      <c r="E67" s="59"/>
      <c r="F67"/>
      <c r="G67"/>
      <c r="H67"/>
      <c r="I67"/>
      <c r="J67"/>
      <c r="K67"/>
      <c r="L67"/>
      <c r="M67"/>
    </row>
    <row r="68" spans="1:13" x14ac:dyDescent="0.3">
      <c r="A68" s="61">
        <v>66</v>
      </c>
      <c r="B68" s="57">
        <f t="shared" si="4"/>
        <v>6</v>
      </c>
      <c r="C68" s="56">
        <f t="shared" si="5"/>
        <v>6</v>
      </c>
      <c r="D68" s="60"/>
      <c r="E68" s="59"/>
      <c r="F68"/>
      <c r="G68"/>
      <c r="H68"/>
      <c r="I68"/>
      <c r="J68"/>
      <c r="K68"/>
      <c r="L68"/>
      <c r="M68"/>
    </row>
    <row r="69" spans="1:13" x14ac:dyDescent="0.3">
      <c r="A69" s="61">
        <v>67</v>
      </c>
      <c r="B69" s="57">
        <f t="shared" si="4"/>
        <v>6</v>
      </c>
      <c r="C69" s="56">
        <f t="shared" si="5"/>
        <v>7</v>
      </c>
      <c r="D69" s="60"/>
      <c r="E69" s="59"/>
      <c r="F69"/>
      <c r="G69"/>
      <c r="H69"/>
      <c r="I69"/>
      <c r="J69"/>
      <c r="K69"/>
      <c r="L69"/>
      <c r="M69"/>
    </row>
    <row r="70" spans="1:13" x14ac:dyDescent="0.3">
      <c r="A70" s="61">
        <v>68</v>
      </c>
      <c r="B70" s="57">
        <f t="shared" si="4"/>
        <v>6</v>
      </c>
      <c r="C70" s="56">
        <f t="shared" si="5"/>
        <v>8</v>
      </c>
      <c r="D70" s="60"/>
      <c r="E70" s="59"/>
      <c r="F70"/>
      <c r="G70"/>
      <c r="H70"/>
      <c r="I70"/>
      <c r="J70"/>
      <c r="K70"/>
      <c r="L70"/>
      <c r="M70"/>
    </row>
    <row r="71" spans="1:13" x14ac:dyDescent="0.3">
      <c r="A71" s="61">
        <v>69</v>
      </c>
      <c r="B71" s="57">
        <f t="shared" si="4"/>
        <v>6</v>
      </c>
      <c r="C71" s="56">
        <f t="shared" si="5"/>
        <v>9</v>
      </c>
      <c r="D71" s="60"/>
      <c r="E71" s="59"/>
      <c r="F71"/>
      <c r="G71"/>
      <c r="H71"/>
      <c r="I71"/>
      <c r="J71"/>
      <c r="K71"/>
      <c r="L71"/>
      <c r="M71"/>
    </row>
    <row r="72" spans="1:13" x14ac:dyDescent="0.3">
      <c r="A72" s="61">
        <v>70</v>
      </c>
      <c r="B72" s="57">
        <f t="shared" si="4"/>
        <v>7</v>
      </c>
      <c r="C72" s="56">
        <f t="shared" si="5"/>
        <v>0</v>
      </c>
      <c r="D72" s="60"/>
      <c r="E72" s="59"/>
      <c r="F72"/>
      <c r="G72"/>
      <c r="H72"/>
      <c r="I72"/>
      <c r="J72"/>
      <c r="K72"/>
      <c r="L72"/>
      <c r="M72"/>
    </row>
    <row r="73" spans="1:13" x14ac:dyDescent="0.3">
      <c r="A73" s="61">
        <v>71</v>
      </c>
      <c r="B73" s="57">
        <f t="shared" si="4"/>
        <v>7</v>
      </c>
      <c r="C73" s="56">
        <f t="shared" si="5"/>
        <v>1</v>
      </c>
      <c r="D73" s="60"/>
      <c r="E73" s="59"/>
      <c r="F73"/>
      <c r="G73"/>
      <c r="H73"/>
      <c r="I73"/>
      <c r="J73"/>
      <c r="K73"/>
      <c r="L73"/>
      <c r="M73"/>
    </row>
    <row r="74" spans="1:13" x14ac:dyDescent="0.3">
      <c r="A74" s="61">
        <v>72</v>
      </c>
      <c r="B74" s="57">
        <f t="shared" si="4"/>
        <v>7</v>
      </c>
      <c r="C74" s="56">
        <f t="shared" si="5"/>
        <v>2</v>
      </c>
      <c r="D74" s="60"/>
      <c r="E74" s="59"/>
      <c r="F74"/>
      <c r="G74"/>
      <c r="H74"/>
      <c r="I74"/>
      <c r="J74"/>
      <c r="K74"/>
      <c r="L74"/>
      <c r="M74"/>
    </row>
    <row r="75" spans="1:13" x14ac:dyDescent="0.3">
      <c r="A75" s="61">
        <v>73</v>
      </c>
      <c r="B75" s="57">
        <f t="shared" si="4"/>
        <v>7</v>
      </c>
      <c r="C75" s="56">
        <f t="shared" si="5"/>
        <v>3</v>
      </c>
      <c r="D75" s="60"/>
      <c r="E75" s="59"/>
      <c r="F75"/>
      <c r="G75"/>
      <c r="H75"/>
      <c r="I75"/>
      <c r="J75"/>
      <c r="K75"/>
      <c r="L75"/>
      <c r="M75"/>
    </row>
    <row r="76" spans="1:13" x14ac:dyDescent="0.3">
      <c r="A76" s="61">
        <v>74</v>
      </c>
      <c r="B76" s="57">
        <f t="shared" si="4"/>
        <v>7</v>
      </c>
      <c r="C76" s="56">
        <f t="shared" si="5"/>
        <v>4</v>
      </c>
      <c r="D76" s="60"/>
      <c r="E76" s="59"/>
      <c r="F76"/>
      <c r="G76"/>
      <c r="H76"/>
      <c r="I76"/>
      <c r="J76"/>
      <c r="K76"/>
      <c r="L76"/>
      <c r="M76"/>
    </row>
    <row r="77" spans="1:13" x14ac:dyDescent="0.3">
      <c r="A77" s="61">
        <v>75</v>
      </c>
      <c r="B77" s="57">
        <f t="shared" si="4"/>
        <v>7</v>
      </c>
      <c r="C77" s="56">
        <f t="shared" si="5"/>
        <v>5</v>
      </c>
      <c r="D77" s="60"/>
      <c r="E77" s="59"/>
      <c r="F77"/>
      <c r="G77"/>
      <c r="H77"/>
      <c r="I77"/>
      <c r="J77"/>
      <c r="K77"/>
      <c r="L77"/>
      <c r="M77"/>
    </row>
    <row r="78" spans="1:13" x14ac:dyDescent="0.3">
      <c r="A78" s="61">
        <v>76</v>
      </c>
      <c r="B78" s="57">
        <f t="shared" si="4"/>
        <v>7</v>
      </c>
      <c r="C78" s="56">
        <f t="shared" si="5"/>
        <v>6</v>
      </c>
      <c r="D78" s="60"/>
      <c r="E78" s="59"/>
      <c r="F78"/>
      <c r="G78"/>
      <c r="H78"/>
      <c r="I78"/>
      <c r="J78"/>
      <c r="K78"/>
      <c r="L78"/>
      <c r="M78"/>
    </row>
    <row r="79" spans="1:13" x14ac:dyDescent="0.3">
      <c r="A79" s="61">
        <v>77</v>
      </c>
      <c r="B79" s="57">
        <f t="shared" si="4"/>
        <v>7</v>
      </c>
      <c r="C79" s="56">
        <f t="shared" si="5"/>
        <v>7</v>
      </c>
      <c r="D79" s="60"/>
      <c r="E79" s="59"/>
      <c r="F79"/>
      <c r="G79"/>
      <c r="H79"/>
      <c r="I79"/>
      <c r="J79"/>
      <c r="K79"/>
      <c r="L79"/>
      <c r="M79"/>
    </row>
    <row r="80" spans="1:13" x14ac:dyDescent="0.3">
      <c r="A80" s="61">
        <v>78</v>
      </c>
      <c r="B80" s="57">
        <f t="shared" si="4"/>
        <v>7</v>
      </c>
      <c r="C80" s="56">
        <f t="shared" si="5"/>
        <v>8</v>
      </c>
      <c r="D80" s="60"/>
      <c r="E80" s="59"/>
      <c r="F80"/>
      <c r="G80"/>
      <c r="H80"/>
      <c r="I80"/>
      <c r="J80"/>
      <c r="K80"/>
      <c r="L80"/>
      <c r="M80"/>
    </row>
    <row r="81" spans="1:13" x14ac:dyDescent="0.3">
      <c r="A81" s="61">
        <v>79</v>
      </c>
      <c r="B81" s="57">
        <f t="shared" si="4"/>
        <v>7</v>
      </c>
      <c r="C81" s="56">
        <f t="shared" si="5"/>
        <v>9</v>
      </c>
      <c r="D81" s="60"/>
      <c r="E81" s="59"/>
      <c r="F81"/>
      <c r="G81"/>
      <c r="H81"/>
      <c r="I81"/>
      <c r="J81"/>
      <c r="K81"/>
      <c r="L81"/>
      <c r="M81"/>
    </row>
    <row r="82" spans="1:13" x14ac:dyDescent="0.3">
      <c r="A82" s="61">
        <v>80</v>
      </c>
      <c r="B82" s="57">
        <f t="shared" si="4"/>
        <v>8</v>
      </c>
      <c r="C82" s="56">
        <f t="shared" si="5"/>
        <v>0</v>
      </c>
      <c r="D82" s="60"/>
      <c r="E82" s="59"/>
      <c r="F82"/>
      <c r="G82"/>
      <c r="H82"/>
      <c r="I82"/>
      <c r="J82"/>
      <c r="K82"/>
      <c r="L82"/>
      <c r="M82"/>
    </row>
    <row r="83" spans="1:13" x14ac:dyDescent="0.3">
      <c r="A83" s="61">
        <v>81</v>
      </c>
      <c r="B83" s="57">
        <f t="shared" si="4"/>
        <v>8</v>
      </c>
      <c r="C83" s="56">
        <f t="shared" si="5"/>
        <v>1</v>
      </c>
      <c r="D83" s="60"/>
      <c r="E83" s="59"/>
      <c r="F83"/>
      <c r="G83"/>
      <c r="H83"/>
      <c r="I83"/>
      <c r="J83"/>
      <c r="K83"/>
      <c r="L83"/>
      <c r="M83"/>
    </row>
    <row r="84" spans="1:13" x14ac:dyDescent="0.3">
      <c r="A84" s="61">
        <v>82</v>
      </c>
      <c r="B84" s="57">
        <f t="shared" si="4"/>
        <v>8</v>
      </c>
      <c r="C84" s="56">
        <f t="shared" si="5"/>
        <v>2</v>
      </c>
      <c r="D84" s="60"/>
      <c r="E84" s="59"/>
      <c r="F84"/>
      <c r="G84"/>
      <c r="H84"/>
      <c r="I84"/>
      <c r="J84"/>
      <c r="K84"/>
      <c r="L84"/>
      <c r="M84"/>
    </row>
    <row r="85" spans="1:13" x14ac:dyDescent="0.3">
      <c r="A85" s="61">
        <v>83</v>
      </c>
      <c r="B85" s="57">
        <f t="shared" si="4"/>
        <v>8</v>
      </c>
      <c r="C85" s="56">
        <f t="shared" si="5"/>
        <v>3</v>
      </c>
      <c r="D85" s="60"/>
      <c r="E85" s="59"/>
      <c r="F85"/>
      <c r="G85"/>
      <c r="H85"/>
      <c r="I85"/>
      <c r="J85"/>
      <c r="K85"/>
      <c r="L85"/>
      <c r="M85"/>
    </row>
    <row r="86" spans="1:13" x14ac:dyDescent="0.3">
      <c r="A86" s="61">
        <v>84</v>
      </c>
      <c r="B86" s="57">
        <f t="shared" si="4"/>
        <v>8</v>
      </c>
      <c r="C86" s="56">
        <f t="shared" si="5"/>
        <v>4</v>
      </c>
      <c r="D86" s="60"/>
      <c r="E86" s="59"/>
      <c r="F86"/>
      <c r="G86"/>
      <c r="H86"/>
      <c r="I86"/>
      <c r="J86"/>
      <c r="K86"/>
      <c r="L86"/>
      <c r="M86"/>
    </row>
    <row r="87" spans="1:13" x14ac:dyDescent="0.3">
      <c r="A87" s="61">
        <v>85</v>
      </c>
      <c r="B87" s="57">
        <f t="shared" si="4"/>
        <v>8</v>
      </c>
      <c r="C87" s="56">
        <f t="shared" si="5"/>
        <v>5</v>
      </c>
      <c r="D87" s="60"/>
      <c r="E87" s="59"/>
      <c r="F87"/>
      <c r="G87"/>
      <c r="H87"/>
      <c r="I87"/>
      <c r="J87"/>
      <c r="K87"/>
      <c r="L87"/>
      <c r="M87"/>
    </row>
    <row r="88" spans="1:13" x14ac:dyDescent="0.3">
      <c r="A88" s="61">
        <v>86</v>
      </c>
      <c r="B88" s="57">
        <f t="shared" si="4"/>
        <v>8</v>
      </c>
      <c r="C88" s="56">
        <f t="shared" si="5"/>
        <v>6</v>
      </c>
      <c r="D88" s="60"/>
      <c r="E88" s="59"/>
      <c r="F88"/>
      <c r="G88"/>
      <c r="H88"/>
      <c r="I88"/>
      <c r="J88"/>
      <c r="K88"/>
      <c r="L88"/>
      <c r="M88"/>
    </row>
    <row r="89" spans="1:13" x14ac:dyDescent="0.3">
      <c r="A89" s="61">
        <v>87</v>
      </c>
      <c r="B89" s="57">
        <f t="shared" si="4"/>
        <v>8</v>
      </c>
      <c r="C89" s="56">
        <f t="shared" si="5"/>
        <v>7</v>
      </c>
      <c r="D89" s="60"/>
      <c r="E89" s="59"/>
      <c r="F89"/>
      <c r="G89"/>
      <c r="H89"/>
      <c r="I89"/>
      <c r="J89"/>
      <c r="K89"/>
      <c r="L89"/>
      <c r="M89"/>
    </row>
    <row r="90" spans="1:13" x14ac:dyDescent="0.3">
      <c r="A90" s="61">
        <v>88</v>
      </c>
      <c r="B90" s="57">
        <f t="shared" si="4"/>
        <v>8</v>
      </c>
      <c r="C90" s="56">
        <f t="shared" si="5"/>
        <v>8</v>
      </c>
      <c r="D90" s="60"/>
      <c r="E90" s="59"/>
      <c r="F90"/>
      <c r="G90"/>
      <c r="H90"/>
      <c r="I90"/>
      <c r="J90"/>
      <c r="K90"/>
      <c r="L90"/>
      <c r="M90"/>
    </row>
    <row r="91" spans="1:13" x14ac:dyDescent="0.3">
      <c r="A91" s="61">
        <v>89</v>
      </c>
      <c r="B91" s="57">
        <f t="shared" si="4"/>
        <v>8</v>
      </c>
      <c r="C91" s="56">
        <f t="shared" si="5"/>
        <v>9</v>
      </c>
      <c r="D91" s="60"/>
      <c r="E91" s="59"/>
      <c r="F91"/>
      <c r="G91"/>
      <c r="H91"/>
      <c r="I91"/>
      <c r="J91"/>
      <c r="K91"/>
      <c r="L91"/>
      <c r="M91"/>
    </row>
    <row r="92" spans="1:13" x14ac:dyDescent="0.3">
      <c r="A92" s="61">
        <v>90</v>
      </c>
      <c r="B92" s="57">
        <f t="shared" si="4"/>
        <v>9</v>
      </c>
      <c r="C92" s="56">
        <f t="shared" si="5"/>
        <v>0</v>
      </c>
      <c r="D92" s="60"/>
      <c r="E92" s="59"/>
      <c r="F92"/>
      <c r="G92"/>
      <c r="H92"/>
      <c r="I92"/>
      <c r="J92"/>
      <c r="K92"/>
      <c r="L92"/>
      <c r="M92"/>
    </row>
    <row r="93" spans="1:13" x14ac:dyDescent="0.3">
      <c r="A93" s="61">
        <v>91</v>
      </c>
      <c r="B93" s="57">
        <f t="shared" si="4"/>
        <v>9</v>
      </c>
      <c r="C93" s="56">
        <f t="shared" si="5"/>
        <v>1</v>
      </c>
      <c r="D93" s="60"/>
      <c r="E93" s="59"/>
      <c r="F93"/>
      <c r="G93"/>
      <c r="H93"/>
      <c r="I93"/>
      <c r="J93"/>
      <c r="K93"/>
      <c r="L93"/>
      <c r="M93"/>
    </row>
    <row r="94" spans="1:13" x14ac:dyDescent="0.3">
      <c r="A94" s="61">
        <v>92</v>
      </c>
      <c r="B94" s="57">
        <f t="shared" si="4"/>
        <v>9</v>
      </c>
      <c r="C94" s="56">
        <f t="shared" si="5"/>
        <v>2</v>
      </c>
      <c r="D94" s="60"/>
      <c r="E94" s="59"/>
      <c r="F94"/>
      <c r="G94"/>
      <c r="H94"/>
      <c r="I94"/>
      <c r="J94"/>
      <c r="K94"/>
      <c r="L94"/>
      <c r="M94"/>
    </row>
    <row r="95" spans="1:13" x14ac:dyDescent="0.3">
      <c r="A95" s="61">
        <v>93</v>
      </c>
      <c r="B95" s="57">
        <f t="shared" si="4"/>
        <v>9</v>
      </c>
      <c r="C95" s="56">
        <f t="shared" si="5"/>
        <v>3</v>
      </c>
      <c r="D95" s="60"/>
      <c r="E95" s="59"/>
      <c r="F95"/>
      <c r="G95"/>
      <c r="H95"/>
      <c r="I95"/>
      <c r="J95"/>
      <c r="K95"/>
      <c r="L95"/>
      <c r="M95"/>
    </row>
    <row r="96" spans="1:13" x14ac:dyDescent="0.3">
      <c r="A96" s="61">
        <v>94</v>
      </c>
      <c r="B96" s="57">
        <f t="shared" si="4"/>
        <v>9</v>
      </c>
      <c r="C96" s="56">
        <f t="shared" si="5"/>
        <v>4</v>
      </c>
      <c r="D96" s="60"/>
      <c r="E96" s="59"/>
      <c r="F96"/>
      <c r="G96"/>
      <c r="H96"/>
      <c r="I96"/>
      <c r="J96"/>
      <c r="K96"/>
      <c r="L96"/>
      <c r="M96"/>
    </row>
    <row r="97" spans="1:13" x14ac:dyDescent="0.3">
      <c r="A97" s="61">
        <v>95</v>
      </c>
      <c r="B97" s="57">
        <f t="shared" si="4"/>
        <v>9</v>
      </c>
      <c r="C97" s="56">
        <f t="shared" si="5"/>
        <v>5</v>
      </c>
      <c r="D97" s="60"/>
      <c r="E97" s="59"/>
      <c r="F97"/>
      <c r="G97"/>
      <c r="H97"/>
      <c r="I97"/>
      <c r="J97"/>
      <c r="K97"/>
      <c r="L97"/>
      <c r="M97"/>
    </row>
    <row r="98" spans="1:13" x14ac:dyDescent="0.3">
      <c r="A98" s="61">
        <v>96</v>
      </c>
      <c r="B98" s="57">
        <f t="shared" ref="B98:B101" si="6" xml:space="preserve"> ROUNDDOWN((A98/10),0)</f>
        <v>9</v>
      </c>
      <c r="C98" s="56">
        <f t="shared" si="5"/>
        <v>6</v>
      </c>
      <c r="D98" s="60"/>
      <c r="E98" s="59"/>
      <c r="F98"/>
      <c r="G98"/>
      <c r="H98"/>
      <c r="I98"/>
      <c r="J98"/>
      <c r="K98"/>
      <c r="L98"/>
      <c r="M98"/>
    </row>
    <row r="99" spans="1:13" x14ac:dyDescent="0.3">
      <c r="A99" s="61">
        <v>97</v>
      </c>
      <c r="B99" s="57">
        <f t="shared" si="6"/>
        <v>9</v>
      </c>
      <c r="C99" s="56">
        <f t="shared" si="5"/>
        <v>7</v>
      </c>
      <c r="D99" s="60"/>
      <c r="E99" s="59"/>
      <c r="F99"/>
      <c r="G99"/>
      <c r="H99"/>
      <c r="I99"/>
      <c r="J99"/>
      <c r="K99"/>
      <c r="L99"/>
      <c r="M99"/>
    </row>
    <row r="100" spans="1:13" x14ac:dyDescent="0.3">
      <c r="A100" s="61">
        <v>98</v>
      </c>
      <c r="B100" s="57">
        <f t="shared" si="6"/>
        <v>9</v>
      </c>
      <c r="C100" s="56">
        <f t="shared" si="5"/>
        <v>8</v>
      </c>
      <c r="D100" s="60"/>
      <c r="E100" s="59"/>
      <c r="F100"/>
      <c r="G100"/>
      <c r="H100"/>
      <c r="I100"/>
      <c r="J100"/>
      <c r="K100"/>
      <c r="L100"/>
      <c r="M100"/>
    </row>
    <row r="101" spans="1:13" ht="16.8" thickBot="1" x14ac:dyDescent="0.35">
      <c r="A101" s="55">
        <v>99</v>
      </c>
      <c r="B101" s="52">
        <f t="shared" si="6"/>
        <v>9</v>
      </c>
      <c r="C101" s="51">
        <f t="shared" si="5"/>
        <v>9</v>
      </c>
      <c r="D101" s="54"/>
      <c r="E101" s="53"/>
      <c r="F101"/>
      <c r="G101"/>
      <c r="H101"/>
      <c r="I101"/>
      <c r="J101"/>
      <c r="K101"/>
      <c r="L101"/>
      <c r="M101"/>
    </row>
    <row r="102" spans="1:13" x14ac:dyDescent="0.3">
      <c r="F102"/>
      <c r="G102"/>
      <c r="H102"/>
      <c r="I102"/>
      <c r="J102"/>
      <c r="K102"/>
      <c r="L102"/>
      <c r="M10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circle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2020-03-21T09:47:28Z</dcterms:modified>
</cp:coreProperties>
</file>