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Chart1" sheetId="2" r:id="rId1"/>
    <sheet name="工作表1" sheetId="1" r:id="rId2"/>
  </sheets>
  <calcPr calcId="152511"/>
</workbook>
</file>

<file path=xl/calcChain.xml><?xml version="1.0" encoding="utf-8"?>
<calcChain xmlns="http://schemas.openxmlformats.org/spreadsheetml/2006/main">
  <c r="D21" i="1" l="1"/>
  <c r="F21" i="1"/>
  <c r="D19" i="1" l="1"/>
  <c r="C19" i="1"/>
  <c r="A17" i="1"/>
  <c r="B17" i="1" s="1"/>
  <c r="D14" i="1" l="1"/>
  <c r="C14" i="1"/>
  <c r="B14" i="1"/>
  <c r="D13" i="1"/>
  <c r="C13" i="1"/>
  <c r="B13" i="1"/>
  <c r="D12" i="1"/>
  <c r="C12" i="1"/>
  <c r="B12" i="1"/>
  <c r="D11" i="1"/>
  <c r="C11" i="1"/>
  <c r="B11" i="1"/>
  <c r="F2" i="1"/>
  <c r="A19" i="1"/>
  <c r="A3" i="1" l="1"/>
  <c r="C2" i="1"/>
  <c r="A2" i="1"/>
  <c r="B2" i="1"/>
  <c r="C3" i="1"/>
  <c r="B3" i="1"/>
  <c r="B21" i="1"/>
  <c r="D3" i="1" l="1"/>
  <c r="F17" i="1" s="1"/>
  <c r="D2" i="1"/>
  <c r="E17" i="1" s="1"/>
</calcChain>
</file>

<file path=xl/sharedStrings.xml><?xml version="1.0" encoding="utf-8"?>
<sst xmlns="http://schemas.openxmlformats.org/spreadsheetml/2006/main" count="33" uniqueCount="33">
  <si>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</si>
  <si>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</si>
  <si>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</si>
  <si>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</si>
  <si>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X</t>
    <phoneticPr fontId="1" type="noConversion"/>
  </si>
  <si>
    <t>Y</t>
    <phoneticPr fontId="1" type="noConversion"/>
  </si>
  <si>
    <t>slope</t>
    <phoneticPr fontId="1" type="noConversion"/>
  </si>
  <si>
    <t>k</t>
    <phoneticPr fontId="1" type="noConversion"/>
  </si>
  <si>
    <t>y=mx+k</t>
    <phoneticPr fontId="1" type="noConversion"/>
  </si>
  <si>
    <t>Z1</t>
    <phoneticPr fontId="1" type="noConversion"/>
  </si>
  <si>
    <t>Z2</t>
    <phoneticPr fontId="1" type="noConversion"/>
  </si>
  <si>
    <t>X_diff</t>
    <phoneticPr fontId="1" type="noConversion"/>
  </si>
  <si>
    <t>Y_diff</t>
    <phoneticPr fontId="1" type="noConversion"/>
  </si>
  <si>
    <t>Y頂3</t>
    <phoneticPr fontId="1" type="noConversion"/>
  </si>
  <si>
    <t>X頂3</t>
    <phoneticPr fontId="1" type="noConversion"/>
  </si>
  <si>
    <t>X頂2</t>
    <phoneticPr fontId="1" type="noConversion"/>
  </si>
  <si>
    <t>X頂2</t>
    <phoneticPr fontId="1" type="noConversion"/>
  </si>
  <si>
    <t>Y頂1</t>
    <phoneticPr fontId="1" type="noConversion"/>
  </si>
  <si>
    <t>X頂1</t>
    <phoneticPr fontId="1" type="noConversion"/>
  </si>
  <si>
    <t>X頂4</t>
    <phoneticPr fontId="1" type="noConversion"/>
  </si>
  <si>
    <t>Y頂4</t>
    <phoneticPr fontId="1" type="noConversion"/>
  </si>
  <si>
    <t>Z頂1</t>
    <phoneticPr fontId="1" type="noConversion"/>
  </si>
  <si>
    <t>Z頂3</t>
    <phoneticPr fontId="1" type="noConversion"/>
  </si>
  <si>
    <t>Z頂2</t>
    <phoneticPr fontId="1" type="noConversion"/>
  </si>
  <si>
    <t>Z頂4</t>
    <phoneticPr fontId="1" type="noConversion"/>
  </si>
  <si>
    <t>Z Real</t>
    <phoneticPr fontId="1" type="noConversion"/>
  </si>
  <si>
    <t>AB1</t>
    <phoneticPr fontId="1" type="noConversion"/>
  </si>
  <si>
    <t>AC1</t>
    <phoneticPr fontId="1" type="noConversion"/>
  </si>
  <si>
    <t>AC2</t>
    <phoneticPr fontId="1" type="noConversion"/>
  </si>
  <si>
    <t>AB2</t>
    <phoneticPr fontId="1" type="noConversion"/>
  </si>
  <si>
    <t>Z1</t>
    <phoneticPr fontId="1" type="noConversion"/>
  </si>
  <si>
    <t>Z2</t>
    <phoneticPr fontId="1" type="noConversion"/>
  </si>
  <si>
    <t>Temp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</si>
</sst>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/>
    <xf numFmtId="0" fontId="2" fillId="0" borderId="1" xfId="0" applyFont="1" applyBorder="1"/>
    <xf numFmtId="0" fontId="2" fillId="0" borderId="21" xfId="0" applyFont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left" vertic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工作表1!$A$1:$D$1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工作表1!$A$2:$D$2</c:f>
              <c:numCache>
                <c:formatCode>General</c:formatCode>
                <c:ptCount val="4"/>
                <c:pt idx="0">
                  <c:v>5</c:v>
                </c:pt>
                <c:pt idx="1">
                  <c:v>2.806519600000001</c:v>
                </c:pt>
                <c:pt idx="2">
                  <c:v>7016.2990000000036</c:v>
                </c:pt>
                <c:pt idx="3">
                  <c:v>-5357.4764640000003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工作表1!$A$1:$D$1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工作表1!$A$3:$D$3</c:f>
              <c:numCache>
                <c:formatCode>General</c:formatCode>
                <c:ptCount val="4"/>
                <c:pt idx="0">
                  <c:v>0</c:v>
                </c:pt>
                <c:pt idx="1">
                  <c:v>-0.70162990000000047</c:v>
                </c:pt>
                <c:pt idx="2">
                  <c:v>7016.2990000000036</c:v>
                </c:pt>
                <c:pt idx="3">
                  <c:v>150.85042850000013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2047008"/>
        <c:axId val="-122060608"/>
      </c:barChart>
      <c:catAx>
        <c:axId val="-1220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2060608"/>
        <c:crosses val="autoZero"/>
        <c:auto val="1"/>
        <c:lblAlgn val="ctr"/>
        <c:lblOffset val="100"/>
        <c:noMultiLvlLbl val="0"/>
      </c:catAx>
      <c:valAx>
        <c:axId val="-1220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20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7" workbookViewId="0">
      <selection activeCell="E15" sqref="E15"/>
    </sheetView>
  </sheetViews>
  <sheetFormatPr defaultRowHeight="22.2" x14ac:dyDescent="0.4"/>
  <cols>
    <col min="1" max="6" width="15.77734375" style="1" customWidth="1"/>
    <col min="7" max="16384" width="8.88671875" style="1"/>
  </cols>
  <sheetData>
    <row r="1" spans="1:6" ht="22.8" thickBot="1" x14ac:dyDescent="0.45">
      <c r="A1" s="32" t="s">
        <v>0</v>
      </c>
      <c r="B1" s="33" t="s">
        <v>1</v>
      </c>
      <c r="C1" s="33" t="s">
        <v>2</v>
      </c>
      <c r="D1" s="34" t="s">
        <v>3</v>
      </c>
      <c r="F1" s="38" t="s">
        <v>25</v>
      </c>
    </row>
    <row r="2" spans="1:6" ht="22.8" thickBot="1" x14ac:dyDescent="0.45">
      <c r="A2" s="15">
        <f>C11*D12-D11*C12</f>
        <v>5</v>
      </c>
      <c r="B2" s="2">
        <f>-B11*D12+D11*B12</f>
        <v>2.806519600000001</v>
      </c>
      <c r="C2" s="2">
        <f>B11*C12-C11*B12</f>
        <v>7016.2990000000036</v>
      </c>
      <c r="D2" s="16">
        <f>-A2*A8-B2*B8-C2*C8</f>
        <v>-5357.4764640000003</v>
      </c>
      <c r="F2" s="39">
        <f>(F6+F8)/2</f>
        <v>4.4999999999999998E-2</v>
      </c>
    </row>
    <row r="3" spans="1:6" ht="22.8" thickBot="1" x14ac:dyDescent="0.45">
      <c r="A3" s="35">
        <f>C13*D14-D13*C14</f>
        <v>0</v>
      </c>
      <c r="B3" s="36">
        <f>-B13*D14+D13*B14</f>
        <v>-0.70162990000000047</v>
      </c>
      <c r="C3" s="36">
        <f>B13*C14-C13*B14</f>
        <v>7016.2990000000036</v>
      </c>
      <c r="D3" s="37">
        <f>-A3*D6-B3*E6-C3*F6</f>
        <v>150.85042850000013</v>
      </c>
    </row>
    <row r="4" spans="1:6" ht="22.8" thickBot="1" x14ac:dyDescent="0.45"/>
    <row r="5" spans="1:6" x14ac:dyDescent="0.4">
      <c r="A5" s="21" t="s">
        <v>18</v>
      </c>
      <c r="B5" s="22" t="s">
        <v>17</v>
      </c>
      <c r="C5" s="23" t="s">
        <v>21</v>
      </c>
      <c r="D5" s="25" t="s">
        <v>15</v>
      </c>
      <c r="E5" s="22" t="s">
        <v>16</v>
      </c>
      <c r="F5" s="23" t="s">
        <v>23</v>
      </c>
    </row>
    <row r="6" spans="1:6" ht="22.8" thickBot="1" x14ac:dyDescent="0.45">
      <c r="A6" s="17">
        <v>600</v>
      </c>
      <c r="B6" s="18">
        <v>715</v>
      </c>
      <c r="C6" s="19">
        <v>0.05</v>
      </c>
      <c r="D6" s="26">
        <v>670.16299000000004</v>
      </c>
      <c r="E6" s="27">
        <v>715</v>
      </c>
      <c r="F6" s="28">
        <v>0.05</v>
      </c>
    </row>
    <row r="7" spans="1:6" x14ac:dyDescent="0.4">
      <c r="A7" s="29" t="s">
        <v>14</v>
      </c>
      <c r="B7" s="30" t="s">
        <v>13</v>
      </c>
      <c r="C7" s="31" t="s">
        <v>22</v>
      </c>
      <c r="D7" s="21" t="s">
        <v>19</v>
      </c>
      <c r="E7" s="22" t="s">
        <v>20</v>
      </c>
      <c r="F7" s="23" t="s">
        <v>24</v>
      </c>
    </row>
    <row r="8" spans="1:6" ht="22.8" thickBot="1" x14ac:dyDescent="0.45">
      <c r="A8" s="17">
        <v>600</v>
      </c>
      <c r="B8" s="18">
        <v>615</v>
      </c>
      <c r="C8" s="24">
        <v>0.09</v>
      </c>
      <c r="D8" s="17">
        <v>670.16299000000004</v>
      </c>
      <c r="E8" s="18">
        <v>615</v>
      </c>
      <c r="F8" s="6">
        <v>0.04</v>
      </c>
    </row>
    <row r="9" spans="1:6" ht="22.8" thickBot="1" x14ac:dyDescent="0.45"/>
    <row r="10" spans="1:6" ht="22.8" thickBot="1" x14ac:dyDescent="0.45">
      <c r="A10" s="20"/>
      <c r="B10" s="10">
        <v>1</v>
      </c>
      <c r="C10" s="11">
        <v>2</v>
      </c>
      <c r="D10" s="12">
        <v>3</v>
      </c>
    </row>
    <row r="11" spans="1:6" x14ac:dyDescent="0.4">
      <c r="A11" s="7" t="s">
        <v>26</v>
      </c>
      <c r="B11" s="13">
        <f>D8-A8</f>
        <v>70.162990000000036</v>
      </c>
      <c r="C11" s="3">
        <f>E8-B8</f>
        <v>0</v>
      </c>
      <c r="D11" s="4">
        <f>F8-C8</f>
        <v>-4.9999999999999996E-2</v>
      </c>
    </row>
    <row r="12" spans="1:6" ht="22.8" thickBot="1" x14ac:dyDescent="0.45">
      <c r="A12" s="8" t="s">
        <v>27</v>
      </c>
      <c r="B12" s="14">
        <f>A6-A8</f>
        <v>0</v>
      </c>
      <c r="C12" s="5">
        <f>B6-B8</f>
        <v>100</v>
      </c>
      <c r="D12" s="6">
        <f>C6-C8</f>
        <v>-3.9999999999999994E-2</v>
      </c>
    </row>
    <row r="13" spans="1:6" x14ac:dyDescent="0.4">
      <c r="A13" s="9" t="s">
        <v>29</v>
      </c>
      <c r="B13" s="15">
        <f>A6-D6</f>
        <v>-70.162990000000036</v>
      </c>
      <c r="C13" s="2">
        <f t="shared" ref="C13:D13" si="0">B6-E6</f>
        <v>0</v>
      </c>
      <c r="D13" s="16">
        <f t="shared" si="0"/>
        <v>0</v>
      </c>
    </row>
    <row r="14" spans="1:6" ht="22.8" thickBot="1" x14ac:dyDescent="0.45">
      <c r="A14" s="8" t="s">
        <v>28</v>
      </c>
      <c r="B14" s="17">
        <f>D8-D6</f>
        <v>0</v>
      </c>
      <c r="C14" s="18">
        <f t="shared" ref="C14:D14" si="1">E8-E6</f>
        <v>-100</v>
      </c>
      <c r="D14" s="19">
        <f t="shared" si="1"/>
        <v>-1.0000000000000002E-2</v>
      </c>
    </row>
    <row r="15" spans="1:6" ht="22.8" thickBot="1" x14ac:dyDescent="0.45"/>
    <row r="16" spans="1:6" ht="22.8" thickBot="1" x14ac:dyDescent="0.45">
      <c r="A16" s="32" t="s">
        <v>6</v>
      </c>
      <c r="B16" s="49" t="s">
        <v>7</v>
      </c>
      <c r="C16" s="32" t="s">
        <v>4</v>
      </c>
      <c r="D16" s="34" t="s">
        <v>5</v>
      </c>
      <c r="E16" s="32" t="s">
        <v>9</v>
      </c>
      <c r="F16" s="34" t="s">
        <v>10</v>
      </c>
    </row>
    <row r="17" spans="1:6" ht="22.8" thickBot="1" x14ac:dyDescent="0.45">
      <c r="A17" s="47">
        <f>(B6-E8)/(A6-D8)</f>
        <v>-1.4252528291624964</v>
      </c>
      <c r="B17" s="48">
        <f>B6-A17*A6</f>
        <v>1570.1516974974979</v>
      </c>
      <c r="C17" s="47">
        <v>670.16299000000004</v>
      </c>
      <c r="D17" s="50">
        <v>665</v>
      </c>
      <c r="E17" s="35">
        <f>(-A2*C17-B2*D17-D2)/C2</f>
        <v>1.9999999999999934E-2</v>
      </c>
      <c r="F17" s="37">
        <f>(-A3*C17-B3*D17-D3)/C3</f>
        <v>4.4999999999999998E-2</v>
      </c>
    </row>
    <row r="18" spans="1:6" ht="22.8" thickBot="1" x14ac:dyDescent="0.45">
      <c r="A18" s="44" t="s">
        <v>8</v>
      </c>
      <c r="B18" s="45"/>
      <c r="C18" s="32" t="s">
        <v>11</v>
      </c>
      <c r="D18" s="34" t="s">
        <v>12</v>
      </c>
    </row>
    <row r="19" spans="1:6" ht="22.8" thickBot="1" x14ac:dyDescent="0.45">
      <c r="A19" s="43" t="str">
        <f>"-mx+y &gt; or &lt; k"</f>
        <v>-mx+y &gt; or &lt; k</v>
      </c>
      <c r="B19" s="46"/>
      <c r="C19" s="35">
        <f>C17-A8</f>
        <v>70.162990000000036</v>
      </c>
      <c r="D19" s="37">
        <f>D17-B8</f>
        <v>50</v>
      </c>
    </row>
    <row r="20" spans="1:6" ht="22.8" thickBot="1" x14ac:dyDescent="0.45"/>
    <row r="21" spans="1:6" ht="22.8" thickBot="1" x14ac:dyDescent="0.45">
      <c r="A21" s="40" t="s">
        <v>32</v>
      </c>
      <c r="B21" s="41">
        <f>-A17*C17+D17</f>
        <v>1620.1516974974979</v>
      </c>
      <c r="C21" s="42" t="s">
        <v>30</v>
      </c>
      <c r="D21" s="33">
        <f>IF(B21&lt;B17,1,0)</f>
        <v>0</v>
      </c>
      <c r="E21" s="42" t="s">
        <v>31</v>
      </c>
      <c r="F21" s="34">
        <f>IF(B21&gt;B17,1,0)</f>
        <v>1</v>
      </c>
    </row>
    <row r="22" spans="1:6" x14ac:dyDescent="0.4">
      <c r="A22"/>
      <c r="B22"/>
      <c r="C22"/>
      <c r="D22"/>
    </row>
    <row r="23" spans="1:6" x14ac:dyDescent="0.4">
      <c r="A23"/>
      <c r="B23"/>
      <c r="C23"/>
      <c r="D23"/>
    </row>
  </sheetData>
  <mergeCells count="2">
    <mergeCell ref="A18:B18"/>
    <mergeCell ref="A19:B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工作表1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2020-03-21T09:47:18Z</dcterms:modified>
</cp:coreProperties>
</file>