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hidePivotFieldList="1"/>
  <mc:AlternateContent xmlns:mc="http://schemas.openxmlformats.org/markup-compatibility/2006">
    <mc:Choice Requires="x15">
      <x15ac:absPath xmlns:x15ac="http://schemas.microsoft.com/office/spreadsheetml/2010/11/ac" url="/Users/alan/Documents/Data Analytics/UT boot camp/wk1/homework/"/>
    </mc:Choice>
  </mc:AlternateContent>
  <bookViews>
    <workbookView xWindow="25600" yWindow="-1660" windowWidth="38400" windowHeight="19820"/>
  </bookViews>
  <sheets>
    <sheet name="data" sheetId="1" r:id="rId1"/>
    <sheet name="category" sheetId="3" r:id="rId2"/>
    <sheet name="sub category" sheetId="4" r:id="rId3"/>
    <sheet name="start date" sheetId="7" r:id="rId4"/>
    <sheet name="Bonus" sheetId="8" r:id="rId5"/>
    <sheet name="for report 1" sheetId="9" r:id="rId6"/>
    <sheet name="for report 2" sheetId="10" r:id="rId7"/>
  </sheets>
  <definedNames>
    <definedName name="_xlnm._FilterDatabase" localSheetId="0" hidden="1">data!$A$1:$N$4115</definedName>
    <definedName name="Slicer_state">#N/A</definedName>
    <definedName name="Slicer_state1">#N/A</definedName>
    <definedName name="Slicer_year">#N/A</definedName>
  </definedNames>
  <calcPr calcId="150001" concurrentCalc="0"/>
  <pivotCaches>
    <pivotCache cacheId="0" r:id="rId8"/>
    <pivotCache cacheId="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H6" i="8"/>
  <c r="H3" i="8"/>
  <c r="H4" i="8"/>
  <c r="H5" i="8"/>
  <c r="H7" i="8"/>
  <c r="H8" i="8"/>
  <c r="H9" i="8"/>
  <c r="H10" i="8"/>
  <c r="H11" i="8"/>
  <c r="H12" i="8"/>
  <c r="H13" i="8"/>
  <c r="G6" i="8"/>
  <c r="G3" i="8"/>
  <c r="G4" i="8"/>
  <c r="G5" i="8"/>
  <c r="G7" i="8"/>
  <c r="G8" i="8"/>
  <c r="G9" i="8"/>
  <c r="G10" i="8"/>
  <c r="G11" i="8"/>
  <c r="G12" i="8"/>
  <c r="G13" i="8"/>
  <c r="E2" i="8"/>
  <c r="G2" i="8"/>
  <c r="H2" i="8"/>
  <c r="F3" i="8"/>
  <c r="F4" i="8"/>
  <c r="F5" i="8"/>
  <c r="F6" i="8"/>
  <c r="F7" i="8"/>
  <c r="F8" i="8"/>
  <c r="F9" i="8"/>
  <c r="F10" i="8"/>
  <c r="F11" i="8"/>
  <c r="F12" i="8"/>
  <c r="F13" i="8"/>
  <c r="F2" i="8"/>
  <c r="E9" i="8"/>
  <c r="E13" i="8"/>
  <c r="E12" i="8"/>
  <c r="E11" i="8"/>
  <c r="E10" i="8"/>
  <c r="E8" i="8"/>
  <c r="E7" i="8"/>
  <c r="E6" i="8"/>
  <c r="E5" i="8"/>
  <c r="E4" i="8"/>
  <c r="E3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3" i="8"/>
  <c r="B4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<sst xmlns="http://schemas.openxmlformats.org/spreadsheetml/2006/main" count="33096" uniqueCount="8402">
  <si>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</si>
  <si>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</si>
  <si>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</si>
  <si>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</si>
  <si>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</si>
  <si>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</si>
  <si>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</si>
  <si>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</si>
  <si>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</si>
  <si>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</si>
  <si>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</si>
  <si>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</si>
  <si>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</si>
  <si>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</si>
  <si>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</si>
  <si>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</si>
  <si>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</si>
  <si>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</si>
  <si>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</si>
  <si>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</si>
  <si>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</si>
  <si>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</si>
  <si>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</si>
  <si>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</si>
  <si>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</si>
  <si>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</si>
  <si>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</si>
  <si>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</si>
  <si>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</si>
  <si>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</si>
  <si>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</si>
  <si>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</si>
  <si>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</si>
  <si>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</si>
  <si>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</si>
  <si>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</si>
  <si>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</si>
  <si>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</si>
  <si>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</si>
  <si>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</si>
  <si>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</si>
  <si>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</si>
  <si>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</si>
  <si>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</si>
  <si>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</si>
  <si>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</si>
  <si>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</si>
  <si>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</si>
  <si>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</si>
  <si>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</si>
  <si>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</si>
  <si>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</si>
  <si>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</si>
  <si>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</si>
  <si>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</si>
  <si>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</si>
  <si>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</si>
  <si>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</si>
  <si>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</si>
  <si>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</si>
  <si>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</si>
  <si>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</si>
  <si>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</si>
  <si>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</si>
  <si>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</si>
  <si>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</si>
  <si>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</si>
  <si>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</si>
  <si>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</si>
  <si>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</si>
  <si>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</si>
  <si>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</si>
  <si>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</si>
  <si>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</si>
  <si>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</si>
  <si>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</si>
  <si>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</si>
  <si>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</si>
  <si>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</si>
  <si>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</si>
  <si>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</si>
  <si>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</si>
  <si>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</si>
  <si>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</si>
  <si>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</si>
  <si>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</si>
  <si>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</si>
  <si>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</si>
  <si>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</si>
  <si>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</si>
  <si>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</si>
  <si>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</si>
  <si>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</si>
  <si>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</si>
  <si>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</si>
  <si>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</si>
  <si>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</si>
  <si>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</si>
  <si>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</si>
  <si>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</si>
  <si>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</si>
  <si>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</si>
  <si>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</si>
  <si>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</si>
  <si>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</si>
  <si>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</si>
  <si>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</si>
  <si>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</si>
  <si>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</si>
  <si>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</si>
  <si>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</si>
  <si>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</si>
  <si>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</si>
  <si>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</si>
  <si>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</si>
  <si>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</si>
  <si>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</si>
  <si>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</si>
  <si>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</si>
  <si>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</si>
  <si>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</si>
  <si>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</si>
  <si>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</si>
  <si>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</si>
  <si>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</si>
  <si>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</si>
  <si>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</si>
  <si>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</si>
  <si>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</si>
  <si>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</si>
  <si>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</si>
  <si>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</si>
  <si>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</si>
  <si>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</si>
  <si>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</si>
  <si>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</si>
  <si>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</si>
  <si>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</si>
  <si>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</si>
  <si>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</si>
  <si>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</si>
  <si>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</si>
  <si>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</si>
  <si>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</si>
  <si>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</si>
  <si>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</si>
  <si>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</si>
  <si>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</si>
  <si>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</si>
  <si>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</si>
  <si>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</si>
  <si>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</si>
  <si>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</si>
  <si>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</si>
  <si>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</si>
  <si>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</si>
  <si>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</si>
  <si>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</si>
  <si>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</si>
  <si>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</si>
  <si>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</si>
  <si>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</si>
  <si>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</si>
  <si>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</si>
  <si>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</si>
  <si>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</si>
  <si>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</si>
  <si>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</si>
  <si>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</si>
  <si>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</si>
  <si>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</si>
  <si>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</si>
  <si>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</si>
  <si>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</si>
  <si>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</si>
  <si>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</si>
  <si>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</si>
  <si>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</si>
  <si>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</si>
  <si>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</si>
  <si>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</si>
  <si>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</si>
  <si>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</si>
  <si>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</si>
  <si>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</si>
  <si>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</si>
  <si>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</si>
  <si>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</si>
  <si>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</si>
  <si>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</si>
  <si>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</si>
  <si>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</si>
  <si>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</si>
  <si>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</si>
  <si>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</si>
  <si>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</si>
  <si>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</si>
  <si>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</si>
  <si>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</si>
  <si>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</si>
  <si>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</si>
  <si>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</si>
  <si>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</si>
  <si>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</si>
  <si>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</si>
  <si>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</si>
  <si>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</si>
  <si>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</si>
  <si>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</si>
  <si>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</si>
  <si>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</si>
  <si>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</si>
  <si>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</si>
  <si>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</si>
  <si>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</si>
  <si>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</si>
  <si>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</si>
  <si>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</si>
  <si>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</si>
  <si>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</si>
  <si>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</si>
  <si>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</si>
  <si>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</si>
  <si>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</si>
  <si>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</si>
  <si>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</si>
  <si>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</si>
  <si>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</si>
  <si>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</si>
  <si>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</si>
  <si>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</si>
  <si>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</si>
  <si>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</si>
  <si>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</si>
  <si>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</si>
  <si>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</si>
  <si>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</si>
  <si>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</si>
  <si>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</si>
  <si>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</si>
  <si>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</si>
  <si>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</si>
  <si>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</si>
  <si>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</si>
  <si>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</si>
  <si>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</si>
  <si>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</si>
  <si>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</si>
  <si>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</si>
  <si>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</si>
  <si>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</si>
  <si>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</si>
  <si>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</si>
  <si>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</si>
  <si>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</si>
  <si>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</si>
  <si>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</si>
  <si>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</si>
  <si>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</si>
  <si>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</si>
  <si>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</si>
  <si>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</si>
  <si>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</si>
  <si>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</si>
  <si>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</si>
  <si>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</si>
  <si>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</si>
  <si>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</si>
  <si>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</si>
  <si>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</si>
  <si>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</si>
  <si>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</si>
  <si>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</si>
  <si>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</si>
  <si>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</si>
  <si>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</si>
  <si>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</si>
  <si>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</si>
  <si>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</si>
  <si>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</si>
  <si>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</si>
  <si>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</si>
  <si>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</si>
  <si>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</si>
  <si>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</si>
  <si>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</si>
  <si>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</si>
  <si>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</si>
  <si>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</si>
  <si>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</si>
  <si>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</si>
  <si>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</si>
  <si>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</si>
  <si>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</si>
  <si>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</si>
  <si>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</si>
  <si>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</si>
  <si>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</si>
  <si>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</si>
  <si>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</si>
  <si>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</si>
  <si>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</si>
  <si>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</si>
  <si>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</si>
  <si>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</si>
  <si>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</si>
  <si>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</si>
  <si>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</si>
  <si>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</si>
  <si>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</si>
  <si>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</si>
  <si>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</si>
  <si>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</si>
  <si>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</si>
  <si>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</si>
  <si>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</si>
  <si>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</si>
  <si>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</si>
  <si>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</si>
  <si>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</si>
  <si>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</si>
  <si>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</si>
  <si>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</si>
  <si>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</si>
  <si>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</si>
  <si>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</si>
  <si>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</si>
  <si>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</si>
  <si>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</si>
  <si>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</si>
  <si>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</si>
  <si>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</si>
  <si>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</si>
  <si>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</si>
  <si>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</si>
  <si>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</si>
  <si>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</si>
  <si>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</si>
  <si>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</si>
  <si>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</si>
  <si>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</si>
  <si>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</si>
  <si>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</si>
  <si>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</si>
  <si>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</si>
  <si>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</si>
  <si>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</si>
  <si>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</si>
  <si>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</si>
  <si>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</si>
  <si>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</si>
  <si>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</si>
  <si>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</si>
  <si>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</si>
  <si>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</si>
  <si>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</si>
  <si>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</si>
  <si>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</si>
  <si>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</si>
  <si>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</si>
  <si>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</si>
  <si>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</si>
  <si>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</si>
  <si>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</si>
  <si>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</si>
  <si>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</si>
  <si>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</si>
  <si>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</si>
  <si>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</si>
  <si>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</si>
  <si>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</si>
  <si>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</si>
  <si>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</si>
  <si>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</si>
  <si>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</si>
  <si>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</si>
  <si>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</si>
  <si>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</si>
  <si>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</si>
  <si>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</si>
  <si>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</si>
  <si>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</si>
  <si>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</si>
  <si>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</si>
  <si>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</si>
  <si>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</si>
  <si>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</si>
  <si>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</si>
  <si>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</si>
  <si>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</si>
  <si>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</si>
  <si>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</si>
  <si>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</si>
  <si>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</si>
  <si>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</si>
  <si>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</si>
  <si>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</si>
  <si>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</si>
  <si>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</si>
  <si>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</si>
  <si>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</si>
  <si>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</si>
  <si>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</si>
  <si>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</si>
  <si>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</si>
  <si>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</si>
  <si>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</si>
  <si>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</si>
  <si>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</si>
  <si>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</si>
  <si>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</si>
  <si>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</si>
  <si>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</si>
  <si>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</si>
  <si>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</si>
  <si>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</si>
  <si>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</si>
  <si>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</si>
  <si>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</si>
  <si>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</si>
  <si>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</si>
  <si>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</si>
  <si>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</si>
  <si>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</si>
  <si>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</si>
  <si>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</si>
  <si>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</si>
  <si>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</si>
  <si>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</si>
  <si>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</si>
  <si>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</si>
  <si>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</si>
  <si>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</si>
  <si>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</si>
  <si>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</si>
  <si>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</si>
  <si>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</si>
  <si>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</si>
  <si>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</si>
  <si>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</si>
  <si>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</si>
  <si>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</si>
  <si>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</si>
  <si>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</si>
  <si>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</si>
  <si>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</si>
  <si>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</si>
  <si>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</si>
  <si>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</si>
  <si>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</si>
  <si>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</si>
  <si>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</si>
  <si>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</si>
  <si>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</si>
  <si>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</si>
  <si>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</si>
  <si>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</si>
  <si>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</si>
  <si>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</si>
  <si>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</si>
  <si>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</si>
  <si>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</si>
  <si>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</si>
  <si>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</si>
  <si>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</si>
  <si>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</si>
  <si>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</si>
  <si>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</si>
  <si>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</si>
  <si>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</si>
  <si>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</si>
  <si>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</si>
  <si>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</si>
  <si>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</si>
  <si>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</si>
  <si>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</si>
  <si>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</si>
  <si>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</si>
  <si>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</si>
  <si>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</si>
  <si>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</si>
  <si>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</si>
  <si>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</si>
  <si>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</si>
  <si>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</si>
  <si>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</si>
  <si>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</si>
  <si>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</si>
  <si>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</si>
  <si>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</si>
  <si>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</si>
  <si>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</si>
  <si>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</si>
  <si>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</si>
  <si>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</si>
  <si>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</si>
  <si>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</si>
  <si>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</si>
  <si>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</si>
  <si>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</si>
  <si>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</si>
  <si>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</si>
  <si>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</si>
  <si>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</si>
  <si>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</si>
  <si>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</si>
  <si>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</si>
  <si>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</si>
  <si>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</si>
  <si>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</si>
  <si>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</si>
  <si>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</si>
  <si>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</si>
  <si>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</si>
  <si>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</si>
  <si>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</si>
  <si>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</si>
  <si>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</si>
  <si>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</si>
  <si>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</si>
  <si>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</si>
  <si>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</si>
  <si>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</si>
  <si>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</si>
  <si>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</si>
  <si>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</si>
  <si>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</si>
  <si>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</si>
  <si>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</si>
  <si>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</si>
  <si>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</si>
  <si>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</si>
  <si>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</si>
  <si>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</si>
  <si>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</si>
  <si>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</si>
  <si>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</si>
  <si>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</si>
  <si>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</si>
  <si>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</si>
  <si>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</si>
  <si>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</si>
  <si>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</si>
  <si>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</si>
  <si>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</si>
  <si>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</si>
  <si>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</si>
  <si>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</si>
  <si>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</si>
  <si>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</si>
  <si>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</si>
  <si>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</si>
  <si>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</si>
  <si>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</si>
  <si>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</si>
  <si>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</si>
  <si>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</si>
  <si>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</si>
  <si>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</si>
  <si>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</si>
  <si>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</si>
  <si>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</si>
  <si>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</si>
  <si>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</si>
  <si>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</si>
  <si>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</si>
  <si>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</si>
  <si>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</si>
  <si>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</si>
  <si>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</si>
  <si>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</si>
  <si>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</si>
  <si>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</si>
  <si>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</si>
  <si>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</si>
  <si>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</si>
  <si>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</si>
  <si>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</si>
  <si>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</si>
  <si>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</si>
  <si>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</si>
  <si>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</si>
  <si>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</si>
  <si>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</si>
  <si>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</si>
  <si>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</si>
  <si>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</si>
  <si>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</si>
  <si>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</si>
  <si>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</si>
  <si>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</si>
  <si>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</si>
  <si>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</si>
  <si>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</si>
  <si>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</si>
  <si>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</si>
  <si>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</si>
  <si>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</si>
  <si>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</si>
  <si>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</si>
  <si>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</si>
  <si>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</si>
  <si>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</si>
  <si>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</si>
  <si>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</si>
  <si>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</si>
  <si>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</si>
  <si>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</si>
  <si>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</si>
  <si>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</si>
  <si>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</si>
  <si>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</si>
  <si>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</si>
  <si>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</si>
  <si>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</si>
  <si>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</si>
  <si>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</si>
  <si>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</si>
  <si>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</si>
  <si>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</si>
  <si>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</si>
  <si>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</si>
  <si>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</si>
  <si>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</si>
  <si>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</si>
  <si>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</si>
  <si>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</si>
  <si>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</si>
  <si>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</si>
  <si>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</si>
  <si>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</si>
  <si>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</si>
  <si>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</si>
  <si>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</si>
  <si>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</si>
  <si>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</si>
  <si>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</si>
  <si>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</si>
  <si>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</si>
  <si>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</si>
  <si>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</si>
  <si>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</si>
  <si>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</si>
  <si>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</si>
  <si>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</si>
  <si>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</si>
  <si>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</si>
  <si>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</si>
  <si>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</si>
  <si>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</si>
  <si>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</si>
  <si>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</si>
  <si>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</si>
  <si>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</si>
  <si>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</si>
  <si>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</si>
  <si>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</si>
  <si>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</si>
  <si>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</si>
  <si>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</si>
  <si>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</si>
  <si>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</si>
  <si>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</si>
  <si>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</si>
  <si>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</si>
  <si>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</si>
  <si>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</si>
  <si>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</si>
  <si>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</si>
  <si>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</si>
  <si>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</si>
  <si>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</si>
  <si>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</si>
  <si>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</si>
  <si>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</si>
  <si>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</si>
  <si>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</si>
  <si>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</si>
  <si>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</si>
  <si>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</si>
  <si>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</si>
  <si>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</si>
  <si>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</si>
  <si>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</si>
  <si>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</si>
  <si>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</si>
  <si>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</si>
  <si>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</si>
  <si>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</si>
  <si>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</si>
  <si>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</si>
  <si>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</si>
  <si>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</si>
  <si>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</si>
  <si>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</si>
  <si>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</si>
  <si>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</si>
  <si>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</si>
  <si>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</si>
  <si>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</si>
  <si>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</si>
  <si>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</si>
  <si>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</si>
  <si>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</si>
  <si>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</si>
  <si>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</si>
  <si>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</si>
  <si>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</si>
  <si>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</si>
  <si>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</si>
  <si>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</si>
  <si>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</si>
  <si>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</si>
  <si>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</si>
  <si>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</si>
  <si>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</si>
  <si>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</si>
  <si>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</si>
  <si>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</si>
  <si>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</si>
  <si>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</si>
  <si>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</si>
  <si>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</si>
  <si>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</si>
  <si>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</si>
  <si>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</si>
  <si>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</si>
  <si>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</si>
  <si>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</si>
  <si>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</si>
  <si>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</si>
  <si>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</si>
  <si>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</si>
  <si>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</si>
  <si>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</si>
  <si>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</si>
  <si>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</si>
  <si>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</si>
  <si>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</si>
  <si>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</si>
  <si>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</si>
  <si>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</si>
  <si>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</si>
  <si>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</si>
  <si>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</si>
  <si>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</si>
  <si>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</si>
  <si>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</si>
  <si>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</si>
  <si>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</si>
  <si>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</si>
  <si>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</si>
  <si>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</si>
  <si>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</si>
  <si>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</si>
  <si>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</si>
  <si>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</si>
  <si>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</si>
  <si>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</si>
  <si>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</si>
  <si>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</si>
  <si>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</si>
  <si>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</si>
  <si>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</si>
  <si>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</si>
  <si>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</si>
  <si>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</si>
  <si>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</si>
  <si>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</si>
  <si>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</si>
  <si>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</si>
  <si>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</si>
  <si>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</si>
  <si>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</si>
  <si>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</si>
  <si>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</si>
  <si>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</si>
  <si>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</si>
  <si>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</si>
  <si>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</si>
  <si>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</si>
  <si>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</si>
  <si>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</si>
  <si>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</si>
  <si>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</si>
  <si>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</si>
  <si>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</si>
  <si>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</si>
  <si>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</si>
  <si>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</si>
  <si>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</si>
  <si>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</si>
  <si>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</si>
  <si>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</si>
  <si>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</si>
  <si>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</si>
  <si>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</si>
  <si>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</si>
  <si>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</si>
  <si>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</si>
  <si>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</si>
  <si>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</si>
  <si>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</si>
  <si>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</si>
  <si>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</si>
  <si>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</si>
  <si>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</si>
  <si>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</si>
  <si>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</si>
  <si>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</si>
  <si>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</si>
  <si>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</si>
  <si>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</si>
  <si>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</si>
  <si>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</si>
  <si>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</si>
  <si>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</si>
  <si>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</si>
  <si>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</si>
  <si>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</si>
  <si>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</si>
  <si>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</si>
  <si>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</si>
  <si>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</si>
  <si>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</si>
  <si>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</si>
  <si>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</si>
  <si>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</si>
  <si>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</si>
  <si>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</si>
  <si>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</si>
  <si>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</si>
  <si>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</si>
  <si>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</si>
  <si>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</si>
  <si>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</si>
  <si>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</si>
  <si>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</si>
  <si>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</si>
  <si>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</si>
  <si>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</si>
  <si>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</si>
  <si>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</si>
  <si>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</si>
  <si>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</si>
  <si>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</si>
  <si>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</si>
  <si>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</si>
  <si>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</si>
  <si>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</si>
  <si>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</si>
  <si>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</si>
  <si>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</si>
  <si>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</si>
  <si>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</si>
  <si>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</si>
  <si>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</si>
  <si>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</si>
  <si>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</si>
  <si>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</si>
  <si>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</si>
  <si>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</si>
  <si>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</si>
  <si>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</si>
  <si>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</si>
  <si>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</si>
  <si>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</si>
  <si>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</si>
  <si>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</si>
  <si>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</si>
  <si>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</si>
  <si>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</si>
  <si>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</si>
  <si>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</si>
  <si>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</si>
  <si>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</si>
  <si>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</si>
  <si>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</si>
  <si>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</si>
  <si>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</si>
  <si>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</si>
  <si>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</si>
  <si>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</si>
  <si>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</si>
  <si>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</si>
  <si>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</si>
  <si>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</si>
  <si>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</si>
  <si>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</si>
  <si>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</si>
  <si>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</si>
  <si>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</si>
  <si>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</si>
  <si>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</si>
  <si>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</si>
  <si>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</si>
  <si>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</si>
  <si>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</si>
  <si>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</si>
  <si>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</si>
  <si>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</si>
  <si>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</si>
  <si>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</si>
  <si>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</si>
  <si>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</si>
  <si>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</si>
  <si>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</si>
  <si>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</si>
  <si>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</si>
  <si>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</si>
  <si>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</si>
  <si>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</si>
  <si>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</si>
  <si>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</si>
  <si>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</si>
  <si>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</si>
  <si>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</si>
  <si>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</si>
  <si>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</si>
  <si>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</si>
  <si>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</si>
  <si>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</si>
  <si>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</si>
  <si>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</si>
  <si>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</si>
  <si>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</si>
  <si>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</si>
  <si>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</si>
  <si>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</si>
  <si>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</si>
  <si>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</si>
  <si>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</si>
  <si>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</si>
  <si>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</si>
  <si>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</si>
  <si>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</si>
  <si>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</si>
  <si>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</si>
  <si>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</si>
  <si>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</si>
  <si>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</si>
  <si>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</si>
  <si>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</si>
  <si>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</si>
  <si>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</si>
  <si>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</si>
  <si>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</si>
  <si>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</si>
  <si>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</si>
  <si>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</si>
  <si>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</si>
  <si>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</si>
  <si>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</si>
  <si>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</si>
  <si>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</si>
  <si>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</si>
  <si>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</si>
  <si>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</si>
  <si>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</si>
  <si>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</si>
  <si>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</si>
  <si>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</si>
  <si>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</si>
  <si>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</si>
  <si>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</si>
  <si>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</si>
  <si>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</si>
  <si>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</si>
  <si>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</si>
  <si>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</si>
  <si>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</si>
  <si>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</si>
  <si>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</si>
  <si>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</si>
  <si>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</si>
  <si>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</si>
  <si>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</si>
  <si>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</si>
  <si>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</si>
  <si>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</si>
  <si>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</si>
  <si>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</si>
  <si>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</si>
  <si>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</si>
  <si>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</si>
  <si>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</si>
  <si>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</si>
  <si>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</si>
  <si>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</si>
  <si>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</si>
  <si>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</si>
  <si>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</si>
  <si>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</si>
  <si>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</si>
  <si>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</si>
  <si>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</si>
  <si>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</si>
  <si>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</si>
  <si>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</si>
  <si>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</si>
  <si>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</si>
  <si>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</si>
  <si>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</si>
  <si>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</si>
  <si>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</si>
  <si>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</si>
  <si>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</si>
  <si>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</si>
  <si>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</si>
  <si>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</si>
  <si>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</si>
  <si>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</si>
  <si>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</si>
  <si>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</si>
  <si>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</si>
  <si>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</si>
  <si>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</si>
  <si>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</si>
  <si>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</si>
  <si>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</si>
  <si>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</si>
  <si>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</si>
  <si>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</si>
  <si>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</si>
  <si>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</si>
  <si>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</si>
  <si>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</si>
  <si>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</si>
  <si>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</si>
  <si>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</si>
  <si>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</si>
  <si>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</si>
  <si>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</si>
  <si>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</si>
  <si>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</si>
  <si>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</si>
  <si>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</si>
  <si>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</si>
  <si>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</si>
  <si>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</si>
  <si>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</si>
  <si>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</si>
  <si>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</si>
  <si>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</si>
  <si>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</si>
  <si>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</si>
  <si>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</si>
  <si>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</si>
  <si>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</si>
  <si>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</si>
  <si>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</si>
  <si>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</si>
  <si>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</si>
  <si>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</si>
  <si>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</si>
  <si>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</si>
  <si>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</si>
  <si>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</si>
  <si>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</si>
  <si>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</si>
  <si>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</si>
  <si>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</si>
  <si>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</si>
  <si>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</si>
  <si>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</si>
  <si>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</si>
  <si>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</si>
  <si>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</si>
  <si>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</si>
  <si>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</si>
  <si>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</si>
  <si>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</si>
  <si>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</si>
  <si>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</si>
  <si>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</si>
  <si>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</si>
  <si>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</si>
  <si>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</si>
  <si>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</si>
  <si>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</si>
  <si>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</si>
  <si>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</si>
  <si>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</si>
  <si>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</si>
  <si>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</si>
  <si>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</si>
  <si>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</si>
  <si>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</si>
  <si>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</si>
  <si>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</si>
  <si>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</si>
  <si>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</si>
  <si>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</si>
  <si>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</si>
  <si>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</si>
  <si>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</si>
  <si>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</si>
  <si>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</si>
  <si>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</si>
  <si>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</si>
  <si>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</si>
  <si>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</si>
  <si>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</si>
  <si>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</si>
  <si>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</si>
  <si>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</si>
  <si>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</si>
  <si>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</si>
  <si>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</si>
  <si>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</si>
  <si>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</si>
  <si>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</si>
  <si>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</si>
  <si>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</si>
  <si>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</si>
  <si>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</si>
  <si>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</si>
  <si>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</si>
  <si>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</si>
  <si>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</si>
  <si>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</si>
  <si>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</si>
  <si>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</si>
  <si>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</si>
  <si>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</si>
  <si>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</si>
  <si>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</si>
  <si>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</si>
  <si>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</si>
  <si>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</si>
  <si>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</si>
  <si>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</si>
  <si>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</si>
  <si>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</si>
  <si>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</si>
  <si>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</si>
  <si>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</si>
  <si>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</si>
  <si>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</si>
  <si>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</si>
  <si>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</si>
  <si>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</si>
  <si>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</si>
  <si>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</si>
  <si>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</si>
  <si>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</si>
  <si>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</si>
  <si>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</si>
  <si>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</si>
  <si>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</si>
  <si>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</si>
  <si>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</si>
  <si>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</si>
  <si>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</si>
  <si>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</si>
  <si>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</si>
  <si>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</si>
  <si>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</si>
  <si>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</si>
  <si>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</si>
  <si>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</si>
  <si>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</si>
  <si>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</si>
  <si>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</si>
  <si>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</si>
  <si>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</si>
  <si>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</si>
  <si>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</si>
  <si>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</si>
  <si>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</si>
  <si>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</si>
  <si>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</si>
  <si>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</si>
  <si>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</si>
  <si>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</si>
  <si>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</si>
  <si>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</si>
  <si>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</si>
  <si>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</si>
  <si>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</si>
  <si>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</si>
  <si>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</si>
  <si>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</si>
  <si>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</si>
  <si>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</si>
  <si>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</si>
  <si>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</si>
  <si>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</si>
  <si>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</si>
  <si>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</si>
  <si>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</si>
  <si>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</si>
  <si>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</si>
  <si>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</si>
  <si>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</si>
  <si>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</si>
  <si>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</si>
  <si>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</si>
  <si>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</si>
  <si>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</si>
  <si>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</si>
  <si>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</si>
  <si>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</si>
  <si>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</si>
  <si>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</si>
  <si>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</si>
  <si>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</si>
  <si>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</si>
  <si>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</si>
  <si>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</si>
  <si>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</si>
  <si>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</si>
  <si>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</si>
  <si>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</si>
  <si>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</si>
  <si>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</si>
  <si>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</si>
  <si>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</si>
  <si>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</si>
  <si>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</si>
  <si>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</si>
  <si>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</si>
  <si>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</si>
  <si>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</si>
  <si>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</si>
  <si>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</si>
  <si>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</si>
  <si>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</si>
  <si>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</si>
  <si>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</si>
  <si>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</si>
  <si>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</si>
  <si>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</si>
  <si>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</si>
  <si>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</si>
  <si>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</si>
  <si>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</si>
  <si>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</si>
  <si>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</si>
  <si>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</si>
  <si>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</si>
  <si>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</si>
  <si>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</si>
  <si>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</si>
  <si>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</si>
  <si>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</si>
  <si>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</si>
  <si>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</si>
  <si>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</si>
  <si>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</si>
  <si>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</si>
  <si>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</si>
  <si>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</si>
  <si>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</si>
  <si>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</si>
  <si>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</si>
  <si>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</si>
  <si>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</si>
  <si>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</si>
  <si>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</si>
  <si>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</si>
  <si>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</si>
  <si>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</si>
  <si>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</si>
  <si>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</si>
  <si>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</si>
  <si>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</si>
  <si>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</si>
  <si>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</si>
  <si>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</si>
  <si>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</si>
  <si>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</si>
  <si>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</si>
  <si>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</si>
  <si>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</si>
  <si>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</si>
  <si>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</si>
  <si>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</si>
  <si>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</si>
  <si>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</si>
  <si>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</si>
  <si>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</si>
  <si>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</si>
  <si>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</si>
  <si>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</si>
  <si>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</si>
  <si>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</si>
  <si>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</si>
  <si>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</si>
  <si>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</si>
  <si>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</si>
  <si>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</si>
  <si>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</si>
  <si>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</si>
  <si>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</si>
  <si>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</si>
  <si>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</si>
  <si>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</si>
  <si>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</si>
  <si>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</si>
  <si>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</si>
  <si>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</si>
  <si>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</si>
  <si>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</si>
  <si>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</si>
  <si>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</si>
  <si>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</si>
  <si>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</si>
  <si>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</si>
  <si>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</si>
  <si>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</si>
  <si>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</si>
  <si>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</si>
  <si>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</si>
  <si>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</si>
  <si>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</si>
  <si>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</si>
  <si>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</si>
  <si>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</si>
  <si>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</si>
  <si>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</si>
  <si>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</si>
  <si>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</si>
  <si>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</si>
  <si>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</si>
  <si>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</si>
  <si>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</si>
  <si>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</si>
  <si>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</si>
  <si>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</si>
  <si>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</si>
  <si>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</si>
  <si>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</si>
  <si>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</si>
  <si>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</si>
  <si>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</si>
  <si>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</si>
  <si>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</si>
  <si>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</si>
  <si>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</si>
  <si>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</si>
  <si>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</si>
  <si>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</si>
  <si>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</si>
  <si>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</si>
  <si>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</si>
  <si>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</si>
  <si>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</si>
  <si>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</si>
  <si>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</si>
  <si>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</si>
  <si>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</si>
  <si>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</si>
  <si>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</si>
  <si>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</si>
  <si>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</si>
  <si>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</si>
  <si>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</si>
  <si>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</si>
  <si>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</si>
  <si>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</si>
  <si>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</si>
  <si>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</si>
  <si>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</si>
  <si>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</si>
  <si>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</si>
  <si>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</si>
  <si>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</si>
  <si>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</si>
  <si>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</si>
  <si>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</si>
  <si>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</si>
  <si>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</si>
  <si>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</si>
  <si>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</si>
  <si>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</si>
  <si>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</si>
  <si>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</si>
  <si>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</si>
  <si>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</si>
  <si>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</si>
  <si>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</si>
  <si>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</si>
  <si>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</si>
  <si>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</si>
  <si>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</si>
  <si>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</si>
  <si>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</si>
  <si>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</si>
  <si>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</si>
  <si>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</si>
  <si>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</si>
  <si>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</si>
  <si>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</si>
  <si>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</si>
  <si>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</si>
  <si>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</si>
  <si>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</si>
  <si>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</si>
  <si>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</si>
  <si>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</si>
  <si>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</si>
  <si>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</si>
  <si>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</si>
  <si>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</si>
  <si>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</si>
  <si>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</si>
  <si>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</si>
  <si>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</si>
  <si>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</si>
  <si>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</si>
  <si>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</si>
  <si>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</si>
  <si>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</si>
  <si>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</si>
  <si>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</si>
  <si>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</si>
  <si>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</si>
  <si>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</si>
  <si>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</si>
  <si>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</si>
  <si>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</si>
  <si>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</si>
  <si>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</si>
  <si>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</si>
  <si>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</si>
  <si>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</si>
  <si>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</si>
  <si>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</si>
  <si>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</si>
  <si>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</si>
  <si>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</si>
  <si>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</si>
  <si>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</si>
  <si>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</si>
  <si>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</si>
  <si>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</si>
  <si>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</si>
  <si>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</si>
  <si>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</si>
  <si>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</si>
  <si>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</si>
  <si>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</si>
  <si>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</si>
  <si>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</si>
  <si>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</si>
  <si>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</si>
  <si>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</si>
  <si>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</si>
  <si>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</si>
  <si>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</si>
  <si>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</si>
  <si>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</si>
  <si>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</si>
  <si>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</si>
  <si>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</si>
  <si>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</si>
  <si>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</si>
  <si>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</si>
  <si>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</si>
  <si>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</si>
  <si>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</si>
  <si>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</si>
  <si>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</si>
  <si>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</si>
  <si>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</si>
  <si>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</si>
  <si>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</si>
  <si>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</si>
  <si>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</si>
  <si>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</si>
  <si>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</si>
  <si>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</si>
  <si>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</si>
  <si>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</si>
  <si>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</si>
  <si>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</si>
  <si>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</si>
  <si>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</si>
  <si>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</si>
  <si>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</si>
  <si>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</si>
  <si>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</si>
  <si>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</si>
  <si>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</si>
  <si>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</si>
  <si>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</si>
  <si>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</si>
  <si>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</si>
  <si>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</si>
  <si>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</si>
  <si>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</si>
  <si>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</si>
  <si>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</si>
  <si>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</si>
  <si>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</si>
  <si>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</si>
  <si>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</si>
  <si>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</si>
  <si>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</si>
  <si>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</si>
  <si>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</si>
  <si>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</si>
  <si>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</si>
  <si>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</si>
  <si>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</si>
  <si>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</si>
  <si>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</si>
  <si>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</si>
  <si>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</si>
  <si>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</si>
  <si>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</si>
  <si>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</si>
  <si>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</si>
  <si>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</si>
  <si>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</si>
  <si>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</si>
  <si>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</si>
  <si>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</si>
  <si>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</si>
  <si>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</si>
  <si>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</si>
  <si>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</si>
  <si>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</si>
  <si>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</si>
  <si>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</si>
  <si>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</si>
  <si>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</si>
  <si>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</si>
  <si>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</si>
  <si>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</si>
  <si>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</si>
  <si>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</si>
  <si>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</si>
  <si>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</si>
  <si>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</si>
  <si>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</si>
  <si>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</si>
  <si>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</si>
  <si>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</si>
  <si>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</si>
  <si>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</si>
  <si>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</si>
  <si>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</si>
  <si>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</si>
  <si>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</si>
  <si>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</si>
  <si>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</si>
  <si>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</si>
  <si>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</si>
  <si>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</si>
  <si>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</si>
  <si>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</si>
  <si>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</si>
  <si>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</si>
  <si>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</si>
  <si>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</si>
  <si>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</si>
  <si>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</si>
  <si>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</si>
  <si>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</si>
  <si>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</si>
  <si>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</si>
  <si>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</si>
  <si>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</si>
  <si>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</si>
  <si>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</si>
  <si>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</si>
  <si>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</si>
  <si>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</si>
  <si>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</si>
  <si>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</si>
  <si>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</si>
  <si>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</si>
  <si>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</si>
  <si>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</si>
  <si>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</si>
  <si>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</si>
  <si>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</si>
  <si>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</si>
  <si>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</si>
  <si>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</si>
  <si>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</si>
  <si>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</si>
  <si>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</si>
  <si>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</si>
  <si>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</si>
  <si>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</si>
  <si>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</si>
  <si>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</si>
  <si>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</si>
  <si>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</si>
  <si>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</si>
  <si>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</si>
  <si>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</si>
  <si>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</si>
  <si>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</si>
  <si>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</si>
  <si>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</si>
  <si>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</si>
  <si>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</si>
  <si>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</si>
  <si>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</si>
  <si>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</si>
  <si>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</si>
  <si>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</si>
  <si>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</si>
  <si>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</si>
  <si>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</si>
  <si>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</si>
  <si>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</si>
  <si>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</si>
  <si>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</si>
  <si>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</si>
  <si>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</si>
  <si>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</si>
  <si>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</si>
  <si>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</si>
  <si>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</si>
  <si>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</si>
  <si>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</si>
  <si>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</si>
  <si>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</si>
  <si>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</si>
  <si>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</si>
  <si>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</si>
  <si>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</si>
  <si>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</si>
  <si>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</si>
  <si>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</si>
  <si>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</si>
  <si>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</si>
  <si>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</si>
  <si>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</si>
  <si>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</si>
  <si>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</si>
  <si>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</si>
  <si>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</si>
  <si>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</si>
  <si>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</si>
  <si>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</si>
  <si>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</si>
  <si>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</si>
  <si>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</si>
  <si>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</si>
  <si>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</si>
  <si>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</si>
  <si>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</si>
  <si>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</si>
  <si>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</si>
  <si>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</si>
  <si>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</si>
  <si>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</si>
  <si>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</si>
  <si>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</si>
  <si>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</si>
  <si>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</si>
  <si>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</si>
  <si>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</si>
  <si>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</si>
  <si>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</si>
  <si>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</si>
  <si>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</si>
  <si>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</si>
  <si>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</si>
  <si>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</si>
  <si>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</si>
  <si>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</si>
  <si>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</si>
  <si>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</si>
  <si>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</si>
  <si>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</si>
  <si>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</si>
  <si>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</si>
  <si>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</si>
  <si>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</si>
  <si>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</si>
  <si>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</si>
  <si>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</si>
  <si>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</si>
  <si>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</si>
  <si>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</si>
  <si>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</si>
  <si>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</si>
  <si>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</si>
  <si>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</si>
  <si>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</si>
  <si>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</si>
  <si>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</si>
  <si>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</si>
  <si>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</si>
  <si>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</si>
  <si>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</si>
  <si>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</si>
  <si>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</si>
  <si>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</si>
  <si>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</si>
  <si>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</si>
  <si>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</si>
  <si>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</si>
  <si>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</si>
  <si>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</si>
  <si>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</si>
  <si>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</si>
  <si>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</si>
  <si>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</si>
  <si>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</si>
  <si>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</si>
  <si>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</si>
  <si>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</si>
  <si>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</si>
  <si>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</si>
  <si>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</si>
  <si>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</si>
  <si>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</si>
  <si>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</si>
  <si>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</si>
  <si>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</si>
  <si>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</si>
  <si>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</si>
  <si>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</si>
  <si>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</si>
  <si>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</si>
  <si>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</si>
  <si>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</si>
  <si>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</si>
  <si>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</si>
  <si>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</si>
  <si>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</si>
  <si>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</si>
  <si>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</si>
  <si>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</si>
  <si>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</si>
  <si>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</si>
  <si>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</si>
  <si>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</si>
  <si>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</si>
  <si>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</si>
  <si>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</si>
  <si>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</si>
  <si>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</si>
  <si>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</si>
  <si>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</si>
  <si>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</si>
  <si>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</si>
  <si>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</si>
  <si>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</si>
  <si>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</si>
  <si>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</si>
  <si>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</si>
  <si>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</si>
  <si>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</si>
  <si>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</si>
  <si>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</si>
  <si>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</si>
  <si>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</si>
  <si>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</si>
  <si>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</si>
  <si>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</si>
  <si>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</si>
  <si>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</si>
  <si>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</si>
  <si>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</si>
  <si>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</si>
  <si>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</si>
  <si>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</si>
  <si>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</si>
  <si>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</si>
  <si>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</si>
  <si>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</si>
  <si>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</si>
  <si>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</si>
  <si>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</si>
  <si>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</si>
  <si>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</si>
  <si>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</si>
  <si>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</si>
  <si>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</si>
  <si>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</si>
  <si>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</si>
  <si>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</si>
  <si>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</si>
  <si>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</si>
  <si>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</si>
  <si>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</si>
  <si>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</si>
  <si>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</si>
  <si>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</si>
  <si>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</si>
  <si>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</si>
  <si>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</si>
  <si>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</si>
  <si>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</si>
  <si>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</si>
  <si>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</si>
  <si>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</si>
  <si>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</si>
  <si>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</si>
  <si>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</si>
  <si>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</si>
  <si>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</si>
  <si>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</si>
  <si>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</si>
  <si>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</si>
  <si>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</si>
  <si>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</si>
  <si>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</si>
  <si>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</si>
  <si>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</si>
  <si>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</si>
  <si>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</si>
  <si>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</si>
  <si>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</si>
  <si>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</si>
  <si>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</si>
  <si>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</si>
  <si>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</si>
  <si>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</si>
  <si>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</si>
  <si>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</si>
  <si>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</si>
  <si>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</si>
  <si>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</si>
  <si>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</si>
  <si>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</si>
  <si>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</si>
  <si>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</si>
  <si>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</si>
  <si>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</si>
  <si>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</si>
  <si>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</si>
  <si>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</si>
  <si>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</si>
  <si>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</si>
  <si>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</si>
  <si>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</si>
  <si>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</si>
  <si>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</si>
  <si>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</si>
  <si>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</si>
  <si>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</si>
  <si>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</si>
  <si>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</si>
  <si>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</si>
  <si>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</si>
  <si>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</si>
  <si>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</si>
  <si>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</si>
  <si>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</si>
  <si>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</si>
  <si>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</si>
  <si>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</si>
  <si>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</si>
  <si>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</si>
  <si>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</si>
  <si>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</si>
  <si>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</si>
  <si>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</si>
  <si>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</si>
  <si>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</si>
  <si>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</si>
  <si>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</si>
  <si>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</si>
  <si>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</si>
  <si>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</si>
  <si>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</si>
  <si>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</si>
  <si>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</si>
  <si>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</si>
  <si>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</si>
  <si>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</si>
  <si>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</si>
  <si>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</si>
  <si>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</si>
  <si>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</si>
  <si>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</si>
  <si>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</si>
  <si>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</si>
  <si>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</si>
  <si>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</si>
  <si>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</si>
  <si>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</si>
  <si>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</si>
  <si>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</si>
  <si>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</si>
  <si>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</si>
  <si>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</si>
  <si>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</si>
  <si>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</si>
  <si>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</si>
  <si>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</si>
  <si>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</si>
  <si>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</si>
  <si>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</si>
  <si>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</si>
  <si>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</si>
  <si>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</si>
  <si>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</si>
  <si>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</si>
  <si>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</si>
  <si>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</si>
  <si>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</si>
  <si>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</si>
  <si>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</si>
  <si>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</si>
  <si>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</si>
  <si>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</si>
  <si>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</si>
  <si>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</si>
  <si>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</si>
  <si>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</si>
  <si>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</si>
  <si>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</si>
  <si>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</si>
  <si>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</si>
  <si>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</si>
  <si>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</si>
  <si>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</si>
  <si>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</si>
  <si>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</si>
  <si>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</si>
  <si>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</si>
  <si>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</si>
  <si>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</si>
  <si>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</si>
  <si>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</si>
  <si>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</si>
  <si>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</si>
  <si>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</si>
  <si>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</si>
  <si>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</si>
  <si>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</si>
  <si>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</si>
  <si>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</si>
  <si>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</si>
  <si>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</si>
  <si>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</si>
  <si>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</si>
  <si>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</si>
  <si>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</si>
  <si>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</si>
  <si>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</si>
  <si>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</si>
  <si>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</si>
  <si>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</si>
  <si>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</si>
  <si>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</si>
  <si>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</si>
  <si>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</si>
  <si>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</si>
  <si>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</si>
  <si>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</si>
  <si>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</si>
  <si>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</si>
  <si>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</si>
  <si>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</si>
  <si>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</si>
  <si>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</si>
  <si>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</si>
  <si>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</si>
  <si>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</si>
  <si>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</si>
  <si>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</si>
  <si>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</si>
  <si>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</si>
  <si>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</si>
  <si>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</si>
  <si>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</si>
  <si>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</si>
  <si>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</si>
  <si>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</si>
  <si>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</si>
  <si>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</si>
  <si>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</si>
  <si>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</si>
  <si>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</si>
  <si>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</si>
  <si>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</si>
  <si>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</si>
  <si>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</si>
  <si>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</si>
  <si>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</si>
  <si>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</si>
  <si>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</si>
  <si>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</si>
  <si>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</si>
  <si>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</si>
  <si>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</si>
  <si>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</si>
  <si>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</si>
  <si>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</si>
  <si>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</si>
  <si>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</si>
  <si>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</si>
  <si>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</si>
  <si>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</si>
  <si>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</si>
  <si>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</si>
  <si>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</si>
  <si>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</si>
  <si>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</si>
  <si>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</si>
  <si>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</si>
  <si>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</si>
  <si>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</si>
  <si>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</si>
  <si>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</si>
  <si>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</si>
  <si>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</si>
  <si>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</si>
  <si>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</si>
  <si>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</si>
  <si>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</si>
  <si>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</si>
  <si>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</si>
  <si>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</si>
  <si>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</si>
  <si>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</si>
  <si>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</si>
  <si>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</si>
  <si>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</si>
  <si>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</si>
  <si>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</si>
  <si>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</si>
  <si>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</si>
  <si>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</si>
  <si>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</si>
  <si>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</si>
  <si>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</si>
  <si>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</si>
  <si>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</si>
  <si>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</si>
  <si>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</si>
  <si>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</si>
  <si>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</si>
  <si>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</si>
  <si>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</si>
  <si>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</si>
  <si>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</si>
  <si>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</si>
  <si>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</si>
  <si>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</si>
  <si>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</si>
  <si>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</si>
  <si>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</si>
  <si>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</si>
  <si>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</si>
  <si>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</si>
  <si>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</si>
  <si>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</si>
  <si>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</si>
  <si>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</si>
  <si>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</si>
  <si>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</si>
  <si>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</si>
  <si>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</si>
  <si>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</si>
  <si>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</si>
  <si>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</si>
  <si>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</si>
  <si>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</si>
  <si>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</si>
  <si>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</si>
  <si>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</si>
  <si>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</si>
  <si>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</si>
  <si>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</si>
  <si>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</si>
  <si>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</si>
  <si>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</si>
  <si>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</si>
  <si>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</si>
  <si>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</si>
  <si>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</si>
  <si>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</si>
  <si>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</si>
  <si>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</si>
  <si>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</si>
  <si>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</si>
  <si>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</si>
  <si>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</si>
  <si>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</si>
  <si>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</si>
  <si>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</si>
  <si>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</si>
  <si>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</si>
  <si>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</si>
  <si>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</si>
  <si>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</si>
  <si>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</si>
  <si>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</si>
  <si>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</si>
  <si>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</si>
  <si>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</si>
  <si>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</si>
  <si>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</si>
  <si>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</si>
  <si>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</si>
  <si>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</si>
  <si>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</si>
  <si>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</si>
  <si>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</si>
  <si>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</si>
  <si>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</si>
  <si>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</si>
  <si>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</si>
  <si>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</si>
  <si>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</si>
  <si>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</si>
  <si>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</si>
  <si>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</si>
  <si>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</si>
  <si>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</si>
  <si>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</si>
  <si>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</si>
  <si>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</si>
  <si>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</si>
  <si>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</si>
  <si>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</si>
  <si>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</si>
  <si>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</si>
  <si>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</si>
  <si>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</si>
  <si>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</si>
  <si>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</si>
  <si>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</si>
  <si>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</si>
  <si>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</si>
  <si>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</si>
  <si>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</si>
  <si>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</si>
  <si>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</si>
  <si>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</si>
  <si>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</si>
  <si>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</si>
  <si>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</si>
  <si>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</si>
  <si>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</si>
  <si>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</si>
  <si>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</si>
  <si>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</si>
  <si>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</si>
  <si>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</si>
  <si>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</si>
  <si>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</si>
  <si>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</si>
  <si>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</si>
  <si>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</si>
  <si>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</si>
  <si>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</si>
  <si>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</si>
  <si>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</si>
  <si>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</si>
  <si>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</si>
  <si>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</si>
  <si>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</si>
  <si>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</si>
  <si>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</si>
  <si>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</si>
  <si>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</si>
  <si>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</si>
  <si>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</si>
  <si>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</si>
  <si>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</si>
  <si>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</si>
  <si>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</si>
  <si>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</si>
  <si>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</si>
  <si>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</si>
  <si>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</si>
  <si>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</si>
  <si>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</si>
  <si>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</si>
  <si>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</si>
  <si>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</si>
  <si>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</si>
  <si>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</si>
  <si>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</si>
  <si>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</si>
  <si>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</si>
  <si>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</si>
  <si>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</si>
  <si>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</si>
  <si>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</si>
  <si>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</si>
  <si>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</si>
  <si>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</si>
  <si>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</si>
  <si>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</si>
  <si>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</si>
  <si>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</si>
  <si>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</si>
  <si>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</si>
  <si>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</si>
  <si>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</si>
  <si>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</si>
  <si>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</si>
  <si>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</si>
  <si>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</si>
  <si>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</si>
  <si>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</si>
  <si>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</si>
  <si>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</si>
  <si>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</si>
  <si>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</si>
  <si>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</si>
  <si>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</si>
  <si>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</si>
  <si>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</si>
  <si>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</si>
  <si>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</si>
  <si>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</si>
  <si>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</si>
  <si>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</si>
  <si>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</si>
  <si>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</si>
  <si>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</si>
  <si>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</si>
  <si>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</si>
  <si>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</si>
  <si>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</si>
  <si>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</si>
  <si>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</si>
  <si>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</si>
  <si>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</si>
  <si>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</si>
  <si>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</si>
  <si>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</si>
  <si>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</si>
  <si>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</si>
  <si>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</si>
  <si>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</si>
  <si>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</si>
  <si>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</si>
  <si>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</si>
  <si>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</si>
  <si>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</si>
  <si>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</si>
  <si>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</si>
  <si>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</si>
  <si>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</si>
  <si>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</si>
  <si>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</si>
  <si>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</si>
  <si>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</si>
  <si>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</si>
  <si>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</si>
  <si>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</si>
  <si>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</si>
  <si>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</si>
  <si>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</si>
  <si>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</si>
  <si>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</si>
  <si>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</si>
  <si>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</si>
  <si>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</si>
  <si>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</si>
  <si>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</si>
  <si>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</si>
  <si>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</si>
  <si>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</si>
  <si>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</si>
  <si>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</si>
  <si>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</si>
  <si>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</si>
  <si>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</si>
  <si>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</si>
  <si>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</si>
  <si>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</si>
  <si>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</si>
  <si>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</si>
  <si>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</si>
  <si>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</si>
  <si>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</si>
  <si>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</si>
  <si>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</si>
  <si>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</si>
  <si>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</si>
  <si>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</si>
  <si>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</si>
  <si>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</si>
  <si>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</si>
  <si>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</si>
  <si>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</si>
  <si>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</si>
  <si>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</si>
  <si>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</si>
  <si>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</si>
  <si>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</si>
  <si>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</si>
  <si>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</si>
  <si>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</si>
  <si>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</si>
  <si>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</si>
  <si>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</si>
  <si>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</si>
  <si>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</si>
  <si>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</si>
  <si>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</si>
  <si>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</si>
  <si>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</si>
  <si>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</si>
  <si>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</si>
  <si>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</si>
  <si>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</si>
  <si>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</si>
  <si>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</si>
  <si>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</si>
  <si>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</si>
  <si>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</si>
  <si>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</si>
  <si>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</si>
  <si>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</si>
  <si>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</si>
  <si>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</si>
  <si>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</si>
  <si>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</si>
  <si>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</si>
  <si>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</si>
  <si>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</si>
  <si>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</si>
  <si>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</si>
  <si>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</si>
  <si>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</si>
  <si>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</si>
  <si>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</si>
  <si>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</si>
  <si>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</si>
  <si>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</si>
  <si>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</si>
  <si>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</si>
  <si>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</si>
  <si>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</si>
  <si>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</si>
  <si>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</si>
  <si>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</si>
  <si>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</si>
  <si>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</si>
  <si>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</si>
  <si>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</si>
  <si>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</si>
  <si>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</si>
  <si>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</si>
  <si>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</si>
  <si>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</si>
  <si>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</si>
  <si>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</si>
  <si>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</si>
  <si>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</si>
  <si>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</si>
  <si>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</si>
  <si>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</si>
  <si>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</si>
  <si>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</si>
  <si>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</si>
  <si>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</si>
  <si>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</si>
  <si>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</si>
  <si>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</si>
  <si>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</si>
  <si>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</si>
  <si>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</si>
  <si>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</si>
  <si>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</si>
  <si>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</si>
  <si>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</si>
  <si>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</si>
  <si>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</si>
  <si>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</si>
  <si>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</si>
  <si>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</si>
  <si>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</si>
  <si>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</si>
  <si>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</si>
  <si>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</si>
  <si>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</si>
  <si>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</si>
  <si>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</si>
  <si>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</si>
  <si>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</si>
  <si>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</si>
  <si>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</si>
  <si>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</si>
  <si>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</si>
  <si>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</si>
  <si>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</si>
  <si>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</si>
  <si>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</si>
  <si>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</si>
  <si>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</si>
  <si>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</si>
  <si>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</si>
  <si>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</si>
  <si>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</si>
  <si>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</si>
  <si>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</si>
  <si>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</si>
  <si>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</si>
  <si>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</si>
  <si>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</si>
  <si>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</si>
  <si>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</si>
  <si>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</si>
  <si>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</si>
  <si>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</si>
  <si>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</si>
  <si>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</si>
  <si>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</si>
  <si>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</si>
  <si>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</si>
  <si>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</si>
  <si>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</si>
  <si>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</si>
  <si>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</si>
  <si>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</si>
  <si>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</si>
  <si>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</si>
  <si>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</si>
  <si>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</si>
  <si>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</si>
  <si>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</si>
  <si>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</si>
  <si>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</si>
  <si>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</si>
  <si>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</si>
  <si>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</si>
  <si>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</si>
  <si>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</si>
  <si>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</si>
  <si>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</si>
  <si>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</si>
  <si>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</si>
  <si>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</si>
  <si>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</si>
  <si>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</si>
  <si>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</si>
  <si>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</si>
  <si>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</si>
  <si>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</si>
  <si>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</si>
  <si>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</si>
  <si>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</si>
  <si>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</si>
  <si>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</si>
  <si>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</si>
  <si>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</si>
  <si>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</si>
  <si>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</si>
  <si>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</si>
  <si>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</si>
  <si>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</si>
  <si>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</si>
  <si>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</si>
  <si>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</si>
  <si>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</si>
  <si>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</si>
  <si>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</si>
  <si>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</si>
  <si>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</si>
  <si>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</si>
  <si>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</si>
  <si>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</si>
  <si>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</si>
  <si>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</si>
  <si>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</si>
  <si>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</si>
  <si>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</si>
  <si>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</si>
  <si>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</si>
  <si>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</si>
  <si>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</si>
  <si>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</si>
  <si>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</si>
  <si>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</si>
  <si>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</si>
  <si>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</si>
  <si>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</si>
  <si>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</si>
  <si>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</si>
  <si>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</si>
  <si>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</si>
  <si>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</si>
  <si>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</si>
  <si>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</si>
  <si>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</si>
  <si>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</si>
  <si>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</si>
  <si>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</si>
  <si>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</si>
  <si>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</si>
  <si>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</si>
  <si>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</si>
  <si>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</si>
  <si>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</si>
  <si>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</si>
  <si>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</si>
  <si>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</si>
  <si>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</si>
  <si>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</si>
  <si>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</si>
  <si>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</si>
  <si>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</si>
  <si>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</si>
  <si>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</si>
  <si>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</si>
  <si>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</si>
  <si>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</si>
  <si>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</si>
  <si>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</si>
  <si>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</si>
  <si>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</si>
  <si>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</si>
  <si>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</si>
  <si>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</si>
  <si>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</si>
  <si>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</si>
  <si>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</si>
  <si>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</si>
  <si>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</si>
  <si>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</si>
  <si>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</si>
  <si>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</si>
  <si>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</si>
  <si>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</si>
  <si>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</si>
  <si>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</si>
  <si>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</si>
  <si>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</si>
  <si>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</si>
  <si>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</si>
  <si>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</si>
  <si>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</si>
  <si>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</si>
  <si>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</si>
  <si>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</si>
  <si>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</si>
  <si>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</si>
  <si>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</si>
  <si>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</si>
  <si>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</si>
  <si>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</si>
  <si>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</si>
  <si>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</si>
  <si>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</si>
  <si>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</si>
  <si>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</si>
  <si>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</si>
  <si>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</si>
  <si>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</si>
  <si>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</si>
  <si>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</si>
  <si>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</si>
  <si>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</si>
  <si>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</si>
  <si>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</si>
  <si>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</si>
  <si>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</si>
  <si>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</si>
  <si>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</si>
  <si>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</si>
  <si>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</si>
  <si>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</si>
  <si>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</si>
  <si>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</si>
  <si>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</si>
  <si>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</si>
  <si>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</si>
  <si>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</si>
  <si>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</si>
  <si>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</si>
  <si>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</si>
  <si>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</si>
  <si>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</si>
  <si>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</si>
  <si>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</si>
  <si>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</si>
  <si>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</si>
  <si>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</si>
  <si>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</si>
  <si>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</si>
  <si>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</si>
  <si>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</si>
  <si>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</si>
  <si>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</si>
  <si>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</si>
  <si>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</si>
  <si>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</si>
  <si>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</si>
  <si>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</si>
  <si>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</si>
  <si>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</si>
  <si>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</si>
  <si>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</si>
  <si>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</si>
  <si>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</si>
  <si>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</si>
  <si>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</si>
  <si>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</si>
  <si>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</si>
  <si>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</si>
  <si>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</si>
  <si>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</si>
  <si>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</si>
  <si>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</si>
  <si>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</si>
  <si>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</si>
  <si>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</si>
  <si>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</si>
  <si>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</si>
  <si>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</si>
  <si>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</si>
  <si>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</si>
  <si>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</si>
  <si>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</si>
  <si>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</si>
  <si>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</si>
  <si>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</si>
  <si>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</si>
  <si>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</si>
  <si>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</si>
  <si>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</si>
  <si>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</si>
  <si>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</si>
  <si>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</si>
  <si>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</si>
  <si>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</si>
  <si>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</si>
  <si>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</si>
  <si>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</si>
  <si>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</si>
  <si>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</si>
  <si>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</si>
  <si>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</si>
  <si>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</si>
  <si>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</si>
  <si>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</si>
  <si>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</si>
  <si>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</si>
  <si>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</si>
  <si>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</si>
  <si>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</si>
  <si>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</si>
  <si>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</si>
  <si>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</si>
  <si>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</si>
  <si>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</si>
  <si>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</si>
  <si>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</si>
  <si>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</si>
  <si>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</si>
  <si>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</si>
  <si>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</si>
  <si>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</si>
  <si>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</si>
  <si>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</si>
  <si>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</si>
  <si>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</si>
  <si>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</si>
  <si>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</si>
  <si>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</si>
  <si>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</si>
  <si>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</si>
  <si>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</si>
  <si>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</si>
  <si>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</si>
  <si>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</si>
  <si>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</si>
  <si>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</si>
  <si>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</si>
  <si>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</si>
  <si>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</si>
  <si>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</si>
  <si>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</si>
  <si>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</si>
  <si>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</si>
  <si>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</si>
  <si>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</si>
  <si>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</si>
  <si>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</si>
  <si>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</si>
  <si>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</si>
  <si>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</si>
  <si>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</si>
  <si>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</si>
  <si>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</si>
  <si>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</si>
  <si>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</si>
  <si>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</si>
  <si>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</si>
  <si>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</si>
  <si>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</si>
  <si>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</si>
  <si>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</si>
  <si>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</si>
  <si>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</si>
  <si>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</si>
  <si>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</si>
  <si>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</si>
  <si>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</si>
  <si>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</si>
  <si>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</si>
  <si>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</si>
  <si>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</si>
  <si>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</si>
  <si>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</si>
  <si>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</si>
  <si>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</si>
  <si>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</si>
  <si>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</si>
  <si>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</si>
  <si>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</si>
  <si>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</si>
  <si>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</si>
  <si>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</si>
  <si>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</si>
  <si>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</si>
  <si>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</si>
  <si>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</si>
  <si>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</si>
  <si>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</si>
  <si>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</si>
  <si>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</si>
  <si>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</si>
  <si>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</si>
  <si>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</si>
  <si>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</si>
  <si>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</si>
  <si>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</si>
  <si>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</si>
  <si>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</si>
  <si>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</si>
  <si>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</si>
  <si>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</si>
  <si>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</si>
  <si>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</si>
  <si>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</si>
  <si>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</si>
  <si>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</si>
  <si>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</si>
  <si>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</si>
  <si>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</si>
  <si>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</si>
  <si>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</si>
  <si>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</si>
  <si>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</si>
  <si>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</si>
  <si>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</si>
  <si>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</si>
  <si>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</si>
  <si>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</si>
  <si>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</si>
  <si>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</si>
  <si>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</si>
  <si>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</si>
  <si>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</si>
  <si>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</si>
  <si>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</si>
  <si>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</si>
  <si>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</si>
  <si>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</si>
  <si>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</si>
  <si>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</si>
  <si>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</si>
  <si>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</si>
  <si>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</si>
  <si>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</si>
  <si>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</si>
  <si>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</si>
  <si>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</si>
  <si>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</si>
  <si>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</si>
  <si>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</si>
  <si>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</si>
  <si>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</si>
  <si>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</si>
  <si>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</si>
  <si>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</si>
  <si>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</si>
  <si>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</si>
  <si>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</si>
  <si>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</si>
  <si>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</si>
  <si>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</si>
  <si>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</si>
  <si>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</si>
  <si>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</si>
  <si>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</si>
  <si>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</si>
  <si>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</si>
  <si>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</si>
  <si>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</si>
  <si>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</si>
  <si>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</si>
  <si>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</si>
  <si>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</si>
  <si>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</si>
  <si>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</si>
  <si>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</si>
  <si>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</si>
  <si>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</si>
  <si>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</si>
  <si>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</si>
  <si>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</si>
  <si>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</si>
  <si>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</si>
  <si>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</si>
  <si>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</si>
  <si>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</si>
  <si>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</si>
  <si>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</si>
  <si>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</si>
  <si>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</si>
  <si>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</si>
  <si>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</si>
  <si>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</si>
  <si>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</si>
  <si>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</si>
  <si>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</si>
  <si>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</si>
  <si>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</si>
  <si>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</si>
  <si>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</si>
  <si>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</si>
  <si>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</si>
  <si>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</si>
  <si>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</si>
  <si>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</si>
  <si>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</si>
  <si>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</si>
  <si>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</si>
  <si>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</si>
  <si>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</si>
  <si>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</si>
  <si>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</si>
  <si>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</si>
  <si>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</si>
  <si>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</si>
  <si>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</si>
  <si>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</si>
  <si>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</si>
  <si>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</si>
  <si>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</si>
  <si>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</si>
  <si>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</si>
  <si>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</si>
  <si>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</si>
  <si>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</si>
  <si>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</si>
  <si>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</si>
  <si>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</si>
  <si>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</si>
  <si>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</si>
  <si>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</si>
  <si>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</si>
  <si>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</si>
  <si>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</si>
  <si>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</si>
  <si>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</si>
  <si>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</si>
  <si>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</si>
  <si>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</si>
  <si>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</si>
  <si>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</si>
  <si>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</si>
  <si>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</si>
  <si>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</si>
  <si>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</si>
  <si>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</si>
  <si>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</si>
  <si>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</si>
  <si>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</si>
  <si>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</si>
  <si>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</si>
  <si>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</si>
  <si>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</si>
  <si>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</si>
  <si>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</si>
  <si>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</si>
  <si>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</si>
  <si>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</si>
  <si>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</si>
  <si>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</si>
  <si>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</si>
  <si>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</si>
  <si>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</si>
  <si>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</si>
  <si>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</si>
  <si>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</si>
  <si>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</si>
  <si>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</si>
  <si>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</si>
  <si>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</si>
  <si>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</si>
  <si>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</si>
  <si>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</si>
  <si>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</si>
  <si>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</si>
  <si>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</si>
  <si>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</si>
  <si>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</si>
  <si>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</si>
  <si>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</si>
  <si>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</si>
  <si>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</si>
  <si>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</si>
  <si>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</si>
  <si>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</si>
  <si>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</si>
  <si>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</si>
  <si>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</si>
  <si>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</si>
  <si>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</si>
  <si>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</si>
  <si>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</si>
  <si>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</si>
  <si>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</si>
  <si>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</si>
  <si>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</si>
  <si>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</si>
  <si>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</si>
  <si>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</si>
  <si>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</si>
  <si>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</si>
  <si>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</si>
  <si>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</si>
  <si>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</si>
  <si>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</si>
  <si>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</si>
  <si>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</si>
  <si>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</si>
  <si>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</si>
  <si>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</si>
  <si>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</si>
  <si>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</si>
  <si>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</si>
  <si>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</si>
  <si>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</si>
  <si>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</si>
  <si>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</si>
  <si>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</si>
  <si>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</si>
  <si>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</si>
  <si>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</si>
  <si>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</si>
  <si>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</si>
  <si>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</si>
  <si>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</si>
  <si>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</si>
  <si>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</si>
  <si>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</si>
  <si>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</si>
  <si>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</si>
  <si>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</si>
  <si>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</si>
  <si>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</si>
  <si>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</si>
  <si>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</si>
  <si>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</si>
  <si>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</si>
  <si>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</si>
  <si>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</si>
  <si>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</si>
  <si>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</si>
  <si>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</si>
  <si>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</si>
  <si>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</si>
  <si>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</si>
  <si>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</si>
  <si>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</si>
  <si>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</si>
  <si>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</si>
  <si>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</si>
  <si>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</si>
  <si>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</si>
  <si>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</si>
  <si>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</si>
  <si>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</si>
  <si>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</si>
  <si>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</si>
  <si>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</si>
  <si>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</si>
  <si>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</si>
  <si>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</si>
  <si>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</si>
  <si>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</si>
  <si>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</si>
  <si>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</si>
  <si>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</si>
  <si>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</si>
  <si>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</si>
  <si>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</si>
  <si>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</si>
  <si>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</si>
  <si>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</si>
  <si>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</si>
  <si>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</si>
  <si>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</si>
  <si>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</si>
  <si>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</si>
  <si>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</si>
  <si>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</si>
  <si>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</si>
  <si>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</si>
  <si>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</si>
  <si>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</si>
  <si>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</si>
  <si>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</si>
  <si>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</si>
  <si>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</si>
  <si>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</si>
  <si>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</si>
  <si>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</si>
  <si>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</si>
  <si>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</si>
  <si>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</si>
  <si>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</si>
  <si>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</si>
  <si>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</si>
  <si>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</si>
  <si>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</si>
  <si>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</si>
  <si>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</si>
  <si>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</si>
  <si>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</si>
  <si>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</si>
  <si>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</si>
  <si>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</si>
  <si>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</si>
  <si>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</si>
  <si>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</si>
  <si>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</si>
  <si>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</si>
  <si>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</si>
  <si>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</si>
  <si>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</si>
  <si>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</si>
  <si>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</si>
  <si>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</si>
  <si>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</si>
  <si>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</si>
  <si>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</si>
  <si>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</si>
  <si>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</si>
  <si>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</si>
  <si>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</si>
  <si>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</si>
  <si>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</si>
  <si>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</si>
  <si>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</si>
  <si>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</si>
  <si>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</si>
  <si>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</si>
  <si>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</si>
  <si>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</si>
  <si>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</si>
  <si>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</si>
  <si>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</si>
  <si>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</si>
  <si>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</si>
  <si>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</si>
  <si>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</si>
  <si>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</si>
  <si>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</si>
  <si>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</si>
  <si>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</si>
  <si>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</si>
  <si>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</si>
  <si>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</si>
  <si>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</si>
  <si>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</si>
  <si>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</si>
  <si>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</si>
  <si>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</si>
  <si>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</si>
  <si>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</si>
  <si>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</si>
  <si>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</si>
  <si>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</si>
  <si>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</si>
  <si>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</si>
  <si>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</si>
  <si>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</si>
  <si>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</si>
  <si>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</si>
  <si>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</si>
  <si>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</si>
  <si>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</si>
  <si>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</si>
  <si>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</si>
  <si>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</si>
  <si>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</si>
  <si>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</si>
  <si>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</si>
  <si>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</si>
  <si>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</si>
  <si>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</si>
  <si>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</si>
  <si>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</si>
  <si>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</si>
  <si>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</si>
  <si>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</si>
  <si>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</si>
  <si>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</si>
  <si>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</si>
  <si>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</si>
  <si>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</si>
  <si>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</si>
  <si>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</si>
  <si>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</si>
  <si>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</si>
  <si>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</si>
  <si>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</si>
  <si>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</si>
  <si>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</si>
  <si>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</si>
  <si>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</si>
  <si>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</si>
  <si>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</si>
  <si>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</si>
  <si>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</si>
  <si>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</si>
  <si>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</si>
  <si>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</si>
  <si>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</si>
  <si>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</si>
  <si>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</si>
  <si>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</si>
  <si>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</si>
  <si>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</si>
  <si>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</si>
  <si>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</si>
  <si>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</si>
  <si>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</si>
  <si>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</si>
  <si>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</si>
  <si>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</si>
  <si>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</si>
  <si>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</si>
  <si>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</si>
  <si>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</si>
  <si>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</si>
  <si>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</si>
  <si>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</si>
  <si>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</si>
  <si>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</si>
  <si>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</si>
  <si>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</si>
  <si>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</si>
  <si>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</si>
  <si>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</si>
  <si>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</si>
  <si>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</si>
  <si>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</si>
  <si>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</si>
  <si>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</si>
  <si>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</si>
  <si>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</si>
  <si>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</si>
  <si>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</si>
  <si>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</si>
  <si>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</si>
  <si>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</si>
  <si>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</si>
  <si>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</si>
  <si>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</si>
  <si>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</si>
  <si>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</si>
  <si>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</si>
  <si>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</si>
  <si>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</si>
  <si>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</si>
  <si>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</si>
  <si>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</si>
  <si>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</si>
  <si>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</si>
  <si>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</si>
  <si>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</si>
  <si>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</si>
  <si>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</si>
  <si>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</si>
  <si>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</si>
  <si>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</si>
  <si>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</si>
  <si>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</si>
  <si>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</si>
  <si>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</si>
  <si>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</si>
  <si>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</si>
  <si>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</si>
  <si>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</si>
  <si>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</si>
  <si>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</si>
  <si>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</si>
  <si>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</si>
  <si>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</si>
  <si>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</si>
  <si>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</si>
  <si>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</si>
  <si>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</si>
  <si>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</si>
  <si>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</si>
  <si>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</si>
  <si>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</si>
  <si>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</si>
  <si>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</si>
  <si>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</si>
  <si>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</si>
  <si>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</si>
  <si>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</si>
  <si>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</si>
  <si>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</si>
  <si>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</si>
  <si>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</si>
  <si>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</si>
  <si>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</si>
  <si>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</si>
  <si>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</si>
  <si>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</si>
  <si>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</si>
  <si>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</si>
  <si>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</si>
  <si>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</si>
  <si>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</si>
  <si>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</si>
  <si>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</si>
  <si>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</si>
  <si>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</si>
  <si>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</si>
  <si>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</si>
  <si>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</si>
  <si>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</si>
  <si>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</si>
  <si>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</si>
  <si>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</si>
  <si>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</si>
  <si>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</si>
  <si>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</si>
  <si>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</si>
  <si>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</si>
  <si>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</si>
  <si>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</si>
  <si>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</si>
  <si>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</si>
  <si>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</si>
  <si>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</si>
  <si>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</si>
  <si>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</si>
  <si>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</si>
  <si>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</si>
  <si>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</si>
  <si>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</si>
  <si>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</si>
  <si>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</si>
  <si>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</si>
  <si>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</si>
  <si>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</si>
  <si>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</si>
  <si>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</si>
  <si>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</si>
  <si>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</si>
  <si>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</si>
  <si>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</si>
  <si>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</si>
  <si>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</si>
  <si>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</si>
  <si>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</si>
  <si>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</si>
  <si>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</si>
  <si>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</si>
  <si>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</si>
  <si>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</si>
  <si>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</si>
  <si>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</si>
  <si>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</si>
  <si>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</si>
  <si>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</si>
  <si>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</si>
  <si>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</si>
  <si>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</si>
  <si>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</si>
  <si>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</si>
  <si>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</si>
  <si>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</si>
  <si>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</si>
  <si>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</si>
  <si>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</si>
  <si>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</si>
  <si>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</si>
  <si>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</si>
  <si>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</si>
  <si>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</si>
  <si>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</si>
  <si>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</si>
  <si>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</si>
  <si>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</si>
  <si>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</si>
  <si>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</si>
  <si>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</si>
  <si>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</si>
  <si>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</si>
  <si>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</si>
  <si>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</si>
  <si>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</si>
  <si>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</si>
  <si>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</si>
  <si>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</si>
  <si>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</si>
  <si>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</si>
  <si>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</si>
  <si>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</si>
  <si>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</si>
  <si>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</si>
  <si>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</si>
  <si>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</si>
  <si>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</si>
  <si>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</si>
  <si>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</si>
  <si>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</si>
  <si>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</si>
  <si>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</si>
  <si>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</si>
  <si>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</si>
  <si>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</si>
  <si>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</si>
  <si>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</si>
  <si>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</si>
  <si>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</si>
  <si>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</si>
  <si>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</si>
  <si>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</si>
  <si>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</si>
  <si>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</si>
  <si>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</si>
  <si>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</si>
  <si>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</si>
  <si>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</si>
  <si>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</si>
  <si>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</si>
  <si>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</si>
  <si>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</si>
  <si>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</si>
  <si>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</si>
  <si>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</si>
  <si>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</si>
  <si>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</si>
  <si>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</si>
  <si>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</si>
  <si>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</si>
  <si>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</si>
  <si>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</si>
  <si>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</si>
  <si>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</si>
  <si>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</si>
  <si>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</si>
  <si>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</si>
  <si>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</si>
  <si>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</si>
  <si>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</si>
  <si>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</si>
  <si>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</si>
  <si>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</si>
  <si>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</si>
  <si>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</si>
  <si>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</si>
  <si>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</si>
  <si>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</si>
  <si>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</si>
  <si>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</si>
  <si>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</si>
  <si>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</si>
  <si>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</si>
  <si>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</si>
  <si>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</si>
  <si>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</si>
  <si>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</si>
  <si>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</si>
  <si>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</si>
  <si>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</si>
  <si>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</si>
  <si>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</si>
  <si>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</si>
  <si>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</si>
  <si>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</si>
  <si>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</si>
  <si>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</si>
  <si>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</si>
  <si>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</si>
  <si>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</si>
  <si>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</si>
  <si>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</si>
  <si>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</si>
  <si>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</si>
  <si>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</si>
  <si>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</si>
  <si>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</si>
  <si>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</si>
  <si>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</si>
  <si>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</si>
  <si>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</si>
  <si>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</si>
  <si>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</si>
  <si>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</si>
  <si>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</si>
  <si>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</si>
  <si>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</si>
  <si>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</si>
  <si>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</si>
  <si>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</si>
  <si>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</si>
  <si>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</si>
  <si>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</si>
  <si>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</si>
  <si>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</si>
  <si>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</si>
  <si>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</si>
  <si>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</si>
  <si>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</si>
  <si>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</si>
  <si>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</si>
  <si>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</si>
  <si>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</si>
  <si>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</si>
  <si>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</si>
  <si>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</si>
  <si>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</si>
  <si>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</si>
  <si>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</si>
  <si>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</si>
  <si>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</si>
  <si>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</si>
  <si>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</si>
  <si>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</si>
  <si>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</si>
  <si>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</si>
  <si>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</si>
  <si>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</si>
  <si>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</si>
  <si>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</si>
  <si>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</si>
  <si>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</si>
  <si>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</si>
  <si>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</si>
  <si>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</si>
  <si>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</si>
  <si>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</si>
  <si>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</si>
  <si>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</si>
  <si>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</si>
  <si>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</si>
  <si>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</si>
  <si>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</si>
  <si>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</si>
  <si>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</si>
  <si>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</si>
  <si>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</si>
  <si>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</si>
  <si>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</si>
  <si>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</si>
  <si>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</si>
  <si>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</si>
  <si>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</si>
  <si>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</si>
  <si>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</si>
  <si>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</si>
  <si>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</si>
  <si>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</si>
  <si>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</si>
  <si>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</si>
  <si>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</si>
  <si>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</si>
  <si>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</si>
  <si>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</si>
  <si>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</si>
  <si>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</si>
  <si>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</si>
  <si>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</si>
  <si>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</si>
  <si>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</si>
  <si>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</si>
  <si>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</si>
  <si>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</si>
  <si>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</si>
  <si>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</si>
  <si>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</si>
  <si>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</si>
  <si>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</si>
  <si>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</si>
  <si>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</si>
  <si>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</si>
  <si>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</si>
  <si>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</si>
  <si>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</si>
  <si>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</si>
  <si>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</si>
  <si>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</si>
  <si>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</si>
  <si>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</si>
  <si>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</si>
  <si>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</si>
  <si>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</si>
  <si>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</si>
  <si>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</si>
  <si>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</si>
  <si>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</si>
  <si>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</si>
  <si>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</si>
  <si>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</si>
  <si>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</si>
  <si>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</si>
  <si>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</si>
  <si>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</si>
  <si>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</si>
  <si>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</si>
  <si>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</si>
  <si>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</si>
  <si>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</si>
  <si>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</si>
  <si>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</si>
  <si>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</si>
  <si>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</si>
  <si>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</si>
  <si>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</si>
  <si>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</si>
  <si>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</si>
  <si>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</si>
  <si>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</si>
  <si>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</si>
  <si>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</si>
  <si>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</si>
  <si>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</si>
  <si>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</si>
  <si>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</si>
  <si>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</si>
  <si>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</si>
  <si>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</si>
  <si>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</si>
  <si>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</si>
  <si>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</si>
  <si>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</si>
  <si>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</si>
  <si>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</si>
  <si>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</si>
  <si>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</si>
  <si>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</si>
  <si>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</si>
  <si>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</si>
  <si>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</si>
  <si>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</si>
  <si>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</si>
  <si>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</si>
  <si>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</si>
  <si>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</si>
  <si>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</si>
  <si>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</si>
  <si>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</si>
  <si>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</si>
  <si>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</si>
  <si>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</si>
  <si>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</si>
  <si>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</si>
  <si>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</si>
  <si>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</si>
  <si>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</si>
  <si>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</si>
  <si>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</si>
  <si>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</si>
  <si>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</si>
  <si>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</si>
  <si>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</si>
  <si>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</si>
  <si>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</si>
  <si>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</si>
  <si>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</si>
  <si>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</si>
  <si>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</si>
  <si>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</si>
  <si>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</si>
  <si>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</si>
  <si>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</si>
  <si>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</si>
  <si>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</si>
  <si>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</si>
  <si>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</si>
  <si>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</si>
  <si>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</si>
  <si>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</si>
  <si>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</si>
  <si>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</si>
  <si>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</si>
  <si>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</si>
  <si>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</si>
  <si>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</si>
  <si>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</si>
  <si>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</si>
  <si>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</si>
  <si>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</si>
  <si>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</si>
  <si>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</si>
  <si>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</si>
  <si>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</si>
  <si>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</si>
  <si>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</si>
  <si>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</si>
  <si>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</si>
  <si>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</si>
  <si>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</si>
  <si>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</si>
  <si>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</si>
  <si>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</si>
  <si>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</si>
  <si>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</si>
  <si>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</si>
  <si>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</si>
  <si>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</si>
  <si>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</si>
  <si>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</si>
  <si>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</si>
  <si>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</si>
  <si>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</si>
  <si>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</si>
  <si>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</si>
  <si>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</si>
  <si>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</si>
  <si>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</si>
  <si>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</si>
  <si>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</si>
  <si>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</si>
  <si>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</si>
  <si>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</si>
  <si>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</si>
  <si>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</si>
  <si>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</si>
  <si>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</si>
  <si>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</si>
  <si>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</si>
  <si>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</si>
  <si>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</si>
  <si>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</si>
  <si>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</si>
  <si>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</si>
  <si>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</si>
  <si>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</si>
  <si>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</si>
  <si>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</si>
  <si>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</si>
  <si>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</si>
  <si>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</si>
  <si>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</si>
  <si>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</si>
  <si>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</si>
  <si>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</si>
  <si>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</si>
  <si>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</si>
  <si>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</si>
  <si>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</si>
  <si>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</si>
  <si>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</si>
  <si>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</si>
  <si>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</si>
  <si>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</si>
  <si>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</si>
  <si>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</si>
  <si>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</si>
  <si>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</si>
  <si>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</si>
  <si>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</si>
  <si>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</si>
  <si>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</si>
  <si>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</si>
  <si>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</si>
  <si>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</si>
  <si>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</si>
  <si>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</si>
  <si>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</si>
  <si>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</si>
  <si>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</si>
  <si>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</si>
  <si>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</si>
  <si>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</si>
  <si>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</si>
  <si>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</si>
  <si>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</si>
  <si>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</si>
  <si>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</si>
  <si>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</si>
  <si>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</si>
  <si>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</si>
  <si>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</si>
  <si>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</si>
  <si>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</si>
  <si>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</si>
  <si>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</si>
  <si>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</si>
  <si>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</si>
  <si>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</si>
  <si>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</si>
  <si>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</si>
  <si>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</si>
  <si>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</si>
  <si>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</si>
  <si>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</si>
  <si>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</si>
  <si>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</si>
  <si>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</si>
  <si>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</si>
  <si>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</si>
  <si>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</si>
  <si>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</si>
  <si>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</si>
  <si>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</si>
  <si>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</si>
  <si>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</si>
  <si>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</si>
  <si>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</si>
  <si>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</si>
  <si>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</si>
  <si>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</si>
  <si>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</si>
  <si>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</si>
  <si>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</si>
  <si>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</si>
  <si>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</si>
  <si>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</si>
  <si>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</si>
  <si>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</si>
  <si>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</si>
  <si>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</si>
  <si>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</si>
  <si>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</si>
  <si>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</si>
  <si>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</si>
  <si>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</si>
  <si>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</si>
  <si>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</si>
  <si>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</si>
  <si>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</si>
  <si>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</si>
  <si>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</si>
  <si>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</si>
  <si>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</si>
  <si>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</si>
  <si>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</si>
  <si>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</si>
  <si>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</si>
  <si>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</si>
  <si>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</si>
  <si>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</si>
  <si>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</si>
  <si>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</si>
  <si>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</si>
  <si>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</si>
  <si>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</si>
  <si>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</si>
  <si>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</si>
  <si>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</si>
  <si>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</si>
  <si>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</si>
  <si>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</si>
  <si>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</si>
  <si>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</si>
  <si>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</si>
  <si>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</si>
  <si>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</si>
  <si>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</si>
  <si>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</si>
  <si>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</si>
  <si>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</si>
  <si>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</si>
  <si>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</si>
  <si>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</si>
  <si>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</si>
  <si>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</si>
  <si>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</si>
  <si>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</si>
  <si>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</si>
  <si>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</si>
  <si>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</si>
  <si>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</si>
  <si>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</si>
  <si>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</si>
  <si>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</si>
  <si>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</si>
  <si>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</si>
  <si>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</si>
  <si>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</si>
  <si>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</si>
  <si>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</si>
  <si>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</si>
  <si>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</si>
  <si>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</si>
  <si>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</si>
  <si>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</si>
  <si>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</si>
  <si>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</si>
  <si>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</si>
  <si>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</si>
  <si>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</si>
  <si>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</si>
  <si>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</si>
  <si>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</si>
  <si>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</si>
  <si>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</si>
  <si>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</si>
  <si>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</si>
  <si>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</si>
  <si>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</si>
  <si>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</si>
  <si>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</si>
  <si>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</si>
  <si>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</si>
  <si>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</si>
  <si>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</si>
  <si>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</si>
  <si>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</si>
  <si>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</si>
  <si>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</si>
  <si>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</si>
  <si>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</si>
  <si>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</si>
  <si>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</si>
  <si>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</si>
  <si>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</si>
  <si>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</si>
  <si>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</si>
  <si>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</si>
  <si>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</si>
  <si>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</si>
  <si>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</si>
  <si>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</si>
  <si>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</si>
  <si>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</si>
  <si>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</si>
  <si>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</si>
  <si>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</si>
  <si>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</si>
  <si>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</si>
  <si>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</si>
  <si>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</si>
  <si>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</si>
  <si>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</si>
  <si>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</si>
  <si>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</si>
  <si>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</si>
  <si>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</si>
  <si>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</si>
  <si>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</si>
  <si>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</si>
  <si>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</si>
  <si>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</si>
  <si>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</si>
  <si>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</si>
  <si>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</si>
  <si>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</si>
  <si>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</si>
  <si>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</si>
  <si>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</si>
  <si>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</si>
  <si>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</si>
  <si>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</si>
  <si>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</si>
  <si>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</si>
  <si>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</si>
  <si>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</si>
  <si>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</si>
  <si>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</si>
  <si>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</si>
  <si>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</si>
  <si>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</si>
  <si>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</si>
  <si>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</si>
  <si>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</si>
  <si>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</si>
  <si>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</si>
  <si>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</si>
  <si>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</si>
  <si>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</si>
  <si>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</si>
  <si>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</si>
  <si>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</si>
  <si>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</si>
  <si>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</si>
  <si>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</si>
  <si>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</si>
  <si>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</si>
  <si>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</si>
  <si>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</si>
  <si>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</si>
  <si>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</si>
  <si>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</si>
  <si>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</si>
  <si>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</si>
  <si>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</si>
  <si>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</si>
  <si>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</si>
  <si>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</si>
  <si>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</si>
  <si>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</si>
  <si>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</si>
  <si>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</si>
  <si>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</si>
  <si>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</si>
  <si>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</si>
  <si>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</si>
  <si>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</si>
  <si>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</si>
  <si>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</si>
  <si>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</si>
  <si>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</si>
  <si>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</si>
  <si>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</si>
  <si>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</si>
  <si>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</si>
  <si>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</si>
  <si>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</si>
  <si>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</si>
  <si>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</si>
  <si>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</si>
  <si>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</si>
  <si>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</si>
  <si>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</si>
  <si>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</si>
  <si>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</si>
  <si>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</si>
  <si>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</si>
  <si>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</si>
  <si>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</si>
  <si>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</si>
  <si>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</si>
  <si>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</si>
  <si>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</si>
  <si>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</si>
  <si>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</si>
  <si>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</si>
  <si>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</si>
  <si>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</si>
  <si>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</si>
  <si>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</si>
  <si>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</si>
  <si>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</si>
  <si>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</si>
  <si>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</si>
  <si>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</si>
  <si>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</si>
  <si>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</si>
  <si>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</si>
  <si>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</si>
  <si>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</si>
  <si>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</si>
  <si>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</si>
  <si>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</si>
  <si>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</si>
  <si>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</si>
  <si>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</si>
  <si>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</si>
  <si>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</si>
  <si>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</si>
  <si>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</si>
  <si>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</si>
  <si>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</si>
  <si>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</si>
  <si>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</si>
  <si>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</si>
  <si>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</si>
  <si>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</si>
  <si>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</si>
  <si>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</si>
  <si>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</si>
  <si>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</si>
  <si>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</si>
  <si>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</si>
  <si>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</si>
  <si>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</si>
  <si>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</si>
  <si>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</si>
  <si>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</si>
  <si>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</si>
  <si>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</si>
  <si>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</si>
  <si>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</si>
  <si>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</si>
  <si>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</si>
  <si>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</si>
  <si>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</si>
  <si>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</si>
  <si>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</si>
  <si>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</si>
  <si>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</si>
  <si>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</si>
  <si>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</si>
  <si>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</si>
  <si>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</si>
  <si>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</si>
  <si>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</si>
  <si>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</si>
  <si>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</si>
  <si>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</si>
  <si>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</si>
  <si>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</si>
  <si>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</si>
  <si>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</si>
  <si>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</si>
  <si>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</si>
  <si>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</si>
  <si>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</si>
  <si>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</si>
  <si>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</si>
  <si>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</si>
  <si>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</si>
  <si>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</si>
  <si>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</si>
  <si>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</si>
  <si>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</si>
  <si>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</si>
  <si>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</si>
  <si>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</si>
  <si>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</si>
  <si>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</si>
  <si>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</si>
  <si>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</si>
  <si>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</si>
  <si>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</si>
  <si>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</si>
  <si>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</si>
  <si>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</si>
  <si>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</si>
  <si>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</si>
  <si>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</si>
  <si>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</si>
  <si>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</si>
  <si>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</si>
  <si>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</si>
  <si>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</si>
  <si>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</si>
  <si>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</si>
  <si>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</si>
  <si>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</si>
  <si>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</si>
  <si>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</si>
  <si>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</si>
  <si>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</si>
  <si>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</si>
  <si>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</si>
  <si>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</si>
  <si>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</si>
  <si>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</si>
  <si>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</si>
  <si>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</si>
  <si>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</si>
  <si>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</si>
  <si>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</si>
  <si>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</si>
  <si>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</si>
  <si>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</si>
  <si>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</si>
  <si>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</si>
  <si>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</si>
  <si>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</si>
  <si>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</si>
  <si>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</si>
  <si>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</si>
  <si>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</si>
  <si>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</si>
  <si>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</si>
  <si>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</si>
  <si>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</si>
  <si>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</si>
  <si>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</si>
  <si>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</si>
  <si>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</si>
  <si>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</si>
  <si>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</si>
  <si>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</si>
  <si>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</si>
  <si>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</si>
  <si>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</si>
  <si>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</si>
  <si>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</si>
  <si>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</si>
  <si>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</si>
  <si>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</si>
  <si>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</si>
  <si>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</si>
  <si>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</si>
  <si>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</si>
  <si>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</si>
  <si>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</si>
  <si>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</si>
  <si>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</si>
  <si>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</si>
  <si>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</si>
  <si>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</si>
  <si>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</si>
  <si>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</si>
  <si>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</si>
  <si>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</si>
  <si>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</si>
  <si>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</si>
  <si>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</si>
  <si>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</si>
  <si>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</si>
  <si>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</si>
  <si>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</si>
  <si>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</si>
  <si>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</si>
  <si>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</si>
  <si>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</si>
  <si>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</si>
  <si>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</si>
  <si>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</si>
  <si>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</si>
  <si>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</si>
  <si>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</si>
  <si>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</si>
  <si>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</si>
  <si>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</si>
  <si>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</si>
  <si>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</si>
  <si>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</si>
  <si>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</si>
  <si>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</si>
  <si>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</si>
  <si>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</si>
  <si>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</si>
  <si>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</si>
  <si>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</si>
  <si>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</si>
  <si>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</si>
  <si>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</si>
  <si>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</si>
  <si>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</si>
  <si>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</si>
  <si>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</si>
  <si>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</si>
  <si>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</si>
  <si>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</si>
  <si>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</si>
  <si>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</si>
  <si>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</si>
  <si>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</si>
  <si>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</si>
  <si>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</si>
  <si>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</si>
  <si>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</si>
  <si>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</si>
  <si>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</si>
  <si>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</si>
  <si>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</si>
  <si>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</si>
  <si>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</si>
  <si>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</si>
  <si>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</si>
  <si>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</si>
  <si>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</si>
  <si>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</si>
  <si>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</si>
  <si>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</si>
  <si>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</si>
  <si>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</si>
  <si>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</si>
  <si>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</si>
  <si>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</si>
  <si>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</si>
  <si>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</si>
  <si>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</si>
  <si>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</si>
  <si>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</si>
  <si>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</si>
  <si>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</si>
  <si>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</si>
  <si>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</si>
  <si>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</si>
  <si>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</si>
  <si>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</si>
  <si>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</si>
  <si>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</si>
  <si>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</si>
  <si>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</si>
  <si>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</si>
  <si>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</si>
  <si>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</si>
  <si>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</si>
  <si>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</si>
  <si>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</si>
  <si>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</si>
  <si>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</si>
  <si>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</si>
  <si>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</si>
  <si>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</si>
  <si>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</si>
  <si>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</si>
  <si>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</si>
  <si>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</si>
  <si>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</si>
  <si>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</si>
  <si>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</si>
  <si>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</si>
  <si>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</si>
  <si>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</si>
  <si>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</si>
  <si>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</si>
  <si>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</si>
  <si>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</si>
  <si>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</si>
  <si>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</si>
  <si>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</si>
  <si>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</si>
  <si>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</si>
  <si>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</si>
  <si>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</si>
  <si>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</si>
  <si>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</si>
  <si>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</si>
  <si>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</si>
  <si>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</si>
  <si>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</si>
  <si>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</si>
  <si>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</si>
  <si>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</si>
  <si>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</si>
  <si>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</si>
  <si>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</si>
  <si>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</si>
  <si>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</si>
  <si>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</si>
  <si>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</si>
  <si>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</si>
  <si>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</si>
  <si>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</si>
  <si>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</si>
  <si>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</si>
  <si>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</si>
  <si>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</si>
  <si>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</si>
  <si>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</si>
  <si>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</si>
  <si>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</si>
  <si>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</si>
  <si>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</si>
  <si>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</si>
  <si>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</si>
  <si>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</si>
  <si>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</si>
  <si>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</si>
  <si>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</si>
  <si>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</si>
  <si>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</si>
  <si>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</si>
  <si>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</si>
  <si>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</si>
  <si>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</si>
  <si>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</si>
  <si>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</si>
  <si>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</si>
  <si>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</si>
  <si>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</si>
  <si>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</si>
  <si>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</si>
  <si>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</si>
  <si>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</si>
  <si>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</si>
  <si>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</si>
  <si>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</si>
  <si>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</si>
  <si>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</si>
  <si>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</si>
  <si>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</si>
  <si>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</si>
  <si>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</si>
  <si>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</si>
  <si>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</si>
  <si>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</si>
  <si>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</si>
  <si>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</si>
  <si>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</si>
  <si>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</si>
  <si>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</si>
  <si>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</si>
  <si>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</si>
  <si>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</si>
  <si>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</si>
  <si>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</si>
  <si>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</si>
  <si>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</si>
  <si>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</si>
  <si>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</si>
  <si>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</si>
  <si>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</si>
  <si>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</si>
  <si>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</si>
  <si>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</si>
  <si>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</si>
  <si>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</si>
  <si>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</si>
  <si>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</si>
  <si>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</si>
  <si>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</si>
  <si>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</si>
  <si>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</si>
  <si>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</si>
  <si>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</si>
  <si>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</si>
  <si>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</si>
  <si>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</si>
  <si>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</si>
  <si>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</si>
  <si>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</si>
  <si>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</si>
  <si>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</si>
  <si>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</si>
  <si>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</si>
  <si>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</si>
  <si>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</si>
  <si>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</si>
  <si>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</si>
  <si>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</si>
  <si>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</si>
  <si>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</si>
  <si>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</si>
  <si>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</si>
  <si>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</si>
  <si>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</si>
  <si>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</si>
  <si>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</si>
  <si>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</si>
  <si>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</si>
  <si>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</si>
  <si>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</si>
  <si>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</si>
  <si>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</si>
  <si>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</si>
  <si>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</si>
  <si>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</si>
  <si>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</si>
  <si>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</si>
  <si>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</si>
  <si>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</si>
  <si>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</si>
  <si>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</si>
  <si>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</si>
  <si>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</si>
  <si>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</si>
  <si>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</si>
  <si>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</si>
  <si>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</si>
  <si>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</si>
  <si>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</si>
  <si>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</si>
  <si>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</si>
  <si>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</si>
  <si>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</si>
  <si>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</si>
  <si>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</si>
  <si>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</si>
  <si>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</si>
  <si>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</si>
  <si>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</si>
  <si>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</si>
  <si>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</si>
  <si>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</si>
  <si>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</si>
  <si>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</si>
  <si>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</si>
  <si>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</si>
  <si>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</si>
  <si>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</si>
  <si>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</si>
  <si>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</si>
  <si>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</si>
  <si>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</si>
  <si>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</si>
  <si>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</si>
  <si>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</si>
  <si>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</si>
  <si>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</si>
  <si>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</si>
  <si>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</si>
  <si>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</si>
  <si>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</si>
  <si>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</si>
  <si>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</si>
  <si>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</si>
  <si>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</si>
  <si>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</si>
  <si>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</si>
  <si>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</si>
  <si>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</si>
  <si>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</si>
  <si>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</si>
  <si>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</si>
  <si>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</si>
  <si>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</si>
  <si>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</si>
  <si>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</si>
  <si>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</si>
  <si>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</si>
  <si>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</si>
  <si>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</si>
  <si>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</si>
  <si>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</si>
  <si>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</si>
  <si>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</si>
  <si>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</si>
  <si>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</si>
  <si>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</si>
  <si>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</si>
  <si>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</si>
  <si>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</si>
  <si>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</si>
  <si>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</si>
  <si>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</si>
  <si>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</si>
  <si>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</si>
  <si>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</si>
  <si>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</si>
  <si>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</si>
  <si>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</si>
  <si>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</si>
  <si>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</si>
  <si>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</si>
  <si>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</si>
  <si>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</si>
  <si>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</si>
  <si>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</si>
  <si>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</si>
  <si>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</si>
  <si>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</si>
  <si>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</si>
  <si>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</si>
  <si>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</si>
  <si>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</si>
  <si>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</si>
  <si>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</si>
  <si>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</si>
  <si>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</si>
  <si>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</si>
  <si>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</si>
  <si>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</si>
  <si>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</si>
  <si>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</si>
  <si>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</si>
  <si>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</si>
  <si>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</si>
  <si>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</si>
  <si>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</si>
  <si>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</si>
  <si>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</si>
  <si>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</si>
  <si>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</si>
  <si>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</si>
  <si>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</si>
  <si>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</si>
  <si>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</si>
  <si>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</si>
  <si>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</si>
  <si>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</si>
  <si>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</si>
  <si>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</si>
  <si>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</si>
  <si>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</si>
  <si>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</si>
  <si>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</si>
  <si>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</si>
  <si>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</si>
  <si>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</si>
  <si>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</si>
  <si>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</si>
  <si>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</si>
  <si>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</si>
  <si>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</si>
  <si>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</si>
  <si>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</si>
  <si>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</si>
  <si>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</si>
  <si>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</si>
  <si>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</si>
  <si>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</si>
  <si>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</si>
  <si>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</si>
  <si>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</si>
  <si>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</si>
  <si>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</si>
  <si>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</si>
  <si>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</si>
  <si>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</si>
  <si>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</si>
  <si>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</si>
  <si>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</si>
  <si>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</si>
  <si>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</si>
  <si>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</si>
  <si>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</si>
  <si>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</si>
  <si>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</si>
  <si>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</si>
  <si>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</si>
  <si>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</si>
  <si>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</si>
  <si>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</si>
  <si>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</si>
  <si>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</si>
  <si>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</si>
  <si>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</si>
  <si>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</si>
  <si>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</si>
  <si>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</si>
  <si>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</si>
  <si>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</si>
  <si>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</si>
  <si>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</si>
  <si>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</si>
  <si>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</si>
  <si>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</si>
  <si>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</si>
  <si>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</si>
  <si>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</si>
  <si>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</si>
  <si>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</si>
  <si>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</si>
  <si>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</si>
  <si>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</si>
  <si>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</si>
  <si>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</si>
  <si>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</si>
  <si>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</si>
  <si>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</si>
  <si>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</si>
  <si>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</si>
  <si>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</si>
  <si>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</si>
  <si>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</si>
  <si>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</si>
  <si>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</si>
  <si>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</si>
  <si>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</si>
  <si>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</si>
  <si>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</si>
  <si>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</si>
  <si>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</si>
  <si>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</si>
  <si>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</si>
  <si>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</si>
  <si>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</si>
  <si>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</si>
  <si>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</si>
  <si>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</si>
  <si>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</si>
  <si>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</si>
  <si>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</si>
  <si>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</si>
  <si>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</si>
  <si>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</si>
  <si>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</si>
  <si>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</si>
  <si>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</si>
  <si>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</si>
  <si>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</si>
  <si>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</si>
  <si>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</si>
  <si>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</si>
  <si>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</si>
  <si>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</si>
  <si>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</si>
  <si>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</si>
  <si>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</si>
  <si>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</si>
  <si>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</si>
  <si>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</si>
  <si>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</si>
  <si>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</si>
  <si>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</si>
  <si>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</si>
  <si>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</si>
  <si>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</si>
  <si>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</si>
  <si>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</si>
  <si>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</si>
  <si>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</si>
  <si>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</si>
  <si>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</si>
  <si>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</si>
  <si>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</si>
  <si>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</si>
  <si>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</si>
  <si>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</si>
  <si>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</si>
  <si>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</si>
  <si>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</si>
  <si>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</si>
  <si>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</si>
  <si>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</si>
  <si>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</si>
  <si>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</si>
  <si>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</si>
  <si>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</si>
  <si>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</si>
  <si>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</si>
  <si>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</si>
  <si>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</si>
  <si>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</si>
  <si>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</si>
  <si>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</si>
  <si>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</si>
  <si>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</si>
  <si>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</si>
  <si>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</si>
  <si>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</si>
  <si>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</si>
  <si>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</si>
  <si>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</si>
  <si>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</si>
  <si>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</si>
  <si>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</si>
  <si>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</si>
  <si>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</si>
  <si>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</si>
  <si>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</si>
  <si>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</si>
  <si>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</si>
  <si>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</si>
  <si>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</si>
  <si>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</si>
  <si>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</si>
  <si>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</si>
  <si>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</si>
  <si>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</si>
  <si>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</si>
  <si>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</si>
  <si>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</si>
  <si>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</si>
  <si>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</si>
  <si>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</si>
  <si>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</si>
  <si>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</si>
  <si>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</si>
  <si>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</si>
  <si>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</si>
  <si>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</si>
  <si>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</si>
  <si>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</si>
  <si>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</si>
  <si>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</si>
  <si>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</si>
  <si>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</si>
  <si>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</si>
  <si>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</si>
  <si>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</si>
  <si>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</si>
  <si>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</si>
  <si>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</si>
  <si>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</si>
  <si>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</si>
  <si>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</si>
  <si>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</si>
  <si>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</si>
  <si>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</si>
  <si>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</si>
  <si>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</si>
  <si>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</si>
  <si>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</si>
  <si>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</si>
  <si>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</si>
  <si>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</si>
  <si>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</si>
  <si>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</si>
  <si>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</si>
  <si>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</si>
  <si>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</si>
  <si>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</si>
  <si>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</si>
  <si>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</si>
  <si>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</si>
  <si>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</si>
  <si>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</si>
  <si>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</si>
  <si>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</si>
  <si>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</si>
  <si>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</si>
  <si>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</si>
  <si>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</si>
  <si>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</si>
  <si>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</si>
  <si>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</si>
  <si>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</si>
  <si>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</si>
  <si>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</si>
  <si>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</si>
  <si>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</si>
  <si>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</si>
  <si>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</si>
  <si>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</si>
  <si>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</si>
  <si>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</si>
  <si>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</si>
  <si>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</si>
  <si>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</si>
  <si>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</si>
  <si>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</si>
  <si>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</si>
  <si>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</si>
  <si>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</si>
  <si>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</si>
  <si>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</si>
  <si>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</si>
  <si>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</si>
  <si>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</si>
  <si>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</si>
  <si>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</si>
  <si>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</si>
  <si>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</si>
  <si>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</si>
  <si>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</si>
  <si>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</si>
  <si>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</si>
  <si>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</si>
  <si>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</si>
  <si>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</si>
  <si>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</si>
  <si>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</si>
  <si>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</si>
  <si>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</si>
  <si>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</si>
  <si>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</si>
  <si>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</si>
  <si>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</si>
  <si>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</si>
  <si>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</si>
  <si>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</si>
  <si>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</si>
  <si>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</si>
  <si>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</si>
  <si>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</si>
  <si>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</si>
  <si>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</si>
  <si>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</si>
  <si>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</si>
  <si>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</si>
  <si>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</si>
  <si>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</si>
  <si>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</si>
  <si>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</si>
  <si>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</si>
  <si>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</si>
  <si>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</si>
  <si>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</si>
  <si>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</si>
  <si>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</si>
  <si>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</si>
  <si>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</si>
  <si>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</si>
  <si>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</si>
  <si>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</si>
  <si>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</si>
  <si>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</si>
  <si>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</si>
  <si>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</si>
  <si>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</si>
  <si>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</si>
  <si>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</si>
  <si>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</si>
  <si>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</si>
  <si>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</si>
  <si>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</si>
  <si>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</si>
  <si>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</si>
  <si>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</si>
  <si>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</si>
  <si>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</si>
  <si>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</si>
  <si>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</si>
  <si>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</si>
  <si>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</si>
  <si>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</si>
  <si>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</si>
  <si>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</si>
  <si>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</si>
  <si>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</si>
  <si>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</si>
  <si>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</si>
  <si>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</si>
  <si>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</si>
  <si>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</si>
  <si>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</si>
  <si>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</si>
  <si>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</si>
  <si>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</si>
  <si>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</si>
  <si>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</si>
  <si>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</si>
  <si>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</si>
  <si>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</si>
  <si>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</si>
  <si>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</si>
  <si>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</si>
  <si>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</si>
  <si>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</si>
  <si>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</si>
  <si>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</si>
  <si>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</si>
  <si>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</si>
  <si>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</si>
  <si>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</si>
  <si>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</si>
  <si>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</si>
  <si>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</si>
  <si>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</si>
  <si>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</si>
  <si>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</si>
  <si>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</si>
  <si>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</si>
  <si>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</si>
  <si>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</si>
  <si>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</si>
  <si>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</si>
  <si>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</si>
  <si>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</si>
  <si>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</si>
  <si>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</si>
  <si>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</si>
  <si>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</si>
  <si>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</si>
  <si>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</si>
  <si>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</si>
  <si>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</si>
  <si>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</si>
  <si>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</si>
  <si>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</si>
  <si>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</si>
  <si>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</si>
  <si>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</si>
  <si>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</si>
  <si>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</si>
  <si>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</si>
  <si>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</si>
  <si>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</si>
  <si>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</si>
  <si>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</si>
  <si>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</si>
  <si>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</si>
  <si>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</si>
  <si>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</si>
  <si>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</si>
  <si>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</si>
  <si>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</si>
  <si>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</si>
  <si>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</si>
  <si>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</si>
  <si>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</si>
  <si>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</si>
  <si>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</si>
  <si>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</si>
  <si>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</si>
  <si>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</si>
  <si>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</si>
  <si>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</si>
  <si>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</si>
  <si>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</si>
  <si>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</si>
  <si>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</si>
  <si>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</si>
  <si>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</si>
  <si>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</si>
  <si>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</si>
  <si>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</si>
  <si>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</si>
  <si>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</si>
  <si>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</si>
  <si>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</si>
  <si>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</si>
  <si>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</si>
  <si>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</si>
  <si>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</si>
  <si>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</si>
  <si>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</si>
  <si>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</si>
  <si>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</si>
  <si>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</si>
  <si>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</si>
  <si>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</si>
  <si>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</si>
  <si>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</si>
  <si>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</si>
  <si>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</si>
  <si>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</si>
  <si>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</si>
  <si>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</si>
  <si>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</si>
  <si>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</si>
  <si>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</si>
  <si>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</si>
  <si>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</si>
  <si>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</si>
  <si>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</si>
  <si>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</si>
  <si>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</si>
  <si>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</si>
  <si>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</si>
  <si>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</si>
  <si>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</si>
  <si>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</si>
  <si>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</si>
  <si>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</si>
  <si>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</si>
  <si>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</si>
  <si>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</si>
  <si>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</si>
  <si>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</si>
  <si>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</si>
  <si>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</si>
  <si>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</si>
  <si>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</si>
  <si>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</si>
  <si>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</si>
  <si>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</si>
  <si>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</si>
  <si>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</si>
  <si>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</si>
  <si>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</si>
  <si>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</si>
  <si>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</si>
  <si>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</si>
  <si>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</si>
  <si>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</si>
  <si>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</si>
  <si>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</si>
  <si>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</si>
  <si>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</si>
  <si>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</si>
  <si>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</si>
  <si>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</si>
  <si>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</si>
  <si>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</si>
  <si>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</si>
  <si>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</si>
  <si>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</si>
  <si>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</si>
  <si>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</si>
  <si>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</si>
  <si>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</si>
  <si>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</si>
  <si>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</si>
  <si>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</si>
  <si>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</si>
  <si>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</si>
  <si>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</si>
  <si>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</si>
  <si>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</si>
  <si>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</si>
  <si>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</si>
  <si>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</si>
  <si>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</si>
  <si>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</si>
  <si>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</si>
  <si>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</si>
  <si>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</si>
  <si>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</si>
  <si>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</si>
  <si>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</si>
  <si>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</si>
  <si>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</si>
  <si>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</si>
  <si>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</si>
  <si>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</si>
  <si>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</si>
  <si>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</si>
  <si>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</si>
  <si>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</si>
  <si>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</si>
  <si>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</si>
  <si>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</si>
  <si>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</si>
  <si>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</si>
  <si>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</si>
  <si>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</si>
  <si>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</si>
  <si>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</si>
  <si>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</si>
  <si>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</si>
  <si>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</si>
  <si>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</si>
  <si>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</si>
  <si>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</si>
  <si>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</si>
  <si>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</si>
  <si>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</si>
  <si>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</si>
  <si>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</si>
  <si>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</si>
  <si>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</si>
  <si>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</si>
  <si>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</si>
  <si>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</si>
  <si>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</si>
  <si>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</si>
  <si>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</si>
  <si>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</si>
  <si>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</si>
  <si>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</si>
  <si>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</si>
  <si>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</si>
  <si>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</si>
  <si>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</si>
  <si>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</si>
  <si>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</si>
  <si>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</si>
  <si>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</si>
  <si>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</si>
  <si>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</si>
  <si>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</si>
  <si>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</si>
  <si>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</si>
  <si>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</si>
  <si>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</si>
  <si>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</si>
  <si>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</si>
  <si>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</si>
  <si>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</si>
  <si>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</si>
  <si>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</si>
  <si>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</si>
  <si>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</si>
  <si>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</si>
  <si>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</si>
  <si>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</si>
  <si>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</si>
  <si>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</si>
  <si>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</si>
  <si>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</si>
  <si>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</si>
  <si>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</si>
  <si>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</si>
  <si>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</si>
  <si>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</si>
  <si>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</si>
  <si>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</si>
  <si>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</si>
  <si>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</si>
  <si>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</si>
  <si>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</si>
  <si>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</si>
  <si>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</si>
  <si>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</si>
  <si>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</si>
  <si>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</si>
  <si>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</si>
  <si>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</si>
  <si>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</si>
  <si>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</si>
  <si>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</si>
  <si>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</si>
  <si>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</si>
  <si>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</si>
  <si>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</si>
  <si>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</si>
  <si>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</si>
  <si>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</si>
  <si>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</si>
  <si>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</si>
  <si>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</si>
  <si>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</si>
  <si>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</si>
  <si>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</si>
  <si>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</si>
  <si>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</si>
  <si>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</si>
  <si>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</si>
  <si>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</si>
  <si>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</si>
  <si>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</si>
  <si>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</si>
  <si>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</si>
  <si>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</si>
  <si>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</si>
  <si>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</si>
  <si>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</si>
  <si>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</si>
  <si>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</si>
  <si>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</si>
  <si>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</si>
  <si>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</si>
  <si>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</si>
  <si>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</si>
  <si>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</si>
  <si>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</si>
  <si>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</si>
  <si>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</si>
  <si>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</si>
  <si>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</si>
  <si>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</si>
  <si>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</si>
  <si>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</si>
  <si>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</si>
  <si>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</si>
  <si>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</si>
  <si>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</si>
  <si>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</si>
  <si>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</si>
  <si>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</si>
  <si>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</si>
  <si>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</si>
  <si>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</si>
  <si>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</si>
  <si>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</si>
  <si>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</si>
  <si>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</si>
  <si>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</si>
  <si>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</si>
  <si>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</si>
  <si>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</si>
  <si>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</si>
  <si>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</si>
  <si>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</si>
  <si>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</si>
  <si>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</si>
  <si>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</si>
  <si>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</si>
  <si>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</si>
  <si>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</si>
  <si>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</si>
  <si>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</si>
  <si>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</si>
  <si>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</si>
  <si>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</si>
  <si>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</si>
  <si>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</si>
  <si>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</si>
  <si>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</si>
  <si>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</si>
  <si>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</si>
  <si>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</si>
  <si>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</si>
  <si>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</si>
  <si>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</si>
  <si>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</si>
  <si>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</si>
  <si>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</si>
  <si>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</si>
  <si>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</si>
  <si>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</si>
  <si>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</si>
  <si>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</si>
  <si>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</si>
  <si>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</si>
  <si>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</si>
  <si>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</si>
  <si>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</si>
  <si>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</si>
  <si>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</si>
  <si>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</si>
  <si>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</si>
  <si>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</si>
  <si>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</si>
  <si>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</si>
  <si>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</si>
  <si>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</si>
  <si>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</si>
  <si>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</si>
  <si>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</si>
  <si>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</si>
  <si>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</si>
  <si>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</si>
  <si>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</si>
  <si>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</si>
  <si>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</si>
  <si>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</si>
  <si>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</si>
  <si>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</si>
  <si>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</si>
  <si>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</si>
  <si>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</si>
  <si>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</si>
  <si>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</si>
  <si>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</si>
  <si>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</si>
  <si>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</si>
  <si>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</si>
  <si>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</si>
  <si>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</si>
  <si>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</si>
  <si>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</si>
  <si>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</si>
  <si>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</si>
  <si>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</si>
  <si>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</si>
  <si>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</si>
  <si>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</si>
  <si>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</si>
  <si>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</si>
  <si>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</si>
  <si>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</si>
  <si>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</si>
  <si>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</si>
  <si>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</si>
  <si>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</si>
  <si>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</si>
  <si>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</si>
  <si>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</si>
  <si>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</si>
  <si>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</si>
  <si>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</si>
  <si>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</si>
  <si>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</si>
  <si>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</si>
  <si>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</si>
  <si>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</si>
  <si>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</si>
  <si>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</si>
  <si>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</si>
  <si>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</si>
  <si>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</si>
  <si>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</si>
  <si>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</si>
  <si>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</si>
  <si>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</si>
  <si>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</si>
  <si>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</si>
  <si>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</si>
  <si>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</si>
  <si>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</si>
  <si>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</si>
  <si>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</si>
  <si>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</si>
  <si>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</si>
  <si>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</si>
  <si>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</si>
  <si>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</si>
  <si>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</si>
  <si>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</si>
  <si>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</si>
  <si>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</si>
  <si>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</si>
  <si>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</si>
  <si>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</si>
  <si>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</si>
  <si>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</si>
  <si>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</si>
  <si>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</si>
  <si>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</si>
  <si>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</si>
  <si>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</si>
  <si>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</si>
  <si>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</si>
  <si>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</si>
  <si>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</si>
  <si>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</si>
  <si>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</si>
  <si>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</si>
  <si>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</si>
  <si>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</si>
  <si>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</si>
  <si>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</si>
  <si>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</si>
  <si>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</si>
  <si>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</si>
  <si>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</si>
  <si>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</si>
  <si>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</si>
  <si>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</si>
  <si>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</si>
  <si>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</si>
  <si>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</si>
  <si>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</si>
  <si>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</si>
  <si>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</si>
  <si>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</si>
  <si>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</si>
  <si>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</si>
  <si>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</si>
  <si>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</si>
  <si>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</si>
  <si>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</si>
  <si>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</si>
  <si>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</si>
  <si>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</si>
  <si>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</si>
  <si>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</si>
  <si>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</si>
  <si>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</si>
  <si>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</si>
  <si>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</si>
  <si>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</si>
  <si>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</si>
  <si>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</si>
  <si>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</si>
  <si>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</si>
  <si>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</si>
  <si>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</si>
  <si>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</si>
  <si>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</si>
  <si>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</si>
  <si>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</si>
  <si>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</si>
  <si>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</si>
  <si>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</si>
  <si>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</si>
  <si>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</si>
  <si>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</si>
  <si>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</si>
  <si>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</si>
  <si>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</si>
  <si>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</si>
  <si>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</si>
  <si>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</si>
  <si>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</si>
  <si>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</si>
  <si>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</si>
  <si>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</si>
  <si>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</si>
  <si>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</si>
  <si>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</si>
  <si>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</si>
  <si>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</si>
  <si>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</si>
  <si>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</si>
  <si>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</si>
  <si>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</si>
  <si>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</si>
  <si>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</si>
  <si>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</si>
  <si>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</si>
  <si>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</si>
  <si>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</si>
  <si>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</si>
  <si>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</si>
  <si>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</si>
  <si>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</si>
  <si>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</si>
  <si>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</si>
  <si>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</si>
  <si>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</si>
  <si>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</si>
  <si>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</si>
  <si>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</si>
  <si>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</si>
  <si>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</si>
  <si>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</si>
  <si>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</si>
  <si>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</si>
  <si>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</si>
  <si>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</si>
  <si>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</si>
  <si>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</si>
  <si>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</si>
  <si>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</si>
  <si>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</si>
  <si>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</si>
  <si>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</si>
  <si>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</si>
  <si>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</si>
  <si>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</si>
  <si>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</si>
  <si>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</si>
  <si>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</si>
  <si>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</si>
  <si>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</si>
  <si>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</si>
  <si>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</si>
  <si>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</si>
  <si>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</si>
  <si>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</si>
  <si>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</si>
  <si>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</si>
  <si>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</si>
  <si>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</si>
  <si>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</si>
  <si>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</si>
  <si>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</si>
  <si>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</si>
  <si>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</si>
  <si>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</si>
  <si>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</si>
  <si>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</si>
  <si>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</si>
  <si>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</si>
  <si>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</si>
  <si>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</si>
  <si>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</si>
  <si>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</si>
  <si>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</si>
  <si>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</si>
  <si>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</si>
  <si>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</si>
  <si>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</si>
  <si>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</si>
  <si>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</si>
  <si>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</si>
  <si>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</si>
  <si>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</si>
  <si>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</si>
  <si>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</si>
  <si>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</si>
  <si>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</si>
  <si>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</si>
  <si>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</si>
  <si>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</si>
  <si>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</si>
  <si>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</si>
  <si>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</si>
  <si>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</si>
  <si>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</si>
  <si>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</si>
  <si>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</si>
  <si>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</si>
  <si>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</si>
  <si>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</si>
  <si>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</si>
  <si>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</si>
  <si>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</si>
  <si>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</si>
  <si>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</si>
  <si>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</si>
  <si>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</si>
  <si>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</si>
  <si>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</si>
  <si>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</si>
  <si>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</si>
  <si>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</si>
  <si>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</si>
  <si>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</si>
  <si>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</si>
  <si>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</si>
  <si>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</si>
  <si>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</si>
  <si>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</si>
  <si>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</si>
  <si>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</si>
  <si>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</si>
  <si>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</si>
  <si>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</si>
  <si>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</si>
  <si>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</si>
  <si>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</si>
  <si>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</si>
  <si>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</si>
  <si>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</si>
  <si>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</si>
  <si>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</si>
  <si>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</si>
  <si>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</si>
  <si>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</si>
  <si>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</si>
  <si>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</si>
  <si>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</si>
  <si>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</si>
  <si>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</si>
  <si>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</si>
  <si>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</si>
  <si>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</si>
  <si>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</si>
  <si>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</si>
  <si>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</si>
  <si>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</si>
  <si>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</si>
  <si>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</si>
  <si>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</si>
  <si>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</si>
  <si>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</si>
  <si>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</si>
  <si>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</si>
  <si>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</si>
  <si>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</si>
  <si>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</si>
  <si>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</si>
  <si>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</si>
  <si>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</si>
  <si>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</si>
  <si>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</si>
  <si>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</si>
  <si>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</si>
  <si>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</si>
  <si>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</si>
  <si>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</si>
  <si>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</si>
  <si>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</si>
  <si>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</si>
  <si>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</si>
  <si>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</si>
  <si>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</si>
  <si>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</si>
  <si>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</si>
  <si>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</si>
  <si>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</si>
  <si>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</si>
  <si>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</si>
  <si>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</si>
  <si>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</si>
  <si>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</si>
  <si>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</si>
  <si>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</si>
  <si>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</si>
  <si>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</si>
  <si>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</si>
  <si>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</si>
  <si>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</si>
  <si>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</si>
  <si>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</si>
  <si>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</si>
  <si>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</si>
  <si>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</si>
  <si>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</si>
  <si>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</si>
  <si>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</si>
  <si>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</si>
  <si>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</si>
  <si>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</si>
  <si>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</si>
  <si>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</si>
  <si>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</si>
  <si>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</si>
  <si>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</si>
  <si>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</si>
  <si>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</si>
  <si>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</si>
  <si>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</si>
  <si>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</si>
  <si>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</si>
  <si>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</si>
  <si>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</si>
  <si>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</si>
  <si>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</si>
  <si>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</si>
  <si>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</si>
  <si>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</si>
  <si>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</si>
  <si>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</si>
  <si>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</si>
  <si>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</si>
  <si>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</si>
  <si>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</si>
  <si>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</si>
  <si>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</si>
  <si>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</si>
  <si>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</si>
  <si>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</si>
  <si>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</si>
  <si>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</si>
  <si>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</si>
  <si>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</si>
  <si>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</si>
  <si>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</si>
  <si>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</si>
  <si>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</si>
  <si>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</si>
  <si>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</si>
  <si>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</si>
  <si>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</si>
  <si>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</si>
  <si>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</si>
  <si>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</si>
  <si>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</si>
  <si>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</si>
  <si>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</si>
  <si>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</si>
  <si>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</si>
  <si>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</si>
  <si>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</si>
  <si>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</si>
  <si>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</si>
  <si>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</si>
  <si>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</si>
  <si>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</si>
  <si>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</si>
  <si>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</si>
  <si>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</si>
  <si>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</si>
  <si>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</si>
  <si>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</si>
  <si>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</si>
  <si>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</si>
  <si>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</si>
  <si>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</si>
  <si>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</si>
  <si>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</si>
  <si>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</si>
  <si>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</si>
  <si>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</si>
  <si>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</si>
  <si>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</si>
  <si>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</si>
  <si>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</si>
  <si>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</si>
  <si>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</si>
  <si>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</si>
  <si>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</si>
  <si>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</si>
  <si>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</si>
  <si>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</si>
  <si>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</si>
  <si>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</si>
  <si>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</si>
  <si>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</si>
  <si>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</si>
  <si>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</si>
  <si>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</si>
  <si>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</si>
  <si>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</si>
  <si>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</si>
  <si>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</si>
  <si>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</si>
  <si>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</si>
  <si>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</si>
  <si>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</si>
  <si>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</si>
  <si>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</si>
  <si>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</si>
  <si>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</si>
  <si>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</si>
  <si>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</si>
  <si>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</si>
  <si>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</si>
  <si>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</si>
  <si>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</si>
  <si>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</si>
  <si>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</si>
  <si>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</si>
  <si>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</si>
  <si>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</si>
  <si>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</si>
  <si>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</si>
  <si>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</si>
  <si>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</si>
  <si>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</si>
  <si>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</si>
  <si>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</si>
  <si>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</si>
  <si>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</si>
  <si>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</si>
  <si>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</si>
  <si>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</si>
  <si>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</si>
  <si>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</si>
  <si>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</si>
  <si>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</si>
  <si>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</si>
  <si>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</si>
  <si>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</si>
  <si>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</si>
  <si>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</si>
  <si>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</si>
  <si>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</si>
  <si>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</si>
  <si>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</si>
  <si>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</si>
  <si>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</si>
  <si>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</si>
  <si>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</si>
  <si>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</si>
  <si>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</si>
  <si>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</si>
  <si>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</si>
  <si>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</si>
  <si>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</si>
  <si>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</si>
  <si>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</si>
  <si>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</si>
  <si>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</si>
  <si>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</si>
  <si>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</si>
  <si>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</si>
  <si>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</si>
  <si>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</si>
  <si>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</si>
  <si>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</si>
  <si>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</si>
  <si>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</si>
  <si>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</si>
  <si>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</si>
  <si>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</si>
  <si>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</si>
  <si>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</si>
  <si>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</si>
  <si>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</si>
  <si>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</si>
  <si>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</si>
  <si>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</si>
  <si>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</si>
  <si>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</si>
  <si>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</si>
  <si>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</si>
  <si>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</si>
  <si>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</si>
  <si>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</si>
  <si>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</si>
  <si>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</si>
  <si>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</si>
  <si>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</si>
  <si>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</si>
  <si>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</si>
  <si>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</si>
  <si>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</si>
  <si>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</si>
  <si>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</si>
  <si>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</si>
  <si>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</si>
  <si>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</si>
  <si>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</si>
  <si>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</si>
  <si>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</si>
  <si>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</si>
  <si>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</si>
  <si>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</si>
  <si>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</si>
  <si>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</si>
  <si>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</si>
  <si>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</si>
  <si>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</si>
  <si>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</si>
  <si>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</si>
  <si>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</si>
  <si>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</si>
  <si>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</si>
  <si>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</si>
  <si>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</si>
  <si>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</si>
  <si>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</si>
  <si>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</si>
  <si>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</si>
  <si>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</si>
  <si>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</si>
  <si>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</si>
  <si>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</si>
  <si>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</si>
  <si>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</si>
  <si>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</si>
  <si>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</si>
  <si>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</si>
  <si>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</si>
  <si>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</si>
  <si>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</si>
  <si>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</si>
  <si>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</si>
  <si>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</si>
  <si>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</si>
  <si>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</si>
  <si>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</si>
  <si>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</si>
  <si>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</si>
  <si>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</si>
  <si>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</si>
  <si>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</si>
  <si>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</si>
  <si>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</si>
  <si>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</si>
  <si>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</si>
  <si>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</si>
  <si>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</si>
  <si>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</si>
  <si>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</si>
  <si>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</si>
  <si>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</si>
  <si>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</si>
  <si>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</si>
  <si>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</si>
  <si>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</si>
  <si>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</si>
  <si>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</si>
  <si>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</si>
  <si>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</si>
  <si>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</si>
  <si>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</si>
  <si>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</si>
  <si>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</si>
  <si>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</si>
  <si>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</si>
  <si>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</si>
  <si>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</si>
  <si>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</si>
  <si>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</si>
  <si>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</si>
  <si>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</si>
  <si>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</si>
  <si>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</si>
  <si>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</si>
  <si>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</si>
  <si>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</si>
  <si>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</si>
  <si>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</si>
  <si>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</si>
  <si>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</si>
  <si>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</si>
  <si>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</si>
  <si>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</si>
  <si>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</si>
  <si>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</si>
  <si>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</si>
  <si>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</si>
  <si>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</si>
  <si>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</si>
  <si>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</si>
  <si>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</si>
  <si>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</si>
  <si>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</si>
  <si>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</si>
  <si>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</si>
  <si>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</si>
  <si>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</si>
  <si>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</si>
  <si>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</si>
  <si>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</si>
  <si>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</si>
  <si>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</si>
  <si>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</si>
  <si>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</si>
  <si>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</si>
  <si>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</si>
  <si>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</si>
  <si>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</si>
  <si>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</si>
  <si>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</si>
  <si>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</si>
  <si>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</si>
  <si>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</si>
  <si>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</si>
  <si>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</si>
  <si>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</si>
  <si>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</si>
  <si>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</si>
  <si>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</si>
  <si>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</si>
  <si>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</si>
  <si>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</si>
  <si>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</si>
  <si>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</si>
  <si>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</si>
  <si>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</si>
  <si>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</si>
  <si>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</si>
  <si>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</si>
  <si>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</si>
  <si>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</si>
  <si>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</si>
  <si>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</si>
  <si>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</si>
  <si>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</si>
  <si>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</si>
  <si>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</si>
  <si>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</si>
  <si>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</si>
  <si>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</si>
  <si>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</si>
  <si>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</si>
  <si>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</si>
  <si>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</si>
  <si>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</si>
  <si>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</si>
  <si>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</si>
  <si>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</si>
  <si>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</si>
  <si>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</si>
  <si>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</si>
  <si>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</si>
  <si>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</si>
  <si>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</si>
  <si>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</si>
  <si>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</si>
  <si>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</si>
  <si>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</si>
  <si>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</si>
  <si>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</si>
  <si>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</si>
  <si>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</si>
  <si>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</si>
  <si>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</si>
  <si>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</si>
  <si>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</si>
  <si>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</si>
  <si>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</si>
  <si>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</si>
  <si>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</si>
  <si>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</si>
  <si>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</si>
  <si>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</si>
  <si>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</si>
  <si>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</si>
  <si>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</si>
  <si>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</si>
  <si>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</si>
  <si>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</si>
  <si>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</si>
  <si>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</si>
  <si>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</si>
  <si>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</si>
  <si>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</si>
  <si>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</si>
  <si>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</si>
  <si>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</si>
  <si>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</si>
  <si>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</si>
  <si>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</si>
  <si>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</si>
  <si>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</si>
  <si>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</si>
  <si>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</si>
  <si>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</si>
  <si>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</si>
  <si>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</si>
  <si>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</si>
  <si>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</si>
  <si>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</si>
  <si>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</si>
  <si>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</si>
  <si>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</si>
  <si>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</si>
  <si>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</si>
  <si>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</si>
  <si>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</si>
  <si>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</si>
  <si>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</si>
  <si>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</si>
  <si>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</si>
  <si>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</si>
  <si>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</si>
  <si>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</si>
  <si>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</si>
  <si>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</si>
  <si>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</si>
  <si>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</si>
  <si>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</si>
  <si>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</si>
  <si>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</si>
  <si>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</si>
  <si>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</si>
  <si>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</si>
  <si>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</si>
  <si>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</si>
  <si>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</si>
  <si>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</si>
  <si>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</si>
  <si>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</si>
  <si>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</si>
  <si>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</si>
  <si>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</si>
  <si>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</si>
  <si>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</si>
  <si>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</si>
  <si>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</si>
  <si>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</si>
  <si>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</si>
  <si>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</si>
  <si>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</si>
  <si>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</si>
  <si>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</si>
  <si>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</si>
  <si>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</si>
  <si>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</si>
  <si>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</si>
  <si>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</si>
  <si>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</si>
  <si>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</si>
  <si>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</si>
  <si>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</si>
  <si>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</si>
  <si>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</si>
  <si>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</si>
  <si>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</si>
  <si>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</si>
  <si>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</si>
  <si>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</si>
  <si>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</si>
  <si>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</si>
  <si>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</si>
  <si>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</si>
  <si>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</si>
  <si>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</si>
  <si>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</si>
  <si>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</si>
  <si>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</si>
  <si>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</si>
  <si>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</si>
  <si>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</si>
  <si>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</si>
  <si>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</si>
  <si>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</si>
  <si>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</si>
  <si>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</si>
  <si>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</si>
  <si>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</si>
  <si>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</si>
  <si>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</si>
  <si>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</si>
  <si>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</si>
  <si>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</si>
  <si>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</si>
  <si>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</si>
  <si>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</si>
  <si>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</si>
  <si>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</si>
  <si>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</si>
  <si>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</si>
  <si>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</si>
  <si>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</si>
  <si>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</si>
  <si>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</si>
  <si>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</si>
  <si>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</si>
  <si>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</si>
  <si>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</si>
  <si>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</si>
  <si>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</si>
  <si>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</si>
  <si>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</si>
  <si>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</si>
  <si>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</si>
  <si>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</si>
  <si>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</si>
  <si>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</si>
  <si>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</si>
  <si>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</si>
  <si>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</si>
  <si>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</si>
  <si>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</si>
  <si>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</si>
  <si>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</si>
  <si>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</si>
  <si>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</si>
  <si>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</si>
  <si>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</si>
  <si>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</si>
  <si>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</si>
  <si>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</si>
  <si>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</si>
  <si>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</si>
  <si>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</si>
  <si>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</si>
  <si>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</si>
  <si>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</si>
  <si>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</si>
  <si>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</si>
  <si>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</si>
  <si>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</si>
  <si>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</si>
  <si>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</si>
  <si>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</si>
  <si>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</si>
  <si>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</si>
  <si>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</si>
  <si>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</si>
  <si>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</si>
  <si>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</si>
  <si>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</si>
  <si>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</si>
  <si>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</si>
  <si>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</si>
  <si>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</si>
  <si>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</si>
  <si>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</si>
  <si>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</si>
  <si>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</si>
  <si>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</si>
  <si>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</si>
  <si>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</si>
  <si>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</si>
  <si>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</si>
  <si>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</si>
  <si>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</si>
  <si>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</si>
  <si>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</si>
  <si>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</si>
  <si>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</si>
  <si>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</si>
  <si>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</si>
  <si>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</si>
  <si>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</si>
  <si>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</si>
  <si>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</si>
  <si>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</si>
  <si>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</si>
  <si>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</si>
  <si>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</si>
  <si>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</si>
  <si>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</si>
  <si>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</si>
  <si>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</si>
  <si>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</si>
  <si>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</si>
  <si>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</si>
  <si>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</si>
  <si>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</si>
  <si>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</si>
  <si>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</si>
  <si>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</si>
  <si>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</si>
  <si>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</si>
  <si>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</si>
  <si>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</si>
  <si>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</si>
  <si>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</si>
  <si>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</si>
  <si>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</si>
  <si>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</si>
  <si>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</si>
  <si>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</si>
  <si>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</si>
  <si>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</si>
  <si>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</si>
  <si>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</si>
  <si>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</si>
  <si>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</si>
  <si>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</si>
  <si>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</si>
  <si>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</si>
  <si>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</si>
  <si>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</si>
  <si>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</si>
  <si>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</si>
  <si>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</si>
  <si>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</si>
  <si>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</si>
  <si>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</si>
  <si>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</si>
  <si>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</si>
  <si>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</si>
  <si>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</si>
  <si>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</si>
  <si>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</si>
  <si>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</si>
  <si>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</si>
  <si>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</si>
  <si>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</si>
  <si>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</si>
  <si>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</si>
  <si>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</si>
  <si>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</si>
  <si>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</si>
  <si>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</si>
  <si>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</si>
  <si>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</si>
  <si>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</si>
  <si>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</si>
  <si>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</si>
  <si>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</si>
  <si>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</si>
  <si>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</si>
  <si>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</si>
  <si>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</si>
  <si>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</si>
  <si>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</si>
  <si>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</si>
  <si>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</si>
  <si>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</si>
  <si>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</si>
  <si>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</si>
  <si>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</si>
  <si>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</si>
  <si>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</si>
  <si>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</si>
  <si>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</si>
  <si>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</si>
  <si>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</si>
  <si>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</si>
  <si>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</si>
  <si>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</si>
  <si>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</si>
  <si>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</si>
  <si>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</si>
  <si>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</si>
  <si>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</si>
  <si>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</si>
  <si>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</si>
  <si>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</si>
  <si>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</si>
  <si>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</si>
  <si>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</si>
  <si>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</si>
  <si>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</si>
  <si>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</si>
  <si>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</si>
  <si>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</si>
  <si>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</si>
  <si>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</si>
  <si>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</si>
  <si>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</si>
  <si>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</si>
  <si>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</si>
  <si>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</si>
  <si>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</si>
  <si>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</si>
  <si>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</si>
  <si>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</si>
  <si>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</si>
  <si>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</si>
  <si>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</si>
  <si>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</si>
  <si>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</si>
  <si>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</si>
  <si>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</si>
  <si>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</si>
  <si>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</si>
  <si>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</si>
  <si>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</si>
  <si>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</si>
  <si>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</si>
  <si>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</si>
  <si>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</si>
  <si>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</si>
  <si>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</si>
  <si>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</si>
  <si>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</si>
  <si>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</si>
  <si>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</si>
  <si>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</si>
  <si>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</si>
  <si>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</si>
  <si>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</si>
  <si>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</si>
  <si>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</si>
  <si>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</si>
  <si>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</si>
  <si>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</si>
  <si>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</si>
  <si>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</si>
  <si>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</si>
  <si>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</si>
  <si>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</si>
  <si>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</si>
  <si>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</si>
  <si>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</si>
  <si>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</si>
  <si>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</si>
  <si>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</si>
  <si>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</si>
  <si>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</si>
  <si>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</si>
  <si>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</si>
  <si>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</si>
  <si>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</si>
  <si>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</si>
  <si>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</si>
  <si>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</si>
  <si>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</si>
  <si>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</si>
  <si>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</si>
  <si>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</si>
  <si>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</si>
  <si>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</si>
  <si>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</si>
  <si>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</si>
  <si>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</si>
  <si>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</si>
  <si>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</si>
  <si>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</si>
  <si>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</si>
  <si>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</si>
  <si>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</si>
  <si>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</si>
  <si>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</si>
  <si>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</si>
  <si>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</si>
  <si>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</si>
  <si>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</si>
  <si>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</si>
  <si>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</si>
  <si>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</si>
  <si>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</si>
  <si>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</si>
  <si>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</si>
  <si>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</si>
  <si>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</si>
  <si>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</si>
  <si>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</si>
  <si>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</si>
  <si>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</si>
  <si>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</si>
  <si>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</si>
  <si>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</si>
  <si>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</si>
  <si>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</si>
  <si>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</si>
  <si>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</si>
  <si>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</si>
  <si>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</si>
  <si>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</si>
  <si>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</si>
  <si>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</si>
  <si>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</si>
  <si>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</si>
  <si>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</si>
  <si>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</si>
  <si>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</si>
  <si>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</si>
  <si>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</si>
  <si>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</si>
  <si>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</si>
  <si>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</si>
  <si>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</si>
  <si>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</si>
  <si>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</si>
  <si>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</si>
  <si>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</si>
  <si>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</si>
  <si>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</si>
  <si>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</si>
  <si>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</si>
  <si>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</si>
  <si>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</si>
  <si>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</si>
  <si>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</si>
  <si>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</si>
  <si>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</si>
  <si>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</si>
  <si>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</si>
  <si>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</si>
  <si>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</si>
  <si>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</si>
  <si>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</si>
  <si>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</si>
  <si>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</si>
  <si>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</si>
  <si>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</si>
  <si>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</si>
  <si>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</si>
  <si>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</si>
  <si>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</si>
  <si>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</si>
  <si>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</si>
  <si>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</si>
  <si>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</si>
  <si>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</si>
  <si>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</si>
  <si>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</si>
  <si>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</si>
  <si>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</si>
  <si>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</si>
  <si>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</si>
  <si>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</si>
  <si>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</si>
  <si>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</si>
  <si>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</si>
  <si>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</si>
  <si>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</si>
  <si>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</si>
  <si>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</si>
  <si>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</si>
  <si>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</si>
  <si>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</si>
  <si>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</si>
  <si>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</si>
  <si>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</si>
  <si>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</si>
  <si>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</si>
  <si>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</si>
  <si>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</si>
  <si>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</si>
  <si>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</si>
  <si>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</si>
  <si>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</si>
  <si>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</si>
  <si>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</si>
  <si>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</si>
  <si>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</si>
  <si>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</si>
  <si>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</si>
  <si>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</si>
  <si>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</si>
  <si>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</si>
  <si>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</si>
  <si>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</si>
  <si>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</si>
  <si>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</si>
  <si>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</si>
  <si>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</si>
  <si>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</si>
  <si>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</si>
  <si>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</si>
  <si>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</si>
  <si>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</si>
  <si>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</si>
  <si>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</si>
  <si>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</si>
  <si>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</si>
  <si>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</si>
  <si>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</si>
  <si>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</si>
  <si>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</si>
  <si>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</si>
  <si>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</si>
  <si>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</si>
  <si>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</si>
  <si>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</si>
  <si>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</si>
  <si>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</si>
  <si>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</si>
  <si>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</si>
  <si>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</si>
  <si>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</si>
  <si>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</si>
  <si>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</si>
  <si>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</si>
  <si>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</si>
  <si>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</si>
  <si>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</si>
  <si>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</si>
  <si>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</si>
  <si>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</si>
  <si>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</si>
  <si>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</si>
  <si>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</si>
  <si>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</si>
  <si>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</si>
  <si>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</si>
  <si>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</si>
  <si>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</si>
  <si>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</si>
  <si>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</si>
  <si>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</si>
  <si>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</si>
  <si>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</si>
  <si>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</si>
  <si>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</si>
  <si>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</si>
  <si>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</si>
  <si>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</si>
  <si>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</si>
  <si>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</si>
  <si>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</si>
  <si>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</si>
  <si>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</si>
  <si>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</si>
  <si>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</si>
  <si>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</si>
  <si>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</si>
  <si>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</si>
  <si>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</si>
  <si>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</si>
  <si>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</si>
  <si>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</si>
  <si>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</si>
  <si>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</si>
  <si>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</si>
  <si>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</si>
  <si>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</si>
  <si>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</si>
  <si>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</si>
  <si>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</si>
  <si>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</si>
  <si>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</si>
  <si>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</si>
  <si>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</si>
  <si>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</si>
  <si>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</si>
  <si>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</si>
  <si>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</si>
  <si>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</si>
  <si>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</si>
  <si>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</si>
  <si>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</si>
  <si>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</si>
  <si>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</si>
  <si>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</si>
  <si>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</si>
  <si>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</si>
  <si>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</si>
  <si>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</si>
  <si>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</si>
  <si>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</si>
  <si>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</si>
  <si>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</si>
  <si>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</si>
  <si>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</si>
  <si>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</si>
  <si>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</si>
  <si>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</si>
  <si>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</si>
  <si>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</si>
  <si>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</si>
  <si>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</si>
  <si>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</si>
  <si>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</si>
  <si>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</si>
  <si>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</si>
  <si>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</si>
  <si>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</si>
  <si>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</si>
  <si>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</si>
  <si>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</si>
  <si>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</si>
  <si>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</si>
  <si>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</si>
  <si>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</si>
  <si>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</si>
  <si>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</si>
  <si>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</si>
  <si>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</si>
  <si>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</si>
  <si>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</si>
  <si>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</si>
  <si>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</si>
  <si>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</si>
  <si>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</si>
  <si>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</si>
  <si>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</si>
  <si>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</si>
  <si>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</si>
  <si>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</si>
  <si>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</si>
  <si>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</si>
  <si>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</si>
  <si>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</si>
  <si>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</si>
  <si>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</si>
  <si>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</si>
  <si>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</si>
  <si>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</si>
  <si>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</si>
  <si>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</si>
  <si>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</si>
  <si>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</si>
  <si>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</si>
  <si>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</si>
  <si>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</si>
  <si>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</si>
  <si>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</si>
  <si>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</si>
  <si>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</si>
  <si>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</si>
  <si>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</si>
  <si>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</si>
  <si>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</si>
  <si>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</si>
  <si>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</si>
  <si>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</si>
  <si>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</si>
  <si>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</si>
  <si>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</si>
  <si>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</si>
  <si>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</si>
  <si>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</si>
  <si>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</si>
  <si>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</si>
  <si>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</si>
  <si>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</si>
  <si>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</si>
  <si>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</si>
  <si>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</si>
  <si>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</si>
  <si>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</si>
  <si>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</si>
  <si>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</si>
  <si>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</si>
  <si>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</si>
  <si>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</si>
  <si>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</si>
  <si>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</si>
  <si>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</si>
  <si>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</si>
  <si>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</si>
  <si>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</si>
  <si>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</si>
  <si>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</si>
  <si>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</si>
  <si>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</si>
  <si>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</si>
  <si>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</si>
  <si>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</si>
  <si>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</si>
  <si>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</si>
  <si>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</si>
  <si>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</si>
  <si>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</si>
  <si>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</si>
  <si>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</si>
  <si>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</si>
  <si>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</si>
  <si>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</si>
  <si>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</si>
  <si>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</si>
  <si>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</si>
  <si>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</si>
  <si>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</si>
  <si>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</si>
  <si>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</si>
  <si>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</si>
  <si>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</si>
  <si>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</si>
  <si>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</si>
  <si>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</si>
  <si>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</si>
  <si>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</si>
  <si>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</si>
  <si>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</si>
  <si>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</si>
  <si>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</si>
  <si>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</si>
  <si>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</si>
  <si>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</si>
  <si>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</si>
  <si>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</si>
  <si>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</si>
  <si>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</si>
  <si>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</si>
  <si>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</si>
  <si>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</si>
  <si>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</si>
  <si>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</si>
  <si>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</si>
  <si>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</si>
  <si>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</si>
  <si>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</si>
  <si>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</si>
  <si>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</si>
  <si>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</si>
  <si>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</si>
  <si>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</si>
  <si>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</si>
  <si>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</si>
  <si>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</si>
  <si>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</si>
  <si>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</si>
  <si>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</si>
  <si>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</si>
  <si>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</si>
  <si>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</si>
  <si>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</si>
  <si>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</si>
  <si>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</si>
  <si>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</si>
  <si>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</si>
  <si>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</si>
  <si>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</si>
  <si>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</si>
  <si>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</si>
  <si>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</si>
  <si>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</si>
  <si>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</si>
  <si>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</si>
  <si>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</si>
  <si>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</si>
  <si>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</si>
  <si>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</si>
  <si>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</si>
  <si>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</si>
  <si>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</si>
  <si>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</si>
  <si>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</si>
  <si>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</si>
  <si>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</si>
  <si>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</si>
  <si>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</si>
  <si>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</si>
  <si>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</si>
  <si>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</si>
  <si>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</si>
  <si>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</si>
  <si>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</si>
  <si>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</si>
  <si>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</si>
  <si>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</si>
  <si>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</si>
  <si>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</si>
  <si>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</si>
  <si>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</si>
  <si>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</si>
  <si>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</si>
  <si>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</si>
  <si>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</si>
  <si>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</si>
  <si>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</si>
  <si>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</si>
  <si>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</si>
  <si>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</si>
  <si>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</si>
  <si>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</si>
  <si>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</si>
  <si>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</si>
  <si>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</si>
  <si>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</si>
  <si>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</si>
  <si>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</si>
  <si>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</si>
  <si>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</si>
  <si>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</si>
  <si>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</si>
  <si>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</si>
  <si>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</si>
  <si>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</si>
  <si>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</si>
  <si>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</si>
  <si>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</si>
  <si>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</si>
  <si>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</si>
  <si>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</si>
  <si>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</si>
  <si>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</si>
  <si>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</si>
  <si>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</si>
  <si>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</si>
  <si>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</si>
  <si>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</si>
  <si>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</si>
  <si>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</si>
  <si>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</si>
  <si>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</si>
  <si>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</si>
  <si>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</si>
  <si>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</si>
  <si>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</si>
  <si>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</si>
  <si>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</si>
  <si>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</si>
  <si>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</si>
  <si>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</si>
  <si>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</si>
  <si>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</si>
  <si>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</si>
  <si>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</si>
  <si>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</si>
  <si>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</si>
  <si>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</si>
  <si>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</si>
  <si>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</si>
  <si>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</si>
  <si>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</si>
  <si>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</si>
  <si>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</si>
  <si>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</si>
  <si>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</si>
  <si>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</si>
  <si>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</si>
  <si>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</si>
  <si>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</si>
  <si>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</si>
  <si>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</si>
  <si>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</si>
  <si>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</si>
  <si>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</si>
  <si>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</si>
  <si>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</si>
  <si>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</si>
  <si>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</si>
  <si>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</si>
  <si>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</si>
  <si>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</si>
  <si>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</si>
  <si>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</si>
  <si>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</si>
  <si>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</si>
  <si>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</si>
  <si>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</si>
  <si>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</si>
  <si>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</si>
  <si>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</si>
  <si>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</si>
  <si>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</si>
  <si>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</si>
  <si>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</si>
  <si>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</si>
  <si>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</si>
  <si>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</si>
  <si>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</si>
  <si>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</si>
  <si>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</si>
  <si>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</si>
  <si>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</si>
  <si>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</si>
  <si>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</si>
  <si>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</si>
  <si>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</si>
  <si>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</si>
  <si>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</si>
  <si>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</si>
  <si>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</si>
  <si>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</si>
  <si>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</si>
  <si>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</si>
  <si>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</si>
  <si>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</si>
  <si>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</si>
  <si>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</si>
  <si>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</si>
  <si>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</si>
  <si>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</si>
  <si>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</si>
  <si>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</si>
  <si>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</si>
  <si>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</si>
  <si>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</si>
  <si>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</si>
  <si>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</si>
  <si>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</si>
  <si>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</si>
  <si>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</si>
  <si>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</si>
  <si>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</si>
  <si>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</si>
  <si>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</si>
  <si>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</si>
  <si>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</si>
  <si>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</si>
  <si>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</si>
  <si>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</si>
  <si>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</si>
  <si>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</si>
  <si>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</si>
  <si>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</si>
  <si>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</si>
  <si>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</si>
  <si>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</si>
  <si>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</si>
  <si>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</si>
  <si>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</si>
  <si>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</si>
  <si>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</si>
  <si>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</si>
  <si>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</si>
  <si>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</si>
  <si>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</si>
  <si>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</si>
  <si>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</si>
  <si>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</si>
  <si>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</si>
  <si>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</si>
  <si>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</si>
  <si>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</si>
  <si>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</si>
  <si>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</si>
  <si>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</si>
  <si>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</si>
  <si>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</si>
  <si>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</si>
  <si>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</si>
  <si>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</si>
  <si>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</si>
  <si>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</si>
  <si>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</si>
  <si>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</si>
  <si>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</si>
  <si>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</si>
  <si>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</si>
  <si>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</si>
  <si>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</si>
  <si>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</si>
  <si>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</si>
  <si>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</si>
  <si>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</si>
  <si>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</si>
  <si>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</si>
  <si>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</si>
  <si>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</si>
  <si>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</si>
  <si>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</si>
  <si>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</si>
  <si>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</si>
  <si>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</si>
  <si>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</si>
  <si>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</si>
  <si>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</si>
  <si>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</si>
  <si>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</si>
  <si>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</si>
  <si>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</si>
  <si>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</si>
  <si>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</si>
  <si>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</si>
  <si>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</si>
  <si>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</si>
  <si>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</si>
  <si>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</si>
  <si>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</si>
  <si>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</si>
  <si>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</si>
  <si>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</si>
  <si>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</si>
  <si>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</si>
  <si>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</si>
  <si>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</si>
  <si>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</si>
  <si>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</si>
  <si>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</si>
  <si>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</si>
  <si>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</si>
  <si>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</si>
  <si>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</si>
  <si>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</si>
  <si>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</si>
  <si>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</si>
  <si>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</si>
  <si>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</si>
  <si>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</si>
  <si>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</si>
  <si>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</si>
  <si>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</si>
  <si>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</si>
  <si>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</si>
  <si>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</si>
  <si>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</si>
  <si>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</si>
  <si>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</si>
  <si>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</si>
  <si>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</si>
  <si>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</si>
  <si>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</si>
  <si>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</si>
  <si>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</si>
  <si>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</si>
  <si>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</si>
  <si>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</si>
  <si>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</si>
  <si>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</si>
  <si>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</si>
  <si>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</si>
  <si>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</si>
  <si>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</si>
  <si>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</si>
  <si>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</si>
  <si>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</si>
  <si>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</si>
  <si>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</si>
  <si>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</si>
  <si>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</si>
  <si>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</si>
  <si>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</si>
  <si>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</si>
  <si>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</si>
  <si>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</si>
  <si>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</si>
  <si>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</si>
  <si>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</si>
  <si>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</si>
  <si>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</si>
  <si>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</si>
  <si>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</si>
  <si>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</si>
  <si>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</si>
  <si>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</si>
  <si>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</si>
  <si>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</si>
  <si>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</si>
  <si>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</si>
  <si>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</si>
  <si>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</si>
  <si>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</si>
  <si>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</si>
  <si>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</si>
  <si>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</si>
  <si>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</si>
  <si>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</si>
  <si>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</si>
  <si>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</si>
  <si>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</si>
  <si>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</si>
  <si>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</si>
  <si>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</si>
  <si>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</si>
  <si>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</si>
  <si>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</si>
  <si>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</si>
  <si>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</si>
  <si>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</si>
  <si>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</si>
  <si>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</si>
  <si>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</si>
  <si>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</si>
  <si>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</si>
  <si>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</si>
  <si>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</si>
  <si>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</si>
  <si>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</si>
  <si>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</si>
  <si>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</si>
  <si>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</si>
  <si>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</si>
  <si>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</si>
  <si>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</si>
  <si>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</si>
  <si>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</si>
  <si>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</si>
  <si>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</si>
  <si>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</si>
  <si>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</si>
  <si>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</si>
  <si>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</si>
  <si>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</si>
  <si>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</si>
  <si>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</si>
  <si>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</si>
  <si>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</si>
  <si>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</si>
  <si>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</si>
  <si>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</si>
  <si>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</si>
  <si>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</si>
  <si>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</si>
  <si>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</si>
  <si>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</si>
  <si>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</si>
  <si>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</si>
  <si>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</si>
  <si>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</si>
  <si>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</si>
  <si>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</si>
  <si>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</si>
  <si>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</si>
  <si>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</si>
  <si>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</si>
  <si>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</si>
  <si>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</si>
  <si>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</si>
  <si>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</si>
  <si>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</si>
  <si>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</si>
  <si>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</si>
  <si>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</si>
  <si>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</si>
  <si>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</si>
  <si>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</si>
  <si>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</si>
  <si>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</si>
  <si>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</si>
  <si>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</si>
  <si>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</si>
  <si>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</si>
  <si>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</si>
  <si>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</si>
  <si>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</si>
  <si>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</si>
  <si>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</si>
  <si>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</si>
  <si>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</si>
  <si>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</si>
  <si>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</si>
  <si>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</si>
  <si>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</si>
  <si>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</si>
  <si>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</si>
  <si>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</si>
  <si>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</si>
  <si>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</si>
  <si>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</si>
  <si>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</si>
  <si>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</si>
  <si>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</si>
  <si>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</si>
  <si>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</si>
  <si>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</si>
  <si>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</si>
  <si>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</si>
  <si>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</si>
  <si>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</si>
  <si>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</si>
  <si>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</si>
  <si>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</si>
  <si>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</si>
  <si>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</si>
  <si>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</si>
  <si>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</si>
  <si>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</si>
  <si>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</si>
  <si>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</si>
  <si>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</si>
  <si>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</si>
  <si>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</si>
  <si>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</si>
  <si>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</si>
  <si>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</si>
  <si>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</si>
  <si>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</si>
  <si>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</si>
  <si>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</si>
  <si>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</si>
  <si>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</si>
  <si>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</si>
  <si>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</si>
  <si>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</si>
  <si>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</si>
  <si>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</si>
  <si>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</si>
  <si>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</si>
  <si>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</si>
  <si>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</si>
  <si>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</si>
  <si>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</si>
  <si>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</si>
  <si>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</si>
  <si>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</si>
  <si>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</si>
  <si>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</si>
  <si>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</si>
  <si>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</si>
  <si>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</si>
  <si>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</si>
  <si>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</si>
  <si>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</si>
  <si>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</si>
  <si>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</si>
  <si>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</si>
  <si>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</si>
  <si>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</si>
  <si>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</si>
  <si>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</si>
  <si>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</si>
  <si>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</si>
  <si>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</si>
  <si>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</si>
  <si>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</si>
  <si>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</si>
  <si>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</si>
  <si>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</si>
  <si>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</si>
  <si>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</si>
  <si>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</si>
  <si>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</si>
  <si>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</si>
  <si>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</si>
  <si>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</si>
  <si>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</si>
  <si>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</si>
  <si>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</si>
  <si>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</si>
  <si>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</si>
  <si>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</si>
  <si>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</si>
  <si>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</si>
  <si>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</si>
  <si>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</si>
  <si>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</si>
  <si>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</si>
  <si>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</si>
  <si>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</si>
  <si>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</si>
  <si>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</si>
  <si>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</si>
  <si>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</si>
  <si>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</si>
  <si>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</si>
  <si>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</si>
  <si>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</si>
  <si>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</si>
  <si>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</si>
  <si>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</si>
  <si>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</si>
  <si>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</si>
  <si>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</si>
  <si>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</si>
  <si>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</si>
  <si>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</si>
  <si>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</si>
  <si>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</si>
  <si>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</si>
  <si>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</si>
  <si>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</si>
  <si>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</si>
  <si>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</si>
  <si>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</si>
  <si>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</si>
  <si>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</si>
  <si>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</si>
  <si>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</si>
  <si>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</si>
  <si>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</si>
  <si>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</si>
  <si>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</si>
  <si>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</si>
  <si>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</si>
  <si>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</si>
  <si>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</si>
  <si>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</si>
  <si>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</si>
  <si>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</si>
  <si>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</si>
  <si>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</si>
  <si>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</si>
  <si>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</si>
  <si>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</si>
  <si>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</si>
  <si>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</si>
  <si>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</si>
  <si>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</si>
  <si>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</si>
  <si>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</si>
  <si>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</si>
  <si>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</si>
  <si>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</si>
  <si>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</si>
  <si>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</si>
  <si>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</si>
  <si>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</si>
  <si>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</si>
  <si>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</si>
  <si>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</si>
  <si>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</si>
  <si>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</si>
  <si>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</si>
  <si>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</si>
  <si>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</si>
  <si>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</si>
  <si>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</si>
  <si>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</si>
  <si>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</si>
  <si>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</si>
  <si>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</si>
  <si>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</si>
  <si>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</si>
  <si>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</si>
  <si>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</si>
  <si>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</si>
  <si>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</si>
  <si>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</si>
  <si>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</si>
  <si>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</si>
  <si>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</si>
  <si>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</si>
  <si>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</si>
  <si>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</si>
  <si>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</si>
  <si>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</si>
  <si>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</si>
  <si>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</si>
  <si>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</si>
  <si>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</si>
  <si>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</si>
  <si>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</si>
  <si>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</si>
  <si>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</si>
  <si>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</si>
  <si>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</si>
  <si>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</si>
  <si>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</si>
  <si>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</si>
  <si>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</si>
  <si>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</si>
  <si>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</si>
  <si>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</si>
  <si>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</si>
  <si>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</si>
  <si>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</si>
  <si>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</si>
  <si>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</si>
  <si>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</si>
  <si>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</si>
  <si>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</si>
  <si>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</si>
  <si>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</si>
  <si>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</si>
  <si>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</si>
  <si>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</si>
  <si>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</si>
  <si>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</si>
  <si>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</si>
  <si>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</si>
  <si>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</si>
  <si>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</si>
  <si>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</si>
  <si>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</si>
  <si>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</si>
  <si>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</si>
  <si>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</si>
  <si>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</si>
  <si>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</si>
  <si>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</si>
  <si>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</si>
  <si>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</si>
  <si>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</si>
  <si>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</si>
  <si>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</si>
  <si>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</si>
  <si>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</si>
  <si>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</si>
  <si>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</si>
  <si>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</si>
  <si>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</si>
  <si>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</si>
  <si>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</si>
  <si>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</si>
  <si>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</si>
  <si>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</si>
  <si>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</si>
  <si>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</si>
  <si>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</si>
  <si>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</si>
  <si>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</si>
  <si>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</si>
  <si>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</si>
  <si>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</si>
  <si>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</si>
  <si>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</si>
  <si>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</si>
  <si>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</si>
  <si>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</si>
  <si>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</si>
  <si>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</si>
  <si>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</si>
  <si>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</si>
  <si>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</si>
  <si>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</si>
  <si>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</si>
  <si>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</si>
  <si>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</si>
  <si>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</si>
  <si>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</si>
  <si>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</si>
  <si>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</si>
  <si>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</si>
  <si>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</si>
  <si>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</si>
  <si>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</si>
  <si>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</si>
  <si>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</si>
  <si>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</si>
  <si>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</si>
  <si>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</si>
  <si>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</si>
  <si>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</si>
  <si>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</si>
  <si>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</si>
  <si>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</si>
  <si>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</si>
  <si>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</si>
  <si>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</si>
  <si>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</si>
  <si>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</si>
  <si>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</si>
  <si>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</si>
  <si>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</si>
  <si>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</si>
  <si>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</si>
  <si>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</si>
  <si>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</si>
  <si>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</si>
  <si>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</si>
  <si>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</si>
  <si>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</si>
  <si>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</si>
  <si>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</si>
  <si>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</si>
  <si>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</si>
  <si>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</si>
  <si>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</si>
  <si>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</si>
  <si>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</si>
  <si>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</si>
  <si>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</si>
  <si>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</si>
  <si>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</si>
  <si>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</si>
  <si>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</si>
  <si>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</si>
  <si>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</si>
  <si>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</si>
  <si>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</si>
  <si>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</si>
  <si>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</si>
  <si>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</si>
  <si>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</si>
  <si>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</si>
  <si>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</si>
  <si>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</si>
  <si>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</si>
  <si>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</si>
  <si>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</si>
  <si>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</si>
  <si>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</si>
  <si>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</si>
  <si>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</si>
  <si>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</si>
  <si>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</si>
  <si>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</si>
  <si>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</si>
  <si>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</si>
  <si>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</si>
  <si>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</si>
  <si>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</si>
  <si>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</si>
  <si>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</si>
  <si>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</si>
  <si>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</si>
  <si>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</si>
  <si>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</si>
  <si>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</si>
  <si>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</si>
  <si>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</si>
  <si>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</si>
  <si>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</si>
  <si>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</si>
  <si>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</si>
  <si>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</si>
  <si>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</si>
  <si>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</si>
  <si>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</si>
  <si>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</si>
  <si>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</si>
  <si>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</si>
  <si>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</si>
  <si>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</si>
  <si>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</si>
  <si>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</si>
  <si>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</si>
  <si>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</si>
  <si>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</si>
  <si>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</si>
  <si>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</si>
  <si>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</si>
  <si>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</si>
  <si>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</si>
  <si>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</si>
  <si>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</si>
  <si>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</si>
  <si>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</si>
  <si>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</si>
  <si>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</si>
  <si>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</si>
  <si>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</si>
  <si>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</si>
  <si>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</si>
  <si>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</si>
  <si>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</si>
  <si>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</si>
  <si>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</si>
  <si>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</si>
  <si>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</si>
  <si>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</si>
  <si>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</si>
  <si>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</si>
  <si>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</si>
  <si>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</si>
  <si>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</si>
  <si>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</si>
  <si>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</si>
  <si>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</si>
  <si>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</si>
  <si>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</si>
  <si>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</si>
  <si>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</si>
  <si>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</si>
  <si>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</si>
  <si>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</si>
  <si>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</si>
  <si>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</si>
  <si>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</si>
  <si>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</si>
  <si>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</si>
  <si>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</si>
  <si>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</si>
  <si>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</si>
  <si>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</si>
  <si>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</si>
  <si>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</si>
  <si>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</si>
  <si>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</si>
  <si>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</si>
  <si>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</si>
  <si>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</si>
  <si>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</si>
  <si>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</si>
  <si>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</si>
  <si>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</si>
  <si>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</si>
  <si>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</si>
  <si>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</si>
  <si>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</si>
  <si>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</si>
  <si>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</si>
  <si>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</si>
  <si>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</si>
  <si>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</si>
  <si>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</si>
  <si>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</si>
  <si>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</si>
  <si>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</si>
  <si>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</si>
  <si>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</si>
  <si>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</si>
  <si>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</si>
  <si>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</si>
  <si>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</si>
  <si>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</si>
  <si>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</si>
  <si>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</si>
  <si>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</si>
  <si>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</si>
  <si>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</si>
  <si>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</si>
  <si>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</si>
  <si>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</si>
  <si>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</si>
  <si>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</si>
  <si>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</si>
  <si>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</si>
  <si>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</si>
  <si>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</si>
  <si>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</si>
  <si>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</si>
  <si>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</si>
  <si>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</si>
  <si>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</si>
  <si>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</si>
  <si>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</si>
  <si>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</si>
  <si>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</si>
  <si>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</si>
  <si>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</si>
  <si>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</si>
  <si>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</si>
  <si>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</si>
  <si>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</si>
  <si>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</si>
  <si>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</si>
  <si>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</si>
  <si>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</si>
  <si>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</si>
  <si>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</si>
  <si>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</si>
  <si>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</si>
  <si>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</si>
  <si>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</si>
  <si>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</si>
  <si>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</si>
  <si>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</si>
  <si>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</si>
  <si>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</si>
  <si>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</si>
  <si>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</si>
  <si>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</si>
  <si>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</si>
  <si>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</si>
  <si>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</si>
  <si>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</si>
  <si>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</si>
  <si>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</si>
  <si>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</si>
  <si>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</si>
  <si>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</si>
  <si>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</si>
  <si>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</si>
  <si>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</si>
  <si>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</si>
  <si>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</si>
  <si>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</si>
  <si>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</si>
  <si>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</si>
  <si>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</si>
  <si>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</si>
  <si>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</si>
  <si>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</si>
  <si>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</si>
  <si>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</si>
  <si>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</si>
  <si>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</si>
  <si>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</si>
  <si>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</si>
  <si>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</si>
  <si>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</si>
  <si>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</si>
  <si>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</si>
  <si>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</si>
  <si>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</si>
  <si>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</si>
  <si>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</si>
  <si>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</si>
  <si>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</si>
  <si>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</si>
  <si>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</si>
  <si>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</si>
  <si>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</si>
  <si>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</si>
  <si>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</si>
  <si>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</si>
  <si>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</si>
  <si>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</si>
  <si>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</si>
  <si>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</si>
  <si>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</si>
  <si>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</si>
  <si>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</si>
  <si>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</si>
  <si>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</si>
  <si>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</si>
  <si>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</si>
  <si>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</si>
  <si>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</si>
  <si>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</si>
  <si>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</si>
  <si>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</si>
  <si>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</si>
  <si>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</si>
  <si>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</si>
  <si>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</si>
  <si>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</si>
  <si>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</si>
  <si>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</si>
  <si>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</si>
  <si>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</si>
  <si>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</si>
  <si>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</si>
  <si>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</si>
  <si>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</si>
  <si>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</si>
  <si>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</si>
  <si>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</si>
  <si>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</si>
  <si>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</si>
  <si>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</si>
  <si>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</si>
  <si>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</si>
  <si>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</si>
  <si>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</si>
  <si>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</si>
  <si>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</si>
  <si>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</si>
  <si>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</si>
  <si>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</si>
  <si>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</si>
  <si>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</si>
  <si>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</si>
  <si>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</si>
  <si>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</si>
  <si>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</si>
  <si>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</si>
  <si>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</si>
  <si>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</si>
  <si>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</si>
  <si>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</si>
  <si>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</si>
  <si>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</si>
  <si>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</si>
  <si>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</si>
  <si>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</si>
  <si>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</si>
  <si>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</si>
  <si>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</si>
  <si>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</si>
  <si>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</si>
  <si>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</si>
  <si>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</si>
  <si>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</si>
  <si>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</si>
  <si>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</si>
  <si>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</si>
  <si>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</si>
  <si>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</si>
  <si>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</si>
  <si>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</si>
  <si>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</si>
  <si>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</si>
  <si>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</si>
  <si>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</si>
  <si>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</si>
  <si>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</si>
  <si>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</si>
  <si>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</si>
  <si>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</si>
  <si>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</si>
  <si>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</si>
  <si>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</si>
  <si>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</si>
  <si>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</si>
  <si>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</si>
  <si>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</si>
  <si>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</si>
  <si>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</si>
  <si>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</si>
  <si>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</si>
  <si>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</si>
  <si>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</si>
  <si>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</si>
  <si>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</si>
  <si>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</si>
  <si>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</si>
  <si>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</si>
  <si>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</si>
  <si>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</si>
  <si>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</si>
  <si>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</si>
  <si>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</si>
  <si>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</si>
  <si>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</si>
  <si>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</si>
  <si>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</si>
  <si>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</si>
  <si>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</si>
  <si>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</si>
  <si>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</si>
  <si>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</si>
  <si>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</si>
  <si>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</si>
  <si>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</si>
  <si>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</si>
  <si>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</si>
  <si>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</si>
  <si>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</si>
  <si>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</si>
  <si>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</si>
  <si>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</si>
  <si>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</si>
  <si>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</si>
  <si>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</si>
  <si>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</si>
  <si>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</si>
  <si>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</si>
  <si>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</si>
  <si>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</si>
  <si>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</si>
  <si>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</si>
  <si>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</si>
  <si>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</si>
  <si>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</si>
  <si>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</si>
  <si>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</si>
  <si>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</si>
  <si>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</si>
  <si>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</si>
  <si>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</si>
  <si>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</si>
  <si>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</si>
  <si>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</si>
  <si>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</si>
  <si>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</si>
  <si>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</si>
  <si>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</si>
  <si>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</si>
  <si>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</si>
  <si>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</si>
  <si>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</si>
  <si>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</si>
  <si>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</si>
  <si>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</si>
  <si>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</si>
  <si>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</si>
  <si>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</si>
  <si>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</si>
  <si>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</si>
  <si>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</si>
  <si>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</si>
  <si>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</si>
  <si>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</si>
  <si>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</si>
  <si>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</si>
  <si>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</si>
  <si>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</si>
  <si>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</si>
  <si>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</si>
  <si>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</si>
  <si>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</si>
  <si>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</si>
  <si>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</si>
  <si>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</si>
  <si>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</si>
  <si>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</si>
  <si>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</si>
  <si>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</si>
  <si>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</si>
  <si>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</si>
  <si>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</si>
  <si>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</si>
  <si>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</si>
  <si>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</si>
  <si>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</si>
  <si>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</si>
  <si>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</si>
  <si>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</si>
  <si>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</si>
  <si>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</si>
  <si>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</si>
  <si>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</si>
  <si>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</si>
  <si>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</si>
  <si>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</si>
  <si>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</si>
  <si>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</si>
  <si>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</si>
  <si>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</si>
  <si>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</si>
  <si>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</si>
  <si>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</si>
  <si>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</si>
  <si>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</si>
  <si>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</si>
  <si>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</si>
  <si>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</si>
  <si>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</si>
  <si>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</si>
  <si>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</si>
  <si>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</si>
  <si>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</si>
  <si>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</si>
  <si>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</si>
  <si>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</si>
  <si>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</si>
  <si>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</si>
  <si>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</si>
  <si>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</si>
  <si>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</si>
  <si>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</si>
  <si>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</si>
  <si>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</si>
  <si>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</si>
  <si>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</si>
  <si>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</si>
  <si>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</si>
  <si>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</si>
  <si>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</si>
  <si>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</si>
  <si>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</si>
  <si>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</si>
  <si>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</si>
  <si>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</si>
  <si>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</si>
  <si>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</si>
  <si>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</si>
  <si>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</si>
  <si>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</si>
  <si>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</si>
  <si>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</si>
  <si>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</si>
  <si>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</si>
  <si>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</si>
  <si>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</si>
  <si>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</si>
  <si>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</si>
  <si>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</si>
  <si>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</si>
  <si>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</si>
  <si>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</si>
  <si>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</si>
  <si>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</si>
  <si>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</si>
  <si>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</si>
  <si>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</si>
  <si>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</si>
  <si>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</si>
  <si>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</si>
  <si>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</si>
  <si>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</si>
  <si>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</si>
  <si>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</si>
  <si>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</si>
  <si>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</si>
  <si>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</si>
  <si>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</si>
  <si>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</si>
  <si>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</si>
  <si>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</si>
  <si>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</si>
  <si>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</si>
  <si>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</si>
  <si>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</si>
  <si>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</si>
  <si>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</si>
  <si>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</si>
  <si>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</si>
  <si>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</si>
  <si>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</si>
  <si>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</si>
  <si>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</si>
  <si>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</si>
  <si>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</si>
  <si>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</si>
  <si>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</si>
  <si>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</si>
  <si>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</si>
  <si>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</si>
  <si>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</si>
  <si>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</si>
  <si>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</si>
  <si>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</si>
  <si>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</si>
  <si>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</si>
  <si>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</si>
  <si>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</si>
  <si>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</si>
  <si>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</si>
  <si>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</si>
  <si>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</si>
  <si>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</si>
  <si>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</si>
  <si>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</si>
  <si>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</si>
  <si>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</si>
  <si>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</si>
  <si>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</si>
  <si>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</si>
  <si>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</si>
  <si>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</si>
  <si>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</si>
  <si>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</si>
  <si>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</si>
  <si>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</si>
  <si>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</si>
  <si>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</si>
  <si>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</si>
  <si>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</si>
  <si>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</si>
  <si>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</si>
  <si>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</si>
  <si>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</si>
  <si>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</si>
  <si>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</si>
  <si>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</si>
  <si>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</si>
  <si>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</si>
  <si>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</si>
  <si>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</si>
  <si>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</si>
  <si>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</si>
  <si>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</si>
  <si>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</si>
  <si>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</si>
  <si>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</si>
  <si>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</si>
  <si>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</si>
  <si>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</si>
  <si>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</si>
  <si>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</si>
  <si>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</si>
  <si>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</si>
  <si>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</si>
  <si>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</si>
  <si>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</si>
  <si>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</si>
  <si>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</si>
  <si>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</si>
  <si>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</si>
  <si>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</si>
  <si>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</si>
  <si>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</si>
  <si>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</si>
  <si>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</si>
  <si>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</si>
  <si>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</si>
  <si>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</si>
  <si>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</si>
  <si>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</si>
  <si>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</si>
  <si>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</si>
  <si>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</si>
  <si>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</si>
  <si>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</si>
  <si>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</si>
  <si>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</si>
  <si>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</si>
  <si>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</si>
  <si>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</si>
  <si>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</si>
  <si>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</si>
  <si>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</si>
  <si>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</si>
  <si>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</si>
  <si>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</si>
  <si>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</si>
  <si>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</si>
  <si>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</si>
  <si>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</si>
  <si>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</si>
  <si>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</si>
  <si>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</si>
  <si>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</si>
  <si>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</si>
  <si>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</si>
  <si>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</si>
  <si>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</si>
  <si>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</si>
  <si>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</si>
  <si>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</si>
  <si>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</si>
  <si>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</si>
  <si>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</si>
  <si>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</si>
  <si>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</si>
  <si>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</si>
  <si>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</si>
  <si>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</si>
  <si>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</si>
  <si>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</si>
  <si>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</si>
  <si>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</si>
  <si>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</si>
  <si>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</si>
  <si>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</si>
  <si>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</si>
  <si>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</si>
  <si>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</si>
  <si>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</si>
  <si>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</si>
  <si>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</si>
  <si>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</si>
  <si>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</si>
  <si>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</si>
  <si>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</si>
  <si>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</si>
  <si>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</si>
  <si>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</si>
  <si>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</si>
  <si>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</si>
  <si>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</si>
  <si>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</si>
  <si>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</si>
  <si>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</si>
  <si>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</si>
  <si>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</si>
  <si>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</si>
  <si>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</si>
  <si>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</si>
  <si>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</si>
  <si>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</si>
  <si>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</si>
  <si>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</si>
  <si>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</si>
  <si>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</si>
  <si>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</si>
  <si>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</si>
  <si>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</si>
  <si>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</si>
  <si>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</si>
  <si>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</si>
  <si>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</si>
  <si>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</si>
  <si>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</si>
  <si>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</si>
  <si>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</si>
  <si>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</si>
  <si>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</si>
  <si>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</si>
  <si>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</si>
  <si>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</si>
  <si>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</si>
  <si>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</si>
  <si>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</si>
  <si>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</si>
  <si>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</si>
  <si>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</si>
  <si>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</si>
  <si>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</si>
  <si>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</si>
  <si>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</si>
  <si>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</si>
  <si>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</si>
  <si>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</si>
  <si>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</si>
  <si>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</si>
  <si>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</si>
  <si>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</si>
  <si>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</si>
  <si>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</si>
  <si>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</si>
  <si>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</si>
  <si>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</si>
  <si>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</si>
  <si>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</si>
  <si>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</si>
  <si>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</si>
  <si>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</si>
  <si>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</si>
  <si>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</si>
  <si>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</si>
  <si>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</si>
  <si>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</si>
  <si>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</si>
  <si>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</si>
  <si>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</si>
  <si>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</si>
  <si>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</si>
  <si>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</si>
  <si>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</si>
  <si>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</si>
  <si>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</si>
  <si>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</si>
  <si>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</si>
  <si>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</si>
  <si>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</si>
  <si>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</si>
  <si>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</si>
  <si>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</si>
  <si>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</si>
  <si>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</si>
  <si>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</si>
  <si>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</si>
  <si>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</si>
  <si>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</si>
  <si>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</si>
  <si>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</si>
  <si>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</si>
  <si>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</si>
  <si>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</si>
  <si>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</si>
  <si>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</si>
  <si>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</si>
  <si>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</si>
  <si>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</si>
  <si>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</si>
  <si>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</si>
  <si>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</si>
  <si>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</si>
  <si>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</si>
  <si>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</si>
  <si>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</si>
  <si>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</si>
  <si>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</si>
  <si>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</si>
  <si>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</si>
  <si>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</si>
  <si>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</si>
  <si>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</si>
  <si>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</si>
  <si>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</si>
  <si>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</si>
  <si>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</si>
  <si>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</si>
  <si>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</si>
  <si>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</si>
  <si>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</si>
  <si>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</si>
  <si>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</si>
  <si>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</si>
  <si>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</si>
  <si>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</si>
  <si>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</si>
  <si>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</si>
  <si>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</si>
  <si>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</si>
  <si>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</si>
  <si>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</si>
  <si>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</si>
  <si>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</si>
  <si>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</si>
  <si>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</si>
  <si>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</si>
  <si>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</si>
  <si>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</si>
  <si>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</si>
  <si>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</si>
  <si>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</si>
  <si>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</si>
  <si>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</si>
  <si>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</si>
  <si>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</si>
  <si>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</si>
  <si>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</si>
  <si>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</si>
  <si>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</si>
  <si>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</si>
  <si>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</si>
  <si>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</si>
  <si>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</si>
  <si>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</si>
  <si>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</si>
  <si>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</si>
  <si>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</si>
  <si>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</si>
  <si>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</si>
  <si>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</si>
  <si>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</si>
  <si>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</si>
  <si>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</si>
  <si>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</si>
  <si>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</si>
  <si>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</si>
  <si>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</si>
  <si>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</si>
  <si>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</si>
  <si>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</si>
  <si>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</si>
  <si>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</si>
  <si>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</si>
  <si>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</si>
  <si>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</si>
  <si>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</si>
  <si>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</si>
  <si>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</si>
  <si>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</si>
  <si>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</si>
  <si>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</si>
  <si>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</si>
  <si>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</si>
  <si>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</si>
  <si>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</si>
  <si>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</si>
  <si>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</si>
  <si>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</si>
  <si>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</si>
  <si>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</si>
  <si>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</si>
  <si>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</si>
  <si>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</si>
  <si>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</si>
  <si>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</si>
  <si>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</si>
  <si>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</si>
  <si>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</si>
  <si>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</si>
  <si>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</si>
  <si>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</si>
  <si>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</si>
  <si>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</si>
  <si>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</si>
  <si>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</si>
  <si>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</si>
  <si>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</si>
  <si>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</si>
  <si>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</si>
  <si>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</si>
  <si>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</si>
  <si>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</si>
  <si>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</si>
  <si>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</si>
  <si>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</si>
  <si>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</si>
  <si>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</si>
  <si>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</si>
  <si>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</si>
  <si>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</si>
  <si>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</si>
  <si>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</si>
  <si>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</si>
  <si>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</si>
  <si>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</si>
  <si>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</si>
  <si>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</si>
  <si>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</si>
  <si>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</si>
  <si>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</si>
  <si>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</si>
  <si>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</si>
  <si>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</si>
  <si>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</si>
  <si>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</si>
  <si>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</si>
  <si>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</si>
  <si>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</si>
  <si>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</si>
  <si>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</si>
  <si>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</si>
  <si>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</si>
  <si>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</si>
  <si>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</si>
  <si>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</si>
  <si>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</si>
  <si>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</si>
  <si>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</si>
  <si>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</si>
  <si>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</si>
  <si>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</si>
  <si>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</si>
  <si>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</si>
  <si>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</si>
  <si>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</si>
  <si>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</si>
  <si>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</si>
  <si>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</si>
  <si>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</si>
  <si>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</si>
  <si>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</si>
  <si>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</si>
  <si>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</si>
  <si>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</si>
  <si>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</si>
  <si>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</si>
  <si>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</si>
  <si>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</si>
  <si>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</si>
  <si>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</si>
  <si>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</si>
  <si>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</si>
  <si>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</si>
  <si>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</si>
  <si>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</si>
  <si>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</si>
  <si>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</si>
  <si>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</si>
  <si>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</si>
  <si>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</si>
  <si>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</si>
  <si>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</si>
  <si>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</si>
  <si>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</si>
  <si>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</si>
  <si>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</si>
  <si>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</si>
  <si>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</si>
  <si>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</si>
  <si>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</si>
  <si>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</si>
  <si>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</si>
  <si>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</si>
  <si>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</si>
  <si>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</si>
  <si>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</si>
  <si>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</si>
  <si>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</si>
  <si>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</si>
  <si>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</si>
  <si>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</si>
  <si>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</si>
  <si>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</si>
  <si>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</si>
  <si>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</si>
  <si>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</si>
  <si>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</si>
  <si>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</si>
  <si>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</si>
  <si>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</si>
  <si>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</si>
  <si>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</si>
  <si>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</si>
  <si>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</si>
  <si>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</si>
  <si>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</si>
  <si>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</si>
  <si>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</si>
  <si>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</si>
  <si>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</si>
  <si>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</si>
  <si>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</si>
  <si>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</si>
  <si>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</si>
  <si>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</si>
  <si>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</si>
  <si>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</si>
  <si>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</si>
  <si>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</si>
  <si>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</si>
  <si>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</si>
  <si>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</si>
  <si>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</si>
  <si>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</si>
  <si>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</si>
  <si>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</si>
  <si>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</si>
  <si>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</si>
  <si>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</si>
  <si>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</si>
  <si>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</si>
  <si>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</si>
  <si>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</si>
  <si>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</si>
  <si>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</si>
  <si>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</si>
  <si>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</si>
  <si>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</si>
  <si>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</si>
  <si>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</si>
  <si>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</si>
  <si>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</si>
  <si>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</si>
  <si>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</si>
  <si>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</si>
  <si>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</si>
  <si>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</si>
  <si>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</si>
  <si>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</si>
  <si>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</si>
  <si>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</si>
  <si>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</si>
  <si>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</si>
  <si>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</si>
  <si>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</si>
  <si>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</si>
  <si>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</si>
  <si>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</si>
  <si>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</si>
  <si>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</si>
  <si>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</si>
  <si>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</si>
  <si>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</si>
  <si>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</si>
  <si>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</si>
  <si>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</si>
  <si>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</si>
  <si>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</si>
  <si>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</si>
  <si>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</si>
  <si>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</si>
  <si>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</si>
  <si>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</si>
  <si>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</si>
  <si>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</si>
  <si>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</si>
  <si>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</si>
  <si>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 xml:space="preserve"> Parent category</t>
  </si>
  <si>
    <t>Date Created Conversion</t>
  </si>
  <si>
    <t>Date Ended Conversion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</si>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</sst>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24292E"/>
      <name val="Helvetica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/>
    <xf numFmtId="0" fontId="2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4">
    <dxf>
      <font>
        <color rgb="FF9C6500"/>
      </font>
      <fill>
        <patternFill>
          <bgColor rgb="FFFFEB9C"/>
        </patternFill>
      </fill>
    </dxf>
    <dxf>
      <font>
        <b/>
        <i val="0"/>
        <strike val="0"/>
        <color rgb="FF9C0006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2.xml"/><Relationship Id="rId12" Type="http://schemas.microsoft.com/office/2007/relationships/slicerCache" Target="slicerCaches/slicerCache3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status per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514576"/>
        <c:axId val="2094518064"/>
      </c:barChart>
      <c:catAx>
        <c:axId val="20945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518064"/>
        <c:crosses val="autoZero"/>
        <c:auto val="1"/>
        <c:lblAlgn val="ctr"/>
        <c:lblOffset val="100"/>
        <c:noMultiLvlLbl val="0"/>
      </c:catAx>
      <c:valAx>
        <c:axId val="20945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5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 start </a:t>
            </a:r>
            <a:r>
              <a:rPr lang="en-US" baseline="0"/>
              <a:t>status per sub-category</a:t>
            </a:r>
            <a:endParaRPr lang="en-US"/>
          </a:p>
        </c:rich>
      </c:tx>
      <c:layout>
        <c:manualLayout>
          <c:xMode val="edge"/>
          <c:yMode val="edge"/>
          <c:x val="0.45735553055868"/>
          <c:y val="0.022522522522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 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 category'!$D$5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'sub category'!$E$5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199808"/>
        <c:axId val="2129203440"/>
      </c:barChart>
      <c:catAx>
        <c:axId val="212919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03440"/>
        <c:crosses val="autoZero"/>
        <c:auto val="1"/>
        <c:lblAlgn val="ctr"/>
        <c:lblOffset val="100"/>
        <c:noMultiLvlLbl val="0"/>
      </c:catAx>
      <c:valAx>
        <c:axId val="21292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1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</a:t>
            </a:r>
            <a:r>
              <a:rPr lang="en-US" baseline="0"/>
              <a:t> </a:t>
            </a:r>
            <a:r>
              <a:rPr lang="en-US"/>
              <a:t>start</a:t>
            </a:r>
            <a:r>
              <a:rPr lang="en-US" baseline="0"/>
              <a:t> status by start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'start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'start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date'!$B$6:$B$17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'start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'start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'start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'start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67504"/>
        <c:axId val="2129270688"/>
      </c:lineChart>
      <c:catAx>
        <c:axId val="21292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70688"/>
        <c:crosses val="autoZero"/>
        <c:auto val="1"/>
        <c:lblAlgn val="ctr"/>
        <c:lblOffset val="100"/>
        <c:noMultiLvlLbl val="0"/>
      </c:catAx>
      <c:valAx>
        <c:axId val="21292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</c:v>
                </c:pt>
                <c:pt idx="1">
                  <c:v>66.0</c:v>
                </c:pt>
                <c:pt idx="2">
                  <c:v>53.0</c:v>
                </c:pt>
                <c:pt idx="3">
                  <c:v>48.0</c:v>
                </c:pt>
                <c:pt idx="4">
                  <c:v>47.0</c:v>
                </c:pt>
                <c:pt idx="5">
                  <c:v>42.0</c:v>
                </c:pt>
                <c:pt idx="6">
                  <c:v>40.0</c:v>
                </c:pt>
                <c:pt idx="7">
                  <c:v>39.0</c:v>
                </c:pt>
                <c:pt idx="8">
                  <c:v>47.0</c:v>
                </c:pt>
                <c:pt idx="9">
                  <c:v>49.0</c:v>
                </c:pt>
                <c:pt idx="10">
                  <c:v>29.0</c:v>
                </c:pt>
                <c:pt idx="11">
                  <c:v>19.0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25.0</c:v>
                </c:pt>
                <c:pt idx="1">
                  <c:v>30.0</c:v>
                </c:pt>
                <c:pt idx="2">
                  <c:v>40.0</c:v>
                </c:pt>
                <c:pt idx="3">
                  <c:v>41.0</c:v>
                </c:pt>
                <c:pt idx="4">
                  <c:v>45.0</c:v>
                </c:pt>
                <c:pt idx="5">
                  <c:v>49.0</c:v>
                </c:pt>
                <c:pt idx="6">
                  <c:v>47.0</c:v>
                </c:pt>
                <c:pt idx="7">
                  <c:v>45.0</c:v>
                </c:pt>
                <c:pt idx="8">
                  <c:v>40.0</c:v>
                </c:pt>
                <c:pt idx="9">
                  <c:v>37.0</c:v>
                </c:pt>
                <c:pt idx="10">
                  <c:v>52.0</c:v>
                </c:pt>
                <c:pt idx="11">
                  <c:v>58.0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4.0</c:v>
                </c:pt>
                <c:pt idx="1">
                  <c:v>4.0</c:v>
                </c:pt>
                <c:pt idx="2">
                  <c:v>7.0</c:v>
                </c:pt>
                <c:pt idx="3">
                  <c:v>11.0</c:v>
                </c:pt>
                <c:pt idx="4">
                  <c:v>8.0</c:v>
                </c:pt>
                <c:pt idx="5">
                  <c:v>9.0</c:v>
                </c:pt>
                <c:pt idx="6">
                  <c:v>13.0</c:v>
                </c:pt>
                <c:pt idx="7">
                  <c:v>16.0</c:v>
                </c:pt>
                <c:pt idx="8">
                  <c:v>13.0</c:v>
                </c:pt>
                <c:pt idx="9">
                  <c:v>14.0</c:v>
                </c:pt>
                <c:pt idx="10">
                  <c:v>19.0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1904240"/>
        <c:axId val="-2101992416"/>
      </c:lineChart>
      <c:catAx>
        <c:axId val="-21019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992416"/>
        <c:crosses val="autoZero"/>
        <c:auto val="1"/>
        <c:lblAlgn val="ctr"/>
        <c:lblOffset val="100"/>
        <c:noMultiLvlLbl val="0"/>
      </c:catAx>
      <c:valAx>
        <c:axId val="-210199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90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music</a:t>
            </a:r>
            <a:r>
              <a:rPr lang="en-US" baseline="0"/>
              <a:t> </a:t>
            </a:r>
            <a:r>
              <a:rPr lang="en-US"/>
              <a:t>kick start </a:t>
            </a:r>
            <a:r>
              <a:rPr lang="en-US" baseline="0"/>
              <a:t>status per sub-category</a:t>
            </a:r>
            <a:endParaRPr lang="en-US"/>
          </a:p>
        </c:rich>
      </c:tx>
      <c:layout>
        <c:manualLayout>
          <c:xMode val="edge"/>
          <c:yMode val="edge"/>
          <c:x val="0.264267172308343"/>
          <c:y val="0.02927927927927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'for report 1'!$B$5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 report 1'!$A$6:$A$14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'for report 1'!$B$6:$B$14</c:f>
              <c:numCache>
                <c:formatCode>General</c:formatCode>
                <c:ptCount val="9"/>
                <c:pt idx="0">
                  <c:v>40.0</c:v>
                </c:pt>
                <c:pt idx="1">
                  <c:v>40.0</c:v>
                </c:pt>
                <c:pt idx="3">
                  <c:v>140.0</c:v>
                </c:pt>
                <c:pt idx="5">
                  <c:v>20.0</c:v>
                </c:pt>
                <c:pt idx="6">
                  <c:v>40.0</c:v>
                </c:pt>
                <c:pt idx="7">
                  <c:v>260.0</c:v>
                </c:pt>
              </c:numCache>
            </c:numRef>
          </c:val>
        </c:ser>
        <c:ser>
          <c:idx val="1"/>
          <c:order val="1"/>
          <c:tx>
            <c:strRef>
              <c:f>'for report 1'!$C$5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'for report 1'!$A$6:$A$14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'for report 1'!$C$6:$C$14</c:f>
              <c:numCache>
                <c:formatCode>General</c:formatCode>
                <c:ptCount val="9"/>
                <c:pt idx="2">
                  <c:v>40.0</c:v>
                </c:pt>
                <c:pt idx="3">
                  <c:v>20.0</c:v>
                </c:pt>
                <c:pt idx="4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'for report 1'!$D$5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'for report 1'!$A$6:$A$14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'for report 1'!$D$6:$D$14</c:f>
              <c:numCache>
                <c:formatCode>General</c:formatCode>
                <c:ptCount val="9"/>
                <c:pt idx="8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'for report 1'!$E$5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'for report 1'!$A$6:$A$14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'for report 1'!$E$6:$E$14</c:f>
              <c:numCache>
                <c:formatCode>General</c:formatCode>
                <c:ptCount val="9"/>
                <c:pt idx="2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7518016"/>
        <c:axId val="-2078451552"/>
      </c:barChart>
      <c:catAx>
        <c:axId val="-210751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451552"/>
        <c:crosses val="autoZero"/>
        <c:auto val="1"/>
        <c:lblAlgn val="ctr"/>
        <c:lblOffset val="100"/>
        <c:noMultiLvlLbl val="0"/>
      </c:catAx>
      <c:valAx>
        <c:axId val="-207845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5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music kick</a:t>
            </a:r>
            <a:r>
              <a:rPr lang="en-US" baseline="0"/>
              <a:t> </a:t>
            </a:r>
            <a:r>
              <a:rPr lang="en-US"/>
              <a:t>start</a:t>
            </a:r>
            <a:r>
              <a:rPr lang="en-US" baseline="0"/>
              <a:t> status by start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 report 2'!$B$5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'for report 2'!$A$6:$A$17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'for report 2'!$B$6:$B$17</c:f>
              <c:numCache>
                <c:formatCode>General</c:formatCode>
                <c:ptCount val="12"/>
                <c:pt idx="0">
                  <c:v>55.0</c:v>
                </c:pt>
                <c:pt idx="1">
                  <c:v>48.0</c:v>
                </c:pt>
                <c:pt idx="2">
                  <c:v>49.0</c:v>
                </c:pt>
                <c:pt idx="3">
                  <c:v>49.0</c:v>
                </c:pt>
                <c:pt idx="4">
                  <c:v>53.0</c:v>
                </c:pt>
                <c:pt idx="5">
                  <c:v>46.0</c:v>
                </c:pt>
                <c:pt idx="6">
                  <c:v>39.0</c:v>
                </c:pt>
                <c:pt idx="7">
                  <c:v>45.0</c:v>
                </c:pt>
                <c:pt idx="8">
                  <c:v>38.0</c:v>
                </c:pt>
                <c:pt idx="9">
                  <c:v>43.0</c:v>
                </c:pt>
                <c:pt idx="10">
                  <c:v>45.0</c:v>
                </c:pt>
                <c:pt idx="11">
                  <c:v>30.0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'for report 2'!$C$5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'for report 2'!$A$6:$A$17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'for report 2'!$C$6:$C$17</c:f>
              <c:numCache>
                <c:formatCode>General</c:formatCode>
                <c:ptCount val="12"/>
                <c:pt idx="0">
                  <c:v>10.0</c:v>
                </c:pt>
                <c:pt idx="1">
                  <c:v>8.0</c:v>
                </c:pt>
                <c:pt idx="2">
                  <c:v>10.0</c:v>
                </c:pt>
                <c:pt idx="3">
                  <c:v>10.0</c:v>
                </c:pt>
                <c:pt idx="4">
                  <c:v>9.0</c:v>
                </c:pt>
                <c:pt idx="5">
                  <c:v>7.0</c:v>
                </c:pt>
                <c:pt idx="6">
                  <c:v>8.0</c:v>
                </c:pt>
                <c:pt idx="7">
                  <c:v>12.0</c:v>
                </c:pt>
                <c:pt idx="8">
                  <c:v>13.0</c:v>
                </c:pt>
                <c:pt idx="9">
                  <c:v>16.0</c:v>
                </c:pt>
                <c:pt idx="10">
                  <c:v>9.0</c:v>
                </c:pt>
                <c:pt idx="11">
                  <c:v>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'for report 2'!$D$5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'for report 2'!$A$6:$A$17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'for report 2'!$D$6:$D$17</c:f>
              <c:numCache>
                <c:formatCode>General</c:formatCode>
                <c:ptCount val="12"/>
                <c:pt idx="0">
                  <c:v>3.0</c:v>
                </c:pt>
                <c:pt idx="2">
                  <c:v>2.0</c:v>
                </c:pt>
                <c:pt idx="3">
                  <c:v>1.0</c:v>
                </c:pt>
                <c:pt idx="4">
                  <c:v>2.0</c:v>
                </c:pt>
                <c:pt idx="6">
                  <c:v>5.0</c:v>
                </c:pt>
                <c:pt idx="7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728432"/>
        <c:axId val="-2072822896"/>
      </c:lineChart>
      <c:catAx>
        <c:axId val="-210172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822896"/>
        <c:crosses val="autoZero"/>
        <c:auto val="1"/>
        <c:lblAlgn val="ctr"/>
        <c:lblOffset val="100"/>
        <c:noMultiLvlLbl val="0"/>
      </c:catAx>
      <c:valAx>
        <c:axId val="-207282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7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88900</xdr:rowOff>
    </xdr:from>
    <xdr:to>
      <xdr:col>20</xdr:col>
      <xdr:colOff>152400</xdr:colOff>
      <xdr:row>29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330200</xdr:colOff>
      <xdr:row>10</xdr:row>
      <xdr:rowOff>152400</xdr:rowOff>
    </xdr:from>
    <xdr:to>
      <xdr:col>22</xdr:col>
      <xdr:colOff>508000</xdr:colOff>
      <xdr:row>23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14700" y="2057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641350</xdr:colOff>
      <xdr:row>5</xdr:row>
      <xdr:rowOff>0</xdr:rowOff>
    </xdr:from>
    <xdr:to>
      <xdr:col>21</xdr:col>
      <xdr:colOff>660400</xdr:colOff>
      <xdr:row>34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292100</xdr:colOff>
      <xdr:row>11</xdr:row>
      <xdr:rowOff>165100</xdr:rowOff>
    </xdr:from>
    <xdr:to>
      <xdr:col>24</xdr:col>
      <xdr:colOff>469900</xdr:colOff>
      <xdr:row>24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80000" y="2260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25400</xdr:rowOff>
    </xdr:from>
    <xdr:to>
      <xdr:col>15</xdr:col>
      <xdr:colOff>63500</xdr:colOff>
      <xdr:row>28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120650</xdr:colOff>
      <xdr:row>1</xdr:row>
      <xdr:rowOff>203200</xdr:rowOff>
    </xdr:from>
    <xdr:to>
      <xdr:col>19</xdr:col>
      <xdr:colOff>342900</xdr:colOff>
      <xdr:row>21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641350</xdr:colOff>
      <xdr:row>5</xdr:row>
      <xdr:rowOff>25400</xdr:rowOff>
    </xdr:from>
    <xdr:to>
      <xdr:col>21</xdr:col>
      <xdr:colOff>660400</xdr:colOff>
      <xdr:row>34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292100</xdr:colOff>
      <xdr:row>11</xdr:row>
      <xdr:rowOff>165100</xdr:rowOff>
    </xdr:from>
    <xdr:to>
      <xdr:col>24</xdr:col>
      <xdr:colOff>469900</xdr:colOff>
      <xdr:row>24</xdr:row>
      <xdr:rowOff>117469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tate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3800" y="2260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25400</xdr:rowOff>
    </xdr:from>
    <xdr:to>
      <xdr:col>15</xdr:col>
      <xdr:colOff>63500</xdr:colOff>
      <xdr:row>28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762000</xdr:colOff>
      <xdr:row>5</xdr:row>
      <xdr:rowOff>25400</xdr:rowOff>
    </xdr:from>
    <xdr:to>
      <xdr:col>18</xdr:col>
      <xdr:colOff>114300</xdr:colOff>
      <xdr:row>20</xdr:row>
      <xdr:rowOff>104769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88900" y="977900"/>
              <a:ext cx="1828800" cy="2936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4.658566782404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4.687950115738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1T19:10:11"/>
    <d v="2015-07-22T21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09:24:43"/>
    <d v="2017-03-02T08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0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07:21:47"/>
    <d v="2014-08-07T06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15:01:19"/>
    <d v="2015-12-19T14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17:23:27"/>
    <d v="2016-07-28T23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3T20:44:10"/>
    <d v="2014-06-13T19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5T20:07:47"/>
    <d v="2016-07-04T19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17:40:12"/>
    <d v="2016-04-15T15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7T21:29:04"/>
    <d v="2016-04-16T20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0T20:37:59"/>
    <d v="2014-06-24T19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3:41:02"/>
    <d v="2016-08-21T21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2:07:05"/>
    <d v="2014-07-15T21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1:15:09"/>
    <d v="2016-06-23T14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7T19:38:08"/>
    <d v="2014-07-13T07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4:24:18"/>
    <d v="2015-09-27T14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4:06:51"/>
    <d v="2014-06-15T23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2:33:42"/>
    <d v="2014-11-04T12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08:00:56"/>
    <d v="2014-09-17T07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4:35:34"/>
    <d v="2015-07-20T13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3:11:52"/>
    <d v="2015-09-13T12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0:03:09"/>
    <d v="2014-09-26T09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16:52:20"/>
    <d v="2015-01-01T01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3:41:41"/>
    <d v="2015-04-30T09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4:41:03"/>
    <d v="2015-09-15T13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09T19:36:01"/>
    <d v="2016-01-08T18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07:22:24"/>
    <d v="2014-08-17T06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6T22:57:13"/>
    <d v="2014-11-15T22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18:08:04"/>
    <d v="2015-12-16T17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1:09:28"/>
    <d v="2014-07-22T10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2:01:55"/>
    <d v="2014-08-21T01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3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0:03:37"/>
    <d v="2016-05-12T21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0:51:41"/>
    <d v="2015-11-08T10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2:43:21"/>
    <d v="2014-08-05T01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2:00:14"/>
    <d v="2015-04-27T18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2:22:05"/>
    <d v="2015-04-04T00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1:37:59"/>
    <d v="2015-02-27T10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0T20:22:24"/>
    <d v="2013-05-10T19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4T20:07:48"/>
    <d v="2014-05-25T16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0:08:08"/>
    <d v="2014-06-18T22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08:39:14"/>
    <d v="2014-10-05T07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0:20:26"/>
    <d v="2014-12-28T09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3:58:06"/>
    <d v="2014-07-12T18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2T21:22:17"/>
    <d v="2014-10-06T20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09:58:27"/>
    <d v="2016-04-27T08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18:09:34"/>
    <d v="2015-12-15T17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4:40:07"/>
    <d v="2014-12-19T14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07:24:20"/>
    <d v="2015-03-01T06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3T23:14:05"/>
    <d v="2015-10-23T22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3:04:18"/>
    <d v="2015-01-30T11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17:17:17"/>
    <d v="2015-08-10T16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1:50:46"/>
    <d v="2014-07-17T10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08:10:45"/>
    <d v="2014-04-04T16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2:07:01"/>
    <d v="2015-12-25T11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18:15:16"/>
    <d v="2016-05-27T17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08:10:24"/>
    <d v="2015-06-08T10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4:59:22"/>
    <d v="2015-04-25T13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2:52:52"/>
    <d v="2014-11-19T12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0:39:36"/>
    <d v="2015-09-14T15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16:38:37"/>
    <d v="2014-03-22T18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4:32:37"/>
    <d v="2013-06-06T13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4:11:18"/>
    <d v="2013-03-03T13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16:53:33"/>
    <d v="2013-12-27T22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7T19:26:21"/>
    <d v="2013-07-07T18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4:42:34"/>
    <d v="2014-08-10T23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15:23:40"/>
    <d v="2016-07-18T14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09:00:04"/>
    <d v="2012-07-15T08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08:39:51"/>
    <d v="2014-02-23T07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0T23:30:25"/>
    <d v="2011-10-02T00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16:30:45"/>
    <d v="2011-09-04T15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1:30:57"/>
    <d v="2012-05-28T00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5T19:14:41"/>
    <d v="2012-11-14T18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1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06:41:35"/>
    <d v="2016-01-21T05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0:01:12"/>
    <d v="2013-04-22T23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1:35:58"/>
    <d v="2011-12-27T11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8T22:28:37"/>
    <d v="2012-05-20T20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1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3:38:13"/>
    <d v="2014-04-25T12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4T21:00:56"/>
    <d v="2013-12-09T20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09T22:48:47"/>
    <d v="2012-07-13T21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4:41:01"/>
    <d v="2011-10-09T13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09:46:29"/>
    <d v="2015-02-22T05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3:11:26"/>
    <d v="2011-05-15T12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3T22:00:37"/>
    <d v="2011-09-22T21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08:20:45"/>
    <d v="2015-12-27T08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07:56:43"/>
    <d v="2010-06-02T19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0:48:51"/>
    <d v="2014-06-22T09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3:03:12"/>
    <d v="2013-06-02T12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2:08:19"/>
    <d v="2011-07-12T01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4:39:24"/>
    <d v="2011-05-17T03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6T23:46:23"/>
    <d v="2017-02-01T02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15:35:37"/>
    <d v="2012-07-03T15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2:13:42"/>
    <d v="2014-04-07T11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6T19:07:21"/>
    <d v="2012-02-25T18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0:54:01"/>
    <d v="2010-07-31T21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1T22:14:42"/>
    <d v="2011-07-11T21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4:04:34"/>
    <d v="2012-12-07T17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16:39:59"/>
    <d v="2014-01-22T15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3:04:46"/>
    <d v="2012-11-04T13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2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2T22:08:53"/>
    <d v="2010-12-22T21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4:20:30"/>
    <d v="2014-03-07T13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19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2:23:40"/>
    <d v="2016-05-13T18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3:38:21"/>
    <d v="2012-04-02T12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18:34:47"/>
    <d v="2011-04-24T17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09:42:50"/>
    <d v="2013-05-31T08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6T19:37:10"/>
    <d v="2011-02-25T18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17:47:33"/>
    <d v="2013-11-13T23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2:59:47"/>
    <d v="2015-05-31T01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19T20:01:58"/>
    <d v="2014-04-12T20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3:12:08"/>
    <d v="2011-08-06T09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1:34:48"/>
    <d v="2012-01-13T00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2:44:04"/>
    <d v="2012-02-04T11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06:55:55"/>
    <d v="2011-04-08T04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15:02:24"/>
    <d v="2010-06-09T13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8T20:17:16"/>
    <d v="2011-07-28T19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4T20:39:46"/>
    <d v="2011-08-13T17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2T20:11:47"/>
    <d v="2016-10-02T19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1:55:10"/>
    <d v="2015-04-18T04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4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3:46:04"/>
    <d v="2014-10-28T16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6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18:51:20"/>
    <d v="2017-02-03T17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09:08:57"/>
    <d v="2015-06-10T20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09:59:01"/>
    <d v="2015-04-03T07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0:28:13"/>
    <d v="2016-10-19T23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6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4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8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4:30:07"/>
    <d v="2014-11-07T14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1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1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4:09:57"/>
    <d v="2014-07-01T13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4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7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1:10:41"/>
    <d v="2015-07-31T22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6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1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5T22:40:23"/>
    <d v="2015-05-30T21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16:26:18"/>
    <d v="2014-11-16T16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2T23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3:17:52"/>
    <d v="2015-04-13T11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08:00:52"/>
    <d v="2015-08-11T07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8T19:23:18"/>
    <d v="2017-01-17T18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2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1:45:36"/>
    <d v="2016-02-27T00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4T23:07:50"/>
    <d v="2014-12-25T02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6T22:53:02"/>
    <d v="2015-05-25T21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08:13:11"/>
    <d v="2015-06-18T07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3T20:51:40"/>
    <d v="2014-09-22T19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09:04:04"/>
    <d v="2014-12-02T09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08:08:15"/>
    <d v="2015-06-03T07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08:25:35"/>
    <d v="2015-07-23T07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3T21:59:56"/>
    <d v="2014-08-02T20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16:52:52"/>
    <d v="2016-02-26T15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19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05:25:45"/>
    <d v="2016-07-03T04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5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1:29:55"/>
    <d v="2014-07-02T10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4T22:02:36"/>
    <d v="2014-08-16T17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8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3:18:21"/>
    <d v="2014-09-19T12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09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19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17:15:35"/>
    <d v="2015-08-04T16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15:02:50"/>
    <d v="2015-03-19T13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07:07:39"/>
    <d v="2014-10-18T06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18:28:03"/>
    <d v="2015-08-29T23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2T23:20:14"/>
    <d v="2016-08-11T22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2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7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2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3:40:11"/>
    <d v="2014-08-29T12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3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6T20:08:46"/>
    <d v="2015-03-23T18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7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19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18:47:23"/>
    <d v="2015-04-13T13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2:48:15"/>
    <d v="2015-06-22T11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8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4:26:50"/>
    <d v="2014-11-26T14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3:59:22"/>
    <d v="2014-08-31T21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16:52:19"/>
    <d v="2016-08-18T15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4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0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2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1:34:37"/>
    <d v="2016-09-03T10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0:37:26"/>
    <d v="2016-06-16T09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05:35:38"/>
    <d v="2015-10-02T04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4:00:32"/>
    <d v="2014-10-17T13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7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18:55:31"/>
    <d v="2016-03-06T17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0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08:01:38"/>
    <d v="2015-10-10T15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15:21:40"/>
    <d v="2017-02-17T15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4:12:02"/>
    <d v="2014-10-05T03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0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5T21:00:03"/>
    <d v="2014-09-14T20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4:38:49"/>
    <d v="2015-02-08T13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4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15:21:04"/>
    <d v="2015-01-29T14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09:00:03"/>
    <d v="2016-08-04T08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0:10:22"/>
    <d v="2015-10-06T09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8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4T23:43:58"/>
    <d v="2015-01-03T22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2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6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1T20:33:12"/>
    <d v="2015-09-30T23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19T22:50:17"/>
    <d v="2015-09-18T21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16:08:40"/>
    <d v="2016-04-16T14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09:15:47"/>
    <d v="2015-08-16T08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0:22:29"/>
    <d v="2015-03-06T09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0:31:22"/>
    <d v="2016-02-17T17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18:00:37"/>
    <d v="2015-04-22T16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0:22:29"/>
    <d v="2014-12-28T09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09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2:50:25"/>
    <d v="2016-04-01T00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0:27:10"/>
    <d v="2015-08-20T14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3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0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19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09T23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6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0:59:04"/>
    <d v="2015-05-31T03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5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0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6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3:39:11"/>
    <d v="2015-06-04T12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7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4:49:06"/>
    <d v="2015-02-27T13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5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1T19:50:59"/>
    <d v="2015-06-20T18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5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8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08:51:09"/>
    <d v="2016-03-08T07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3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6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2:00:11"/>
    <d v="2013-05-05T11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1:45:04"/>
    <d v="2014-12-21T10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06:49:50"/>
    <d v="2011-12-20T05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2T20:08:24"/>
    <d v="2014-02-21T19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2:45:59"/>
    <d v="2010-03-16T01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6T20:16:25"/>
    <d v="2012-08-15T19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3:43:25"/>
    <d v="2010-12-18T03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09:30:14"/>
    <d v="2010-10-15T21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3:35:09"/>
    <d v="2012-01-07T12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17:10:20"/>
    <d v="2010-08-22T11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08:34:51"/>
    <d v="2013-06-06T07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3:54:06"/>
    <d v="2012-05-16T13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0:54:18"/>
    <d v="2010-05-31T21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0:37:15"/>
    <d v="2012-02-15T09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17:51:50"/>
    <d v="2015-10-16T20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07:38:02"/>
    <d v="2011-03-16T05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3:27:47"/>
    <d v="2013-03-16T12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0:02:42"/>
    <d v="2016-05-19T09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8T20:14:26"/>
    <d v="2011-06-17T19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2:42:49"/>
    <d v="2015-04-08T11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3:07:59"/>
    <d v="2010-07-17T03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16:15:04"/>
    <d v="2012-06-07T08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0:57:08"/>
    <d v="2011-02-25T23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17:54:54"/>
    <d v="2012-09-27T16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09:53:15"/>
    <d v="2012-05-11T08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0:53:50"/>
    <d v="2010-05-10T14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6T23:11:47"/>
    <d v="2010-04-22T21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05:51:39"/>
    <d v="2014-06-25T04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2T22:39:38"/>
    <d v="2011-11-06T22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2T23:43:42"/>
    <d v="2017-02-21T22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15:47:50"/>
    <d v="2011-05-24T22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3T21:24:21"/>
    <d v="2014-01-02T02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16:36:31"/>
    <d v="2010-04-28T12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06:57:46"/>
    <d v="2011-07-03T05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16:53:49"/>
    <d v="2012-04-05T00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0T19:46:06"/>
    <d v="2012-11-09T19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7T20:57:54"/>
    <d v="2012-04-27T18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16:23:39"/>
    <d v="2015-05-23T15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1T19:58:59"/>
    <d v="2012-10-11T18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0:51:36"/>
    <d v="2017-02-26T20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09:10:35"/>
    <d v="2014-05-30T08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6T22:55:13"/>
    <d v="2009-08-10T13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17:04:52"/>
    <d v="2010-02-22T16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2:02:24"/>
    <d v="2011-05-31T22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2:43:00"/>
    <d v="2012-01-21T11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3:08:48"/>
    <d v="2013-09-19T12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4:35:24"/>
    <d v="2013-03-25T12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1:40:18"/>
    <d v="2012-11-01T22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1T23:03:13"/>
    <d v="2012-06-25T22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05:57:14"/>
    <d v="2013-11-02T04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3:51:37"/>
    <d v="2011-02-02T01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3:27:26"/>
    <d v="2013-04-30T18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4:16:39"/>
    <d v="2011-10-28T21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1:01:54"/>
    <d v="2014-04-20T10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0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1T19:06:49"/>
    <d v="2013-10-31T18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06:24:43"/>
    <d v="2012-09-07T05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2:28:21"/>
    <d v="2015-04-30T21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06:07:28"/>
    <d v="2014-05-09T15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0:24:20"/>
    <d v="2010-11-17T00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18:02:18"/>
    <d v="2011-04-24T17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2:42:15"/>
    <d v="2013-03-19T10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15:33:58"/>
    <d v="2012-02-24T14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2T20:42:26"/>
    <d v="2012-06-01T19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3T21:16:37"/>
    <d v="2012-08-31T20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0:07:29"/>
    <d v="2012-03-10T09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15:05:33"/>
    <d v="2013-03-20T13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17:40:01"/>
    <d v="2013-02-07T16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1:40:10"/>
    <d v="2011-03-10T10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3:02:14"/>
    <d v="2012-09-03T12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4T23:23:43"/>
    <d v="2011-10-19T20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0:16:32"/>
    <d v="2012-01-01T01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16:03:52"/>
    <d v="2013-04-14T15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0:28:14"/>
    <d v="2010-08-11T09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4:59:48"/>
    <d v="2013-03-01T13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3:32:14"/>
    <d v="2012-08-22T12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17:09:57"/>
    <d v="2014-12-10T22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1:14:43"/>
    <d v="2013-12-11T10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4T19:55:51"/>
    <d v="2013-03-26T17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15:07:09"/>
    <d v="2010-02-02T01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08:13:53"/>
    <d v="2015-12-22T17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05:43:06"/>
    <d v="2016-11-08T05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08:40:48"/>
    <d v="2016-05-13T07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2:42:46"/>
    <d v="2016-12-21T01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0:01:48"/>
    <d v="2015-08-01T09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4T23:30:33"/>
    <d v="2016-12-19T22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2:33:26"/>
    <d v="2017-03-14T16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0:38:49"/>
    <d v="2015-03-22T02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17:43:08"/>
    <d v="2015-10-31T22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06:12:07"/>
    <d v="2015-11-06T22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07:22:43"/>
    <d v="2013-05-16T21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08:57:14"/>
    <d v="2016-06-17T07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1:19:37"/>
    <d v="2015-10-28T02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0:16:31"/>
    <d v="2016-04-07T08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1:22:37"/>
    <d v="2015-05-15T13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2:41:55"/>
    <d v="2015-05-08T16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09:18:38"/>
    <d v="2015-11-13T09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1T22:05:08"/>
    <d v="2015-03-13T20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3:08:10"/>
    <d v="2016-09-02T19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3:14:28"/>
    <d v="2015-04-29T12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1:03:27"/>
    <d v="2017-03-08T15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16:06:38"/>
    <d v="2014-09-30T21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3:44:25"/>
    <d v="2016-04-29T12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2:42:25"/>
    <d v="2014-11-13T21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18:18:14"/>
    <d v="2015-05-31T20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17:39:50"/>
    <d v="2015-05-20T16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07:00:21"/>
    <d v="2015-10-14T06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06:53:29"/>
    <d v="2015-11-14T06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09:05:16"/>
    <d v="2015-08-21T08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06:58:28"/>
    <d v="2017-02-24T05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3T20:35:09"/>
    <d v="2016-09-10T21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18:09:14"/>
    <d v="2016-04-07T16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7T23:01:08"/>
    <d v="2014-10-07T22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4:00:19"/>
    <d v="2015-11-19T14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4:52:01"/>
    <d v="2016-04-08T12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2:03:14"/>
    <d v="2014-12-01T02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4:16:33"/>
    <d v="2016-03-16T12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0:19:57"/>
    <d v="2015-04-23T23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15:38:41"/>
    <d v="2016-06-15T09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2T20:41:30"/>
    <d v="2014-11-13T23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16:33:00"/>
    <d v="2015-07-22T21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3T19:01:46"/>
    <d v="2014-11-22T19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0:03:11"/>
    <d v="2014-08-07T18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2:52:16"/>
    <d v="2010-05-02T13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15:37:52"/>
    <d v="2014-06-20T21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09:33:19"/>
    <d v="2014-02-28T08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4:01:58"/>
    <d v="2012-05-20T13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08:51:18"/>
    <d v="2013-04-30T22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09:32:02"/>
    <d v="2015-03-15T07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08:14:29"/>
    <d v="2012-01-15T07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4:05:00"/>
    <d v="2017-01-06T13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3:25:39"/>
    <d v="2013-02-01T12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08:50:44"/>
    <d v="2016-04-05T10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16:53:18"/>
    <d v="2012-07-18T15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16:20:31"/>
    <d v="2011-09-16T15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18:38:31"/>
    <d v="2014-03-01T11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05:51:56"/>
    <d v="2016-08-25T04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1:01:08"/>
    <d v="2015-11-14T01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08:43:28"/>
    <d v="2016-01-25T17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1:31:12"/>
    <d v="2012-05-03T10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2:16:32"/>
    <d v="2016-01-23T11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1:45:17"/>
    <d v="2012-07-29T23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2:01:40"/>
    <d v="2012-09-06T11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5T21:49:19"/>
    <d v="2014-05-18T20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3:45:47"/>
    <d v="2015-01-06T12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09:01:41"/>
    <d v="2014-11-21T09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17:49:51"/>
    <d v="2015-08-10T16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1:14:18"/>
    <d v="2015-08-15T00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7T20:49:40"/>
    <d v="2016-07-27T19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3T20:30:50"/>
    <d v="2014-03-07T16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7T19:52:52"/>
    <d v="2015-05-07T18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7T20:00:51"/>
    <d v="2011-12-17T18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2:12:51"/>
    <d v="2011-09-07T21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2:00:52"/>
    <d v="2013-10-10T11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4:38:02"/>
    <d v="2016-04-17T12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16:49:20"/>
    <d v="2012-04-27T15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08:33:26"/>
    <d v="2012-07-07T07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3:38:04"/>
    <d v="2010-08-31T21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4:02:06"/>
    <d v="2015-04-29T13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16:01:07"/>
    <d v="2016-12-14T06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0:15:47"/>
    <d v="2014-05-16T21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15:12:50"/>
    <d v="2011-08-07T14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07:56:57"/>
    <d v="2015-11-05T07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2:27:21"/>
    <d v="2011-08-10T01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0:04:22"/>
    <d v="2014-02-05T17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3T21:02:19"/>
    <d v="2014-03-05T20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4T22:53:57"/>
    <d v="2011-05-08T23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15:54:10"/>
    <d v="2011-11-19T15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2:39:50"/>
    <d v="2013-11-05T12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15:42:24"/>
    <d v="2016-07-22T14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18:33:17"/>
    <d v="2015-06-18T17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19T23:13:24"/>
    <d v="2013-12-21T23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2:49:38"/>
    <d v="2012-07-25T11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16:03:31"/>
    <d v="2012-07-19T15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1T20:31:05"/>
    <d v="2013-10-11T19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15:26:42"/>
    <d v="2014-10-17T06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4:30:31"/>
    <d v="2014-02-08T03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18:17:40"/>
    <d v="2013-04-07T22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1:46:37"/>
    <d v="2015-07-23T00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15:13:07"/>
    <d v="2013-06-29T14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0:40:31"/>
    <d v="2014-03-13T22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06:47:36"/>
    <d v="2015-08-21T05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1:14:57"/>
    <d v="2014-09-11T00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17:13:50"/>
    <d v="2013-06-05T16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4:01:39"/>
    <d v="2012-03-26T02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15:40:04"/>
    <d v="2015-11-27T15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2:05:14"/>
    <d v="2016-03-01T11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2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3:24:05"/>
    <d v="2014-06-16T16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2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6T21:34:27"/>
    <d v="2013-09-10T20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15:54:43"/>
    <d v="2016-07-05T14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2:26:21"/>
    <d v="2015-10-21T11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09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5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2:56:20"/>
    <d v="2013-09-13T11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2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1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1:15:58"/>
    <d v="2015-11-18T01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2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18:39:13"/>
    <d v="2016-03-24T16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3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16:19:43"/>
    <d v="2015-02-19T15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0T19:21:41"/>
    <d v="2014-02-09T18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5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3:02:55"/>
    <d v="2015-05-21T02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1T21:00:20"/>
    <d v="2015-03-03T20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08:19:23"/>
    <d v="2013-03-23T06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3:11:35"/>
    <d v="2014-05-14T12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08:38:05"/>
    <d v="2013-10-17T07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17:43:20"/>
    <d v="2014-02-14T16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1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0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4:47:59"/>
    <d v="2015-02-19T13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2:12:51"/>
    <d v="2014-11-26T07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2T19:03:42"/>
    <d v="2012-04-16T18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1:40:01"/>
    <d v="2013-10-21T21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2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1:47:40"/>
    <d v="2013-05-14T10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0:22:07"/>
    <d v="2011-11-13T10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08:01:15"/>
    <d v="2014-05-31T22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4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1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2:02:33"/>
    <d v="2011-09-24T11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15:22:15"/>
    <d v="2016-05-18T14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0T21:52:54"/>
    <d v="2014-06-26T20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17:37:44"/>
    <d v="2012-09-07T16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1:18:54"/>
    <d v="2012-09-28T10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1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7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6T23:01:29"/>
    <d v="2014-01-15T22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2:19:39"/>
    <d v="2014-04-19T10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17:08:38"/>
    <d v="2014-08-23T16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1:45:19"/>
    <d v="2014-09-17T10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2:53:49"/>
    <d v="2017-02-17T01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0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18:24:01"/>
    <d v="2014-06-02T21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4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4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4:47:15"/>
    <d v="2014-11-21T04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07:00:15"/>
    <d v="2013-08-09T06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1:08:09"/>
    <d v="2012-10-10T10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16:31:30"/>
    <d v="2016-04-14T08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29T23:44:32"/>
    <d v="2013-01-28T22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17:32:52"/>
    <d v="2015-11-05T17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07:08:19"/>
    <d v="2013-05-17T06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17:37:19"/>
    <d v="2014-06-01T16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09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19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06:33:36"/>
    <d v="2012-01-05T05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7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7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8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1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4:56:05"/>
    <d v="2014-07-02T21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3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17:21:14"/>
    <d v="2014-02-10T16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1T19:54:25"/>
    <d v="2014-12-24T23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3:17:29"/>
    <d v="2011-12-23T12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16:29:28"/>
    <d v="2009-10-12T14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16:15:51"/>
    <d v="2010-05-08T16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8T23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08:17:05"/>
    <d v="2012-03-18T06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07:38:23"/>
    <d v="2015-01-17T06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18:36:27"/>
    <d v="2012-04-10T16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09T21:21:26"/>
    <d v="2015-12-24T20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08:15:20"/>
    <d v="2013-08-10T07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18:00:57"/>
    <d v="2012-10-19T17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6T19:35:01"/>
    <d v="2012-05-25T08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0:09:30"/>
    <d v="2015-06-28T09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2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0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2:48:47"/>
    <d v="2016-11-20T12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0:41:45"/>
    <d v="2016-08-15T01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09:44:07"/>
    <d v="2014-08-09T08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06:46:41"/>
    <d v="2015-12-29T05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2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09:46:01"/>
    <d v="2017-02-02T08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8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4:23:41"/>
    <d v="2012-12-05T03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1:51:01"/>
    <d v="2015-12-10T10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2T21:13:39"/>
    <d v="2016-10-31T22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2-29T19:58:45"/>
    <d v="2016-03-20T17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1T22:11:16"/>
    <d v="2015-09-20T21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2:12:49"/>
    <d v="2016-06-01T11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3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09:12:24"/>
    <d v="2015-08-07T11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7T23:56:06"/>
    <d v="2017-02-17T10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17:05:07"/>
    <d v="2015-06-21T15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0T19:44:54"/>
    <d v="2017-01-10T23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09:11:08"/>
    <d v="2015-06-23T20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1T20:33:49"/>
    <d v="2016-12-17T00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2T19:10:08"/>
    <d v="2016-05-12T18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05:26:05"/>
    <d v="2016-05-16T04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4:27:50"/>
    <d v="2015-11-01T17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08:05:05"/>
    <d v="2017-01-06T07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3:16:47"/>
    <d v="2015-08-03T12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3:26:31"/>
    <d v="2015-11-04T13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4:04:23"/>
    <d v="2016-05-13T13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3T20:11:47"/>
    <d v="2016-07-04T19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4:36:46"/>
    <d v="2015-02-04T13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8T20:07:14"/>
    <d v="2015-10-28T19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2:41:56"/>
    <d v="2016-05-03T10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1T21:12:42"/>
    <d v="2014-10-31T20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0:46:00"/>
    <d v="2016-07-04T09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09:13:09"/>
    <d v="2015-11-15T09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1:01:55"/>
    <d v="2015-10-17T10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0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16:40:48"/>
    <d v="2015-10-29T15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0:17:02"/>
    <d v="2015-07-08T09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1:17:25"/>
    <d v="2017-01-30T23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1:37:04"/>
    <d v="2015-08-01T11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8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2:16:31"/>
    <d v="2014-11-14T12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1:26:12"/>
    <d v="2014-10-19T10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2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15:38:37"/>
    <d v="2016-01-06T14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17:36:43"/>
    <d v="2016-12-02T17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4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1:47:40"/>
    <d v="2015-12-13T00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3:30:45"/>
    <d v="2014-12-17T12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0:48:33"/>
    <d v="2015-10-26T09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3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7T20:40:47"/>
    <d v="2015-02-16T19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17:37:55"/>
    <d v="2016-03-12T16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2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1:25:33"/>
    <d v="2016-07-14T10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4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5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15:20:12"/>
    <d v="2016-01-01T14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4:09:29"/>
    <d v="2016-02-18T13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4:35:23"/>
    <d v="2015-07-26T21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2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19T20:12:11"/>
    <d v="2015-01-17T19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05:38:27"/>
    <d v="2016-10-19T04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1:37:23"/>
    <d v="2015-06-13T10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06:19:12"/>
    <d v="2015-03-28T04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09:08:22"/>
    <d v="2016-05-20T08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08:53:13"/>
    <d v="2015-09-07T07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15:27:03"/>
    <d v="2014-12-25T14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16:47:47"/>
    <d v="2016-09-22T15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8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2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17:31:27"/>
    <d v="2015-03-19T15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0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8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15:30:07"/>
    <d v="2015-02-15T14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3:10:33"/>
    <d v="2015-04-16T12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3:28:06"/>
    <d v="2016-11-17T13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09:44:59"/>
    <d v="2015-07-08T08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08:18:51"/>
    <d v="2016-02-08T07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08:02:10"/>
    <d v="2015-07-22T07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0:34:20"/>
    <d v="2014-12-02T23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1:15:45"/>
    <d v="2015-04-06T09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3:43:26"/>
    <d v="2016-04-16T12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19T20:40:38"/>
    <d v="2015-05-03T19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16:31:32"/>
    <d v="2016-11-02T15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1:55:35"/>
    <d v="2016-07-31T10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4T19:03:01"/>
    <d v="2014-12-04T18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4:30:02"/>
    <d v="2015-03-08T09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3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15:35:39"/>
    <d v="2014-12-26T14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3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0:20:23"/>
    <d v="2014-08-14T09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8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3:35:08"/>
    <d v="2015-08-23T02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0:36:49"/>
    <d v="2015-05-24T09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4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17:06:20"/>
    <d v="2015-06-15T16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29T19:49:04"/>
    <d v="2015-11-28T19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3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7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8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06:55:20"/>
    <d v="2015-09-30T22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19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0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3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2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3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0:36:30"/>
    <d v="2014-11-25T10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1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18:42:17"/>
    <d v="2016-07-07T17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3:35:38"/>
    <d v="2016-07-01T12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8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7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4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08:25:39"/>
    <d v="2015-08-15T07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2:21:51"/>
    <d v="2016-03-14T17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0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0:18:28"/>
    <d v="2016-05-14T09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09:52:01"/>
    <d v="2015-09-05T23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3:32:09"/>
    <d v="2016-05-28T12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0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2:11:02"/>
    <d v="2016-06-17T17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17:17:09"/>
    <d v="2015-02-26T16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2T21:12:42"/>
    <d v="2015-04-11T20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05:55:50"/>
    <d v="2015-06-06T04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7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09:14:22"/>
    <d v="2017-03-25T07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08:59:55"/>
    <d v="2014-10-13T07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05:05:15"/>
    <d v="2016-11-24T17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08:40:48"/>
    <d v="2015-08-13T07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0:37:54"/>
    <d v="2015-08-19T09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0:24:35"/>
    <d v="2015-05-31T09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0:58:59"/>
    <d v="2014-10-28T19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2T19:37:54"/>
    <d v="2016-08-11T18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15:27:47"/>
    <d v="2014-08-11T14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3:25:49"/>
    <d v="2016-03-17T11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1:38:28"/>
    <d v="2014-10-14T10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16:53:33"/>
    <d v="2014-09-16T15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19T19:53:04"/>
    <d v="2014-12-18T19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2T19:25:11"/>
    <d v="2014-12-12T18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1:34:10"/>
    <d v="2016-12-01T11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09:50:40"/>
    <d v="2015-08-20T08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17:58:33"/>
    <d v="2015-07-08T16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17:58:32"/>
    <d v="2015-03-12T15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4:18:39"/>
    <d v="2016-04-17T12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15:17:52"/>
    <d v="2015-12-23T14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3T22:51:29"/>
    <d v="2015-07-26T12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09:14:55"/>
    <d v="2015-08-23T08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2:47:59"/>
    <d v="2014-11-09T12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0:29:19"/>
    <d v="2016-10-23T09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05:30:47"/>
    <d v="2015-01-16T04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15:14:16"/>
    <d v="2015-07-18T14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0:59:35"/>
    <d v="2015-04-13T09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2:04:21"/>
    <d v="2017-01-13T11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4:58:18"/>
    <d v="2014-08-17T13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3:57:43"/>
    <d v="2016-10-29T02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4:57:02"/>
    <d v="2015-05-11T13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0:00:58"/>
    <d v="2016-07-06T09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2:02:00"/>
    <d v="2016-06-19T02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1:37:32"/>
    <d v="2015-01-13T22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0:16:04"/>
    <d v="2014-12-31T22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15:10:17"/>
    <d v="2014-09-01T14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2T21:47:07"/>
    <d v="2014-08-11T20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17:20:04"/>
    <d v="2015-01-01T00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3:26:21"/>
    <d v="2015-02-07T12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4:41:35"/>
    <d v="2016-06-28T03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4:02:18"/>
    <d v="2016-05-21T03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1:41:49"/>
    <d v="2016-09-03T10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07:02:11"/>
    <d v="2014-09-17T06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4:20:04"/>
    <d v="2016-10-26T13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3:22:02"/>
    <d v="2017-03-14T11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16:36:04"/>
    <d v="2016-10-31T15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06:21:31"/>
    <d v="2014-07-24T21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15:47:52"/>
    <d v="2015-01-12T14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0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3:00:53"/>
    <d v="2017-02-05T12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4T21:30:53"/>
    <d v="2015-10-14T20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1:01:37"/>
    <d v="2016-12-07T22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0:14:01"/>
    <d v="2016-09-09T00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2T19:40:46"/>
    <d v="2015-06-30T18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4:01:03"/>
    <d v="2016-12-22T03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4:23:47"/>
    <d v="2015-04-30T13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0:55:59"/>
    <d v="2017-02-01T09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07:30:20"/>
    <d v="2014-10-31T06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17:15:02"/>
    <d v="2014-07-25T16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07:33:09"/>
    <d v="2016-02-03T06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17:20:45"/>
    <d v="2014-09-17T20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06:39:08"/>
    <d v="2013-11-22T10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1:31:21"/>
    <d v="2017-01-10T10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0:54:40"/>
    <d v="2014-07-23T09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2:26:27"/>
    <d v="2016-11-24T12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17:49:09"/>
    <d v="2017-01-31T17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1T23:37:48"/>
    <d v="2017-02-19T22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06:47:58"/>
    <d v="2017-01-21T05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2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0:55:27"/>
    <d v="2017-01-01T09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08:56:40"/>
    <d v="2014-09-13T07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4T19:59:19"/>
    <d v="2014-12-04T18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8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06:01:08"/>
    <d v="2016-12-14T06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1:20:32"/>
    <d v="2016-02-14T10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07:42:12"/>
    <d v="2016-06-05T06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3:54:42"/>
    <d v="2017-02-28T12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5T21:10:40"/>
    <d v="2015-11-04T21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0:48:27"/>
    <d v="2014-11-30T18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15:30:02"/>
    <d v="2014-09-05T14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15:17:27"/>
    <d v="2017-02-17T23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8T19:57:56"/>
    <d v="2016-02-22T18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0:34:51"/>
    <d v="2012-01-29T09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08:43:27"/>
    <d v="2014-08-01T07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4:19:38"/>
    <d v="2012-04-08T12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4:35:49"/>
    <d v="2015-07-29T21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0:19:23"/>
    <d v="2011-06-30T09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0:01:52"/>
    <d v="2015-12-13T09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2T20:01:27"/>
    <d v="2013-04-11T19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3T19:29:09"/>
    <d v="2013-01-14T15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15:05:57"/>
    <d v="2011-08-21T14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0T23:27:41"/>
    <d v="2012-09-18T22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2:53:11"/>
    <d v="2011-12-07T11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4:05:47"/>
    <d v="2012-01-22T00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05:11:01"/>
    <d v="2013-09-29T04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05:04:52"/>
    <d v="2013-12-20T04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7T22:57:00"/>
    <d v="2015-05-08T23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2T19:42:26"/>
    <d v="2014-12-03T18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2:37:20"/>
    <d v="2013-11-20T22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1:36:27"/>
    <d v="2014-02-14T14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09:29:54"/>
    <d v="2014-11-30T22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07:03:49"/>
    <d v="2014-08-11T06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6T22:31:22"/>
    <d v="2015-06-20T21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0:33:26"/>
    <d v="2013-06-11T09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17:01:52"/>
    <d v="2014-03-21T15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2:01:25"/>
    <d v="2012-04-16T15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17:58:23"/>
    <d v="2012-12-13T16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08:44:05"/>
    <d v="2013-05-03T07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4T20:01:49"/>
    <d v="2012-09-22T21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08:10:19"/>
    <d v="2015-01-15T04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15:19:26"/>
    <d v="2014-08-10T14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17:35:30"/>
    <d v="2017-01-28T16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16:04:32"/>
    <d v="2013-02-24T15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0:07:55"/>
    <d v="2011-08-04T09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05:06:57"/>
    <d v="2016-10-16T05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09:09:51"/>
    <d v="2015-02-14T08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2:58:41"/>
    <d v="2013-01-05T11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09:31:17"/>
    <d v="2013-05-19T18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3:24:19"/>
    <d v="2011-04-18T11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1T20:18:34"/>
    <d v="2012-12-05T19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15:04:28"/>
    <d v="2010-10-08T14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2:55:39"/>
    <d v="2014-07-09T01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3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3:02:06"/>
    <d v="2014-02-02T12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0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05:43:28"/>
    <d v="2013-08-15T04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2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08:01:24"/>
    <d v="2014-10-19T07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2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0T22:26:50"/>
    <d v="2015-05-20T21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2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18:54:54"/>
    <d v="2013-12-26T17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7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4:46:42"/>
    <d v="2016-01-30T13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1T20:21:59"/>
    <d v="2009-10-31T21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2:39:45"/>
    <d v="2015-05-10T17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3:43:38"/>
    <d v="2014-02-23T12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5T20:26:35"/>
    <d v="2011-12-15T19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1:27:25"/>
    <d v="2015-10-10T23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18:32:57"/>
    <d v="2013-07-31T17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1:51:20"/>
    <d v="2014-04-30T10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1:25:05"/>
    <d v="2010-10-14T22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1:10:25"/>
    <d v="2011-05-03T10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8T19:01:14"/>
    <d v="2013-06-07T18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2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3:34:09"/>
    <d v="2012-04-27T16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4T22:35:19"/>
    <d v="2014-03-16T20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09:15:15"/>
    <d v="2013-02-28T08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4T20:20:34"/>
    <d v="2012-05-11T09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0:03:46"/>
    <d v="2013-11-01T09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29T19:09:48"/>
    <d v="2012-07-06T21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2T23:28:00"/>
    <d v="2013-01-21T01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1T20:08:59"/>
    <d v="2013-01-31T19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3:44:06"/>
    <d v="2013-11-12T23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15:58:03"/>
    <d v="2013-11-07T15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2:47:24"/>
    <d v="2013-07-02T22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1T21:45:37"/>
    <d v="2011-09-05T11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09:42:46"/>
    <d v="2012-04-06T22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16:11:25"/>
    <d v="2013-09-15T15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18:51:28"/>
    <d v="2012-04-28T22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09:09:47"/>
    <d v="2014-09-30T08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1:00:46"/>
    <d v="2012-04-27T10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05:24:14"/>
    <d v="2014-09-11T04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4:05:20"/>
    <d v="2011-07-01T13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1T19:32:04"/>
    <d v="2012-09-16T22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17:47:58"/>
    <d v="2011-05-28T19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5T21:32:06"/>
    <d v="2011-07-22T21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4:45:12"/>
    <d v="2011-07-16T17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1:35:39"/>
    <d v="2011-09-07T10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0:05:11"/>
    <d v="2017-02-28T20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8T21:24:46"/>
    <d v="2014-12-21T22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15:00:30"/>
    <d v="2014-01-19T14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1T20:21:02"/>
    <d v="2012-08-31T19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0:26:42"/>
    <d v="2013-07-10T10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7T19:25:52"/>
    <d v="2013-03-01T07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18:02:45"/>
    <d v="2012-07-20T17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2:50:01"/>
    <d v="2011-05-31T12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17:01:43"/>
    <d v="2014-11-01T16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15:54:03"/>
    <d v="2013-04-09T00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09:23:31"/>
    <d v="2012-03-10T22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16:11:21"/>
    <d v="2012-08-07T11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18:57:34"/>
    <d v="2013-12-20T22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15:12:22"/>
    <d v="2014-06-08T23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17:07:45"/>
    <d v="2015-05-03T22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17:44:10"/>
    <d v="2012-10-05T16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18:20:52"/>
    <d v="2015-03-22T16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0:48:38"/>
    <d v="2010-04-18T00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2:21:24"/>
    <d v="2012-10-29T01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4T19:55:30"/>
    <d v="2012-03-25T17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06:21:47"/>
    <d v="2012-02-14T13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2T20:13:02"/>
    <d v="2012-06-25T10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3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07:37:05"/>
    <d v="2013-03-22T05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0:31:34"/>
    <d v="2012-04-27T09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1:12:15"/>
    <d v="2012-01-21T02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16:04:35"/>
    <d v="2014-04-19T15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4:44:52"/>
    <d v="2013-06-30T21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05:59:18"/>
    <d v="2012-05-18T21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6T20:21:58"/>
    <d v="2013-10-06T19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18:57:42"/>
    <d v="2014-05-01T17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16:33:05"/>
    <d v="2012-01-17T15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3:19:16"/>
    <d v="2012-09-22T12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0:26:27"/>
    <d v="2016-09-23T23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15:07:43"/>
    <d v="2014-11-10T15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09:13:03"/>
    <d v="2013-10-13T21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1:11:20"/>
    <d v="2016-12-08T02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1:25:52"/>
    <d v="2014-10-31T22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6T23:56:36"/>
    <d v="2016-09-04T21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4:24:15"/>
    <d v="2014-03-10T08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3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3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5T22:34:24"/>
    <d v="2015-03-15T20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4:51:57"/>
    <d v="2016-04-24T22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16:07:33"/>
    <d v="2016-07-31T13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4:19:55"/>
    <d v="2016-10-24T15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3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0:05:46"/>
    <d v="2016-12-27T23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3T22:00:17"/>
    <d v="2016-07-23T21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2:29:16"/>
    <d v="2016-10-25T13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8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2:53:38"/>
    <d v="2015-04-15T16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4:41:08"/>
    <d v="2015-06-03T18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06:35:13"/>
    <d v="2013-11-22T06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18:10:04"/>
    <d v="2016-09-16T17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08:19:08"/>
    <d v="2013-11-11T08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2T21:49:26"/>
    <d v="2012-02-11T20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3T21:33:58"/>
    <d v="2013-10-16T03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3:33:17"/>
    <d v="2013-01-16T12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0:18:38"/>
    <d v="2015-02-28T09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1T21:31:46"/>
    <d v="2009-11-30T22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7T19:39:58"/>
    <d v="2014-01-06T18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15:17:37"/>
    <d v="2013-04-08T13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1T19:32:03"/>
    <d v="2013-08-31T18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08:28:15"/>
    <d v="2013-11-29T08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4:48:47"/>
    <d v="2011-03-10T13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1T23:00:40"/>
    <d v="2012-11-10T23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09:00:34"/>
    <d v="2013-05-04T08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1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06:55:27"/>
    <d v="2013-02-04T05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3:56:00"/>
    <d v="2013-12-19T12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0:35:24"/>
    <d v="2010-12-22T23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4:55:05"/>
    <d v="2012-05-29T13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2:42:18"/>
    <d v="2012-10-30T01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1:01:26"/>
    <d v="2012-01-14T00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15:39:10"/>
    <d v="2011-09-06T14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17:27:15"/>
    <d v="2016-03-02T16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0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17:35:11"/>
    <d v="2016-12-30T16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15:53:33"/>
    <d v="2016-09-15T14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7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3:04:45"/>
    <d v="2011-09-01T00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3:49:03"/>
    <d v="2014-10-05T12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1:46:19"/>
    <d v="2013-11-21T11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1T19:45:30"/>
    <d v="2014-08-20T18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5T23:48:03"/>
    <d v="2010-07-31T22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4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18:33:30"/>
    <d v="2016-06-05T17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09T22:03:49"/>
    <d v="2010-10-24T21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15:57:06"/>
    <d v="2015-08-27T22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1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3:11:50"/>
    <d v="2012-01-15T12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2T21:22:42"/>
    <d v="2011-05-27T20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15:23:22"/>
    <d v="2016-03-30T13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3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18:10:22"/>
    <d v="2014-08-30T09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4:06:20"/>
    <d v="2012-09-22T20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3T20:55:37"/>
    <d v="2016-01-02T19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0:45:26"/>
    <d v="2011-01-23T23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1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2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2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1:34:00"/>
    <d v="2012-07-22T22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08:05:19"/>
    <d v="2017-03-03T07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8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1T21:37:27"/>
    <d v="2012-12-10T21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4T22:20:19"/>
    <d v="2012-05-04T21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2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1:18:34"/>
    <d v="2012-02-29T22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1T23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17:38:50"/>
    <d v="2014-07-13T20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16:59:21"/>
    <d v="2014-12-01T16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0:24:05"/>
    <d v="2012-12-19T09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1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0T23:06:16"/>
    <d v="2011-12-11T23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07:43:13"/>
    <d v="2014-10-01T06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18:02:03"/>
    <d v="2014-11-21T18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17:37:49"/>
    <d v="2013-02-13T16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16:08:31"/>
    <d v="2013-11-27T16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6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3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15:41:53"/>
    <d v="2012-11-17T18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2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16:58:26"/>
    <d v="2010-06-25T15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3:38:22"/>
    <d v="2014-03-16T16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18:15:45"/>
    <d v="2013-03-22T16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2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2:41:24"/>
    <d v="2014-05-04T00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3:00:29"/>
    <d v="2016-01-29T02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4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4:09:17"/>
    <d v="2013-11-03T14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06:30:48"/>
    <d v="2012-09-02T05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3:18:58"/>
    <d v="2013-06-30T13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6T19:12:06"/>
    <d v="2015-08-10T18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0T21:19:05"/>
    <d v="2017-02-09T20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15:14:20"/>
    <d v="2016-02-18T14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1:01:45"/>
    <d v="2016-11-29T11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09:00:50"/>
    <d v="2016-04-18T08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15:57:06"/>
    <d v="2017-02-18T17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3:00:48"/>
    <d v="2016-09-09T12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2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3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2T20:02:56"/>
    <d v="2016-02-20T19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3:01:01"/>
    <d v="2016-01-17T12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0:41:12"/>
    <d v="2016-06-04T09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09:43:32"/>
    <d v="2016-11-18T09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5T22:56:39"/>
    <d v="2015-01-24T21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15:00:39"/>
    <d v="2015-08-20T14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2:05:00"/>
    <d v="2016-09-13T01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16:55:59"/>
    <d v="2015-04-26T14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08:15:33"/>
    <d v="2016-11-17T08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4:16:03"/>
    <d v="2015-04-09T22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19T23:11:05"/>
    <d v="2015-01-18T22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0:02:35"/>
    <d v="2017-03-14T08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1:38:55"/>
    <d v="2017-02-20T13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2:05:53"/>
    <d v="2016-02-11T11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0:15:19"/>
    <d v="2016-10-17T09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0:05:19"/>
    <d v="2015-09-01T09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3T19:24:06"/>
    <d v="2016-10-25T21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0:15:32"/>
    <d v="2016-10-06T09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1:06:14"/>
    <d v="2016-04-21T23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15:20:34"/>
    <d v="2014-08-15T14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2:16:47"/>
    <d v="2017-02-09T01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0:17:33"/>
    <d v="2017-01-22T22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2:01:00"/>
    <d v="2015-06-01T11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15:46:38"/>
    <d v="2014-09-04T00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09T19:21:33"/>
    <d v="2015-11-08T19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2:59:16"/>
    <d v="2016-03-25T10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1:43:05"/>
    <d v="2016-06-28T10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29T20:24:57"/>
    <d v="2015-08-13T19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17:36:37"/>
    <d v="2016-02-21T16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2:25:01"/>
    <d v="2016-02-25T01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05:00:28"/>
    <d v="2016-06-20T12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16:42:02"/>
    <d v="2014-11-30T16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17:43:42"/>
    <d v="2014-08-09T16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3:04:46"/>
    <d v="2016-10-02T12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1:01:25"/>
    <d v="2016-08-23T14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5T21:46:48"/>
    <d v="2015-03-27T19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18:13:30"/>
    <d v="2015-12-31T17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3:25:00"/>
    <d v="2016-01-09T18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2:04:10"/>
    <d v="2014-06-23T01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2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17:24:55"/>
    <d v="2016-09-28T16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3:49:24"/>
    <d v="2014-09-03T12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3:09:48"/>
    <d v="2016-07-12T12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17:11:59"/>
    <d v="2016-05-07T15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18:09:28"/>
    <d v="2016-11-11T23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1:18:50"/>
    <d v="2014-11-30T16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17:34:40"/>
    <d v="2014-11-29T10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15:47:40"/>
    <d v="2014-07-27T09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8T21:28:17"/>
    <d v="2014-11-27T21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4T23:03:21"/>
    <d v="2015-11-18T23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2:11:30"/>
    <d v="2014-11-13T02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3T20:26:00"/>
    <d v="2017-03-14T18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1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1:25:14"/>
    <d v="2015-12-16T23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2:01:01"/>
    <d v="2017-03-16T10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2:00:27"/>
    <d v="2016-02-18T11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09:59:43"/>
    <d v="2015-10-30T08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3T19:57:52"/>
    <d v="2014-12-12T01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09:00:23"/>
    <d v="2016-12-14T09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4:25:15"/>
    <d v="2016-12-28T13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09:30:46"/>
    <d v="2016-06-19T08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4:54:22"/>
    <d v="2016-09-04T20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16:33:15"/>
    <d v="2014-12-18T15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05:34:12"/>
    <d v="2017-01-24T04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15:00:56"/>
    <d v="2015-12-29T14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1T19:03:35"/>
    <d v="2014-12-31T18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16:04:55"/>
    <d v="2015-11-25T16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1T21:34:16"/>
    <d v="2016-04-06T19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1:12:15"/>
    <d v="2015-11-21T11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06:48:53"/>
    <d v="2016-07-14T05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18:22:29"/>
    <d v="2015-02-04T17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2T20:40:09"/>
    <d v="2015-06-01T18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1:02:51"/>
    <d v="2015-10-16T22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0:31:17"/>
    <d v="2015-05-17T09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17:04:21"/>
    <d v="2015-06-20T16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08:56:03"/>
    <d v="2016-01-31T07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15:00:37"/>
    <d v="2015-03-16T13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4:46:56"/>
    <d v="2016-03-31T02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2T19:49:07"/>
    <d v="2014-10-22T18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0:03:25"/>
    <d v="2017-03-06T14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2:05:07"/>
    <d v="2015-04-04T15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06:35:49"/>
    <d v="2016-09-12T05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3:20:10"/>
    <d v="2015-12-16T12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1:00:25"/>
    <d v="2016-06-23T10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2:34:40"/>
    <d v="2016-12-12T11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3T23:00:04"/>
    <d v="2016-08-04T21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0:23:40"/>
    <d v="2015-02-11T09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05:46:30"/>
    <d v="2013-01-07T02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4:44:22"/>
    <d v="2015-05-17T23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0:33:43"/>
    <d v="2016-03-18T22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7T21:37:26"/>
    <d v="2016-12-13T01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2:00:09"/>
    <d v="2016-08-27T11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19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1:42:28"/>
    <d v="2014-09-12T04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1:04:15"/>
    <d v="2015-05-20T00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17:13:21"/>
    <d v="2015-03-05T14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15:59:10"/>
    <d v="2014-08-23T14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4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4:38:35"/>
    <d v="2014-11-05T14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5T20:16:29"/>
    <d v="2016-09-24T19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4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3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8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4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2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6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7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0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5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8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1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5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19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4:22:21"/>
    <d v="2016-07-12T13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8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0:28:23"/>
    <d v="2013-07-06T23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4:08:42"/>
    <d v="2014-02-19T03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18:06:22"/>
    <d v="2013-08-04T17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4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3:54:24"/>
    <d v="2016-04-10T01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0:30:59"/>
    <d v="2013-11-26T00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0T19:17:02"/>
    <d v="2012-09-30T18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3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4:58:17"/>
    <d v="2014-02-05T13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18:09:01"/>
    <d v="2011-10-16T17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4T23:09:05"/>
    <d v="2014-01-03T22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16:41:56"/>
    <d v="2012-05-06T15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4:04:10"/>
    <d v="2014-09-11T03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4T23:00:11"/>
    <d v="2016-01-13T22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6T23:42:01"/>
    <d v="2011-07-21T22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08:35:36"/>
    <d v="2016-05-14T07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0T22:18:53"/>
    <d v="2014-05-10T21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17:14:52"/>
    <d v="2015-01-28T16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16:44:48"/>
    <d v="2012-08-10T15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0:49:43"/>
    <d v="2014-08-02T09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5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1:06:15"/>
    <d v="2016-03-14T09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15:48:11"/>
    <d v="2014-08-24T14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1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4:11:07"/>
    <d v="2014-04-24T13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6T23:32:55"/>
    <d v="2015-06-25T22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8T23:27:33"/>
    <d v="2015-05-28T22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4:41:12"/>
    <d v="2016-04-10T12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6T19:37:18"/>
    <d v="2013-01-05T18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18:22:17"/>
    <d v="2016-02-11T17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2:07:13"/>
    <d v="2011-10-09T11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07:53:40"/>
    <d v="2013-08-30T06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07:25:54"/>
    <d v="2014-10-03T21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4:01:17"/>
    <d v="2014-03-02T13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3:18:15"/>
    <d v="2014-04-13T12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15:04:28"/>
    <d v="2015-05-13T14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4T21:39:31"/>
    <d v="2016-02-13T20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3:32:18"/>
    <d v="2016-07-14T12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29T20:05:25"/>
    <d v="2013-12-08T23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0:19:50"/>
    <d v="2016-06-17T23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4:50:21"/>
    <d v="2014-06-11T03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1T22:15:27"/>
    <d v="2014-03-23T20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2:46:15"/>
    <d v="2012-04-04T10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4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0:17:15"/>
    <d v="2012-04-13T08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3:03:10"/>
    <d v="2016-11-18T13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17:23:42"/>
    <d v="2012-12-07T16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8T23:53:10"/>
    <d v="2016-01-07T22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3:13:31"/>
    <d v="2015-01-19T02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18:27:00"/>
    <d v="2014-08-14T17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3:18:07"/>
    <d v="2013-10-09T02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1:41:35"/>
    <d v="2016-03-30T09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15:20:08"/>
    <d v="2012-06-09T14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09:21:53"/>
    <d v="2015-12-25T08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5T22:59:39"/>
    <d v="2014-04-04T20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4:01:04"/>
    <d v="2014-04-06T13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4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17:25:16"/>
    <d v="2016-03-13T15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0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07:34:08"/>
    <d v="2014-04-19T06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1:00:51"/>
    <d v="2015-04-30T10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8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2:51:34"/>
    <d v="2016-07-14T01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15:30:00"/>
    <d v="2014-11-14T15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0:35:17"/>
    <d v="2014-08-07T09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1:21:33"/>
    <d v="2016-06-05T00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18:55:00"/>
    <d v="2014-11-25T18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5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1T21:46:11"/>
    <d v="2016-12-31T20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4:46:21"/>
    <d v="2014-07-31T03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1:50:28"/>
    <d v="2014-11-28T22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7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1:07:09"/>
    <d v="2015-12-19T10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4:40:21"/>
    <d v="2016-04-23T13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16:45:31"/>
    <d v="2017-01-21T15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3:20:26"/>
    <d v="2015-01-01T02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5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0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8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6T23:38:46"/>
    <d v="2015-12-16T22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2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2:56:32"/>
    <d v="2014-10-02T11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17:52:53"/>
    <d v="2014-05-02T16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7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0-31T23:06:21"/>
    <d v="2016-11-30T23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2:02:46"/>
    <d v="2016-06-16T11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17:54:35"/>
    <d v="2016-01-08T16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0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2:01:52"/>
    <d v="2015-05-15T11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2:08:25"/>
    <d v="2015-06-18T11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6T21:36:46"/>
    <d v="2015-09-05T20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3:20:08"/>
    <d v="2014-08-14T12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19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0:04:40"/>
    <d v="2014-12-05T10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8T21:12:08"/>
    <d v="2014-12-08T20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09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5T22:43:06"/>
    <d v="2015-03-27T20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09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1:24:24"/>
    <d v="2014-09-25T10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1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1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0:08:50"/>
    <d v="2014-07-05T23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06:39:02"/>
    <d v="2015-06-25T22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2:38:15"/>
    <d v="2014-09-12T11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2T20:17:45"/>
    <d v="2016-09-21T19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3:29:23"/>
    <d v="2015-02-22T02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16:26:11"/>
    <d v="2015-05-30T15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4:18:47"/>
    <d v="2014-11-13T14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0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8T23:27:37"/>
    <d v="2015-08-02T22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15:12:07"/>
    <d v="2016-05-08T14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2:28:59"/>
    <d v="2015-07-15T11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0T19:28:18"/>
    <d v="2017-03-06T07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09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16:44:12"/>
    <d v="2014-08-16T15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2:17:07"/>
    <d v="2015-10-28T11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4:21:54"/>
    <d v="2014-06-28T13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3:08:41"/>
    <d v="2015-03-01T02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4:51:28"/>
    <d v="2017-01-12T10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15:40:23"/>
    <d v="2016-11-01T21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09:23:31"/>
    <d v="2017-02-06T08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15:45:49"/>
    <d v="2015-06-07T22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15:43:15"/>
    <d v="2015-06-01T16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16:28:43"/>
    <d v="2015-05-17T12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1:49:00"/>
    <d v="2016-12-28T10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18:29:55"/>
    <d v="2016-06-29T17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0:58:45"/>
    <d v="2014-08-31T09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09:29:20"/>
    <d v="2016-03-20T07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07:09:38"/>
    <d v="2017-02-11T06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3:37:33"/>
    <d v="2016-04-09T11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06:42:59"/>
    <d v="2015-04-08T05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3:20:53"/>
    <d v="2015-12-20T03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4:38:59"/>
    <d v="2015-12-18T13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0:57:14"/>
    <d v="2016-06-12T23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09:51:26"/>
    <d v="2015-12-30T21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3:30:00"/>
    <d v="2015-07-08T12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06:27:36"/>
    <d v="2015-04-16T05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09:34:06"/>
    <d v="2016-07-15T08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1:55:54"/>
    <d v="2015-06-27T00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09:45:27"/>
    <d v="2015-05-31T08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2:57:13"/>
    <d v="2015-12-03T23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07:09:11"/>
    <d v="2015-06-13T06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3:37:33"/>
    <d v="2017-03-11T07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05:19:33"/>
    <d v="2016-03-31T04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2:01:04"/>
    <d v="2016-03-24T10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15:18:25"/>
    <d v="2017-02-25T14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17:36:12"/>
    <d v="2015-05-31T15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15:47:41"/>
    <d v="2016-06-09T14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17:48:15"/>
    <d v="2015-11-26T19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3:08:20"/>
    <d v="2017-01-31T12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15:10:05"/>
    <d v="2015-06-09T14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17:09:16"/>
    <d v="2014-05-30T16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09:47:37"/>
    <d v="2015-10-02T17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4:25:40"/>
    <d v="2016-07-14T13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0:53:20"/>
    <d v="2015-10-31T21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06:05:13"/>
    <d v="2016-10-20T05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0:05:12"/>
    <d v="2015-08-25T09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06:24:48"/>
    <d v="2016-12-03T18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2:17:27"/>
    <d v="2016-03-31T22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0T23:15:09"/>
    <d v="2016-11-09T23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08:11:42"/>
    <d v="2014-06-06T07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16:44:38"/>
    <d v="2013-10-22T15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15:59:41"/>
    <d v="2014-04-20T19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1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2:30:08"/>
    <d v="2011-09-28T11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06:02:07"/>
    <d v="2012-04-16T10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7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19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15:21:10"/>
    <d v="2013-10-06T14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17:46:14"/>
    <d v="2012-02-21T16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2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4T22:14:59"/>
    <d v="2013-12-14T21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0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0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09:38:56"/>
    <d v="2011-08-06T08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7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4T19:57:37"/>
    <d v="2013-07-12T15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15:06:20"/>
    <d v="2014-11-02T23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6T22:58:22"/>
    <d v="2011-09-11T07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16:06:11"/>
    <d v="2011-07-08T15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4:48:43"/>
    <d v="2013-04-22T15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09:23:54"/>
    <d v="2014-06-14T08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1T20:02:29"/>
    <d v="2011-12-05T20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2:00:55"/>
    <d v="2013-05-06T01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0:45:53"/>
    <d v="2014-06-13T00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2:46:51"/>
    <d v="2012-07-07T11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0:25:31"/>
    <d v="2014-09-06T09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4:32:47"/>
    <d v="2011-09-25T13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18:42:49"/>
    <d v="2013-10-24T17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3:48:27"/>
    <d v="2014-09-03T12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09:54:46"/>
    <d v="2010-12-31T22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15:17:32"/>
    <d v="2013-12-01T15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17:03:51"/>
    <d v="2012-02-12T16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2T21:03:10"/>
    <d v="2011-04-02T19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09:40:12"/>
    <d v="2013-08-31T08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18:17:44"/>
    <d v="2014-06-08T21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15:13:40"/>
    <d v="2014-02-26T14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3:13:47"/>
    <d v="2014-01-29T02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3:18:12"/>
    <d v="2014-02-16T12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1T21:01:10"/>
    <d v="2014-03-28T19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0:54:43"/>
    <d v="2013-10-29T09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0:43:35"/>
    <d v="2010-11-30T09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16:02:25"/>
    <d v="2014-01-11T15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09:02:38"/>
    <d v="2013-07-24T08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15:17:27"/>
    <d v="2013-09-20T14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4:45:12"/>
    <d v="2016-04-15T18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15:34:02"/>
    <d v="2012-03-25T13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1:24:19"/>
    <d v="2013-11-13T11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2:52:59"/>
    <d v="2010-06-14T22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2:31:31"/>
    <d v="2014-08-31T11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1:33:45"/>
    <d v="2012-08-30T10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15:49:47"/>
    <d v="2013-08-07T14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1:54:07"/>
    <d v="2009-08-31T22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08:29:07"/>
    <d v="2012-09-04T07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08:19:26"/>
    <d v="2014-06-24T20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1T21:22:50"/>
    <d v="2014-03-23T19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3:10:54"/>
    <d v="2011-03-01T12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2:50:36"/>
    <d v="2013-07-28T11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06:24:15"/>
    <d v="2013-12-08T22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2:13:09"/>
    <d v="2013-03-10T22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0:38:02"/>
    <d v="2016-12-31T10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08:59:35"/>
    <d v="2015-06-20T07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4:13:47"/>
    <d v="2015-02-17T08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8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09T22:42:43"/>
    <d v="2016-08-09T22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4T22:14:05"/>
    <d v="2017-01-03T21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09:45:31"/>
    <d v="2015-04-23T00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0:39:51"/>
    <d v="2015-04-07T01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3:20:28"/>
    <d v="2015-10-06T16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1:49:31"/>
    <d v="2015-11-14T11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05:53:17"/>
    <d v="2015-10-19T05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08:44:57"/>
    <d v="2015-07-29T11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2T20:12:53"/>
    <d v="2016-03-13T18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2:55:58"/>
    <d v="2016-05-01T11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1:20:32"/>
    <d v="2016-04-28T10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4:32:39"/>
    <d v="2015-07-14T13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2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2:59:38"/>
    <d v="2015-07-20T21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0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05:35:20"/>
    <d v="2016-07-31T05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1T23:40:05"/>
    <d v="2017-03-12T21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0:58:28"/>
    <d v="2016-07-21T11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05:58:54"/>
    <d v="2014-12-04T04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07:04:39"/>
    <d v="2016-02-17T06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09:43:32"/>
    <d v="2016-10-08T08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16:11:08"/>
    <d v="2015-10-15T15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1:00:50"/>
    <d v="2016-08-19T10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4:15:19"/>
    <d v="2016-11-30T14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1:52:02"/>
    <d v="2015-04-18T10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2:01:54"/>
    <d v="2016-03-03T11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1:04:20"/>
    <d v="2016-10-21T10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06:57:28"/>
    <d v="2015-11-05T19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18:05:09"/>
    <d v="2016-02-28T17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0:39:06"/>
    <d v="2016-07-21T08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1T20:02:52"/>
    <d v="2015-01-10T19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4:29:25"/>
    <d v="2014-07-11T10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1:34:06"/>
    <d v="2016-12-30T17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2:58:57"/>
    <d v="2016-12-23T11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0:45:25"/>
    <d v="2015-05-21T09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1:45:46"/>
    <d v="2016-04-26T00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0:12:32"/>
    <d v="2016-10-13T09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29T21:03:55"/>
    <d v="2016-12-29T20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4:00:28"/>
    <d v="2015-01-15T13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1:17:15"/>
    <d v="2015-05-29T10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0:25:34"/>
    <d v="2016-10-14T09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0:19:05"/>
    <d v="2014-12-02T00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1:38:29"/>
    <d v="2016-07-01T22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07:05:54"/>
    <d v="2016-08-17T06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19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0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3:34:47"/>
    <d v="2016-03-11T12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17:28:22"/>
    <d v="2015-12-05T16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15:43:48"/>
    <d v="2014-12-17T14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08:51:19"/>
    <d v="2017-03-03T07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4:17:13"/>
    <d v="2015-08-02T13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0:31:55"/>
    <d v="2014-12-08T10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8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09:58:37"/>
    <d v="2016-10-01T08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4:35:39"/>
    <d v="2015-07-17T13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07:38:03"/>
    <d v="2016-08-18T21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3:57:19"/>
    <d v="2016-06-30T12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4:32:39"/>
    <d v="2014-07-14T13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7T20:49:11"/>
    <d v="2013-06-26T19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0:18:45"/>
    <d v="2015-03-07T09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07:08:53"/>
    <d v="2014-12-18T06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2:58:55"/>
    <d v="2015-12-16T00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5T19:18:54"/>
    <d v="2015-12-25T18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2:45:44"/>
    <d v="2016-02-12T11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08:52:46"/>
    <d v="2015-09-04T21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3T21:49:48"/>
    <d v="2013-03-10T18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4:22:59"/>
    <d v="2016-06-11T13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1:06:45"/>
    <d v="2012-11-30T04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4T19:56:00"/>
    <d v="2013-07-04T18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18:05:37"/>
    <d v="2013-02-28T23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08:42:03"/>
    <d v="2011-06-25T07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4:33:10"/>
    <d v="2011-07-06T13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16:37:00"/>
    <d v="2012-08-02T15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2:12:52"/>
    <d v="2014-06-21T11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17:25:31"/>
    <d v="2013-09-07T16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1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1:41:46"/>
    <d v="2015-01-07T10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2:35:52"/>
    <d v="2015-03-16T10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18:54:23"/>
    <d v="2014-11-26T18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4T19:04:10"/>
    <d v="2015-11-13T19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1T23:34:54"/>
    <d v="2015-06-14T22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09:15:46"/>
    <d v="2014-04-11T08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09-30T19:04:50"/>
    <d v="2013-10-15T18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3:12:22"/>
    <d v="2015-05-07T12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1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17:50:33"/>
    <d v="2016-12-30T16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3T22:53:08"/>
    <d v="2016-03-24T20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5T20:35:19"/>
    <d v="2017-01-14T19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1:03:26"/>
    <d v="2016-12-03T11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0:16:10"/>
    <d v="2017-02-02T22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3:13:30"/>
    <d v="2016-08-01T12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06:47:56"/>
    <d v="2015-06-05T05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0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0:08:45"/>
    <d v="2016-12-28T23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4:12:16"/>
    <d v="2013-05-06T13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2T20:47:58"/>
    <d v="2016-12-22T19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2:38:42"/>
    <d v="2015-07-05T11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1:32:01"/>
    <d v="2016-04-29T06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0:31:29"/>
    <d v="2015-07-29T09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17:06:35"/>
    <d v="2015-06-02T22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09:45:17"/>
    <d v="2016-10-17T10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06:32:37"/>
    <d v="2016-08-13T05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4:16:46"/>
    <d v="2015-04-27T11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0:36:58"/>
    <d v="2015-08-21T22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1-31T22:43:06"/>
    <d v="2016-03-02T21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1:22:03"/>
    <d v="2016-08-01T10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6T22:28:46"/>
    <d v="2017-02-28T21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16:48:01"/>
    <d v="2017-01-14T15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18:58:02"/>
    <d v="2015-02-13T17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17:01:50"/>
    <d v="2016-10-27T15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15:58:54"/>
    <d v="2016-07-05T14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6T19:06:13"/>
    <d v="2014-10-06T18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3:11:13"/>
    <d v="2016-06-11T23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18:54:34"/>
    <d v="2013-05-26T17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1T20:16:51"/>
    <d v="2015-04-30T18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5T20:30:35"/>
    <d v="2013-07-25T19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07:14:45"/>
    <d v="2015-02-22T06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1:20:01"/>
    <d v="2014-11-28T11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05:23:27"/>
    <d v="2015-12-12T04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07:52:58"/>
    <d v="2014-08-12T06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15:55:56"/>
    <d v="2015-11-13T15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2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2:38:40"/>
    <d v="2016-06-03T01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8T20:25:00"/>
    <d v="2015-02-05T19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3T20:31:39"/>
    <d v="2014-12-03T19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4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1:04:27"/>
    <d v="2017-01-03T00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1:13:11"/>
    <d v="2015-08-16T10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7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5T22:36:14"/>
    <d v="2015-09-15T05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05:57:14"/>
    <d v="2016-02-25T04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05:56:59"/>
    <d v="2016-10-09T04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1:01:26"/>
    <d v="2016-06-28T10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16:58:29"/>
    <d v="2015-02-08T15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0:45:04"/>
    <d v="2016-09-20T23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3:38:51"/>
    <d v="2016-01-01T02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2:13:22"/>
    <d v="2016-11-15T12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1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3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15:26:25"/>
    <d v="2016-09-18T14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4:06:57"/>
    <d v="2016-04-02T02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19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4:31:28"/>
    <d v="2014-12-19T13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0:03:36"/>
    <d v="2015-11-26T00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2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0:01:15"/>
    <d v="2016-12-10T05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3:24:38"/>
    <d v="2015-06-08T09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3:43:40"/>
    <d v="2015-10-11T12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3:24:17"/>
    <d v="2016-02-21T02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07:45:39"/>
    <d v="2014-07-12T22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7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4:55:01"/>
    <d v="2015-03-07T13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2:57:43"/>
    <d v="2016-05-26T11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3:22:49"/>
    <d v="2015-09-11T12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09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6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4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7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4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2:32:14"/>
    <d v="2016-07-08T11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1T23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3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0T23:06:37"/>
    <d v="2016-02-19T22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18:00:59"/>
    <d v="2014-11-18T18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0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09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15:48:00"/>
    <d v="2016-04-24T15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1:08:40"/>
    <d v="2014-09-05T07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1:02:45"/>
    <d v="2017-01-03T10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6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2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1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7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0:29:14"/>
    <d v="2014-10-20T18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0:54:31"/>
    <d v="2013-04-10T09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16:52:18"/>
    <d v="2013-04-07T14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0:52:38"/>
    <d v="2013-02-16T09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2:37:32"/>
    <d v="2012-03-21T21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1T23:07:46"/>
    <d v="2016-01-11T23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4:14:45"/>
    <d v="2012-03-25T12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2T19:20:49"/>
    <d v="2011-06-11T18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09:21:49"/>
    <d v="2013-02-15T08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4:51:03"/>
    <d v="2012-12-28T13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17:58:54"/>
    <d v="2015-04-09T16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08:01:43"/>
    <d v="2013-10-16T07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18:30:39"/>
    <d v="2012-03-01T17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2:28:12"/>
    <d v="2013-09-13T11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2:21:03"/>
    <d v="2014-12-19T22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0T20:00:22"/>
    <d v="2011-09-09T19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09:46:44"/>
    <d v="2011-12-22T21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15:55:13"/>
    <d v="2013-05-14T14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2:53:09"/>
    <d v="2014-05-09T21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17:24:59"/>
    <d v="2013-07-26T11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17:09:05"/>
    <d v="2013-11-02T16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15:35:36"/>
    <d v="2012-09-07T01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6T23:37:55"/>
    <d v="2016-07-21T22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8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4:06:13"/>
    <d v="2015-06-20T13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7T23:02:41"/>
    <d v="2015-02-26T22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6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08:31:00"/>
    <d v="2014-01-05T07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09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08:27:54"/>
    <d v="2013-10-02T07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2:07:23"/>
    <d v="2015-02-15T09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16:14:06"/>
    <d v="2011-06-18T15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4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2:20:13"/>
    <d v="2015-04-03T09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2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5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0:25:22"/>
    <d v="2013-07-31T13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18:36:18"/>
    <d v="2014-09-03T17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5T19:10:33"/>
    <d v="2016-08-04T18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16:42:37"/>
    <d v="2013-05-01T15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09:00:23"/>
    <d v="2015-07-08T08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08:01:20"/>
    <d v="2016-03-25T16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3:20:01"/>
    <d v="2016-10-23T02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0:47:04"/>
    <d v="2014-06-10T02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05:38:23"/>
    <d v="2016-03-22T14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3:51:44"/>
    <d v="2014-07-24T12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05:48:29"/>
    <d v="2010-05-15T02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09:44:41"/>
    <d v="2014-06-27T08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07:48:05"/>
    <d v="2017-02-14T16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4:14:38"/>
    <d v="2014-07-19T03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09:00:04"/>
    <d v="2015-11-18T09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1:25:39"/>
    <d v="2017-02-05T10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0:17:46"/>
    <d v="2014-07-16T09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09:20:40"/>
    <d v="2015-09-27T08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1:04:57"/>
    <d v="2016-03-15T23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06:11:32"/>
    <d v="2016-10-06T08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08:35:53"/>
    <d v="2014-12-06T00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4:40:52"/>
    <d v="2014-05-31T13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2:48:03"/>
    <d v="2014-06-20T15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15:35:13"/>
    <d v="2014-12-18T22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2T23:01:31"/>
    <d v="2016-06-06T22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4:55:39"/>
    <d v="2014-10-17T13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3:01:56"/>
    <d v="2014-12-22T18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07:01:30"/>
    <d v="2017-02-20T06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1:52:18"/>
    <d v="2016-08-18T10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1:37:27"/>
    <d v="2016-01-19T00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09:24:46"/>
    <d v="2017-03-14T07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2:35:22"/>
    <d v="2017-01-31T18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0:05:20"/>
    <d v="2015-03-19T08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3:24:55"/>
    <d v="2015-10-23T12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4:15:26"/>
    <d v="2014-11-30T21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06:24:25"/>
    <d v="2016-02-15T09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3T19:02:57"/>
    <d v="2016-05-01T21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1:11:02"/>
    <d v="2015-09-04T10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4:53:51"/>
    <d v="2016-05-23T16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4:15:10"/>
    <d v="2015-08-27T13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2:33:47"/>
    <d v="2016-08-06T12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3:46:10"/>
    <d v="2015-01-22T12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17:03:39"/>
    <d v="2017-01-03T16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6T19:10:16"/>
    <d v="2014-11-25T19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2:05:38"/>
    <d v="2014-12-31T11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7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07:13:54"/>
    <d v="2014-11-22T07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8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16:13:54"/>
    <d v="2015-03-02T15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0:06:39"/>
    <d v="2014-09-16T23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4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16:10:20"/>
    <d v="2015-11-08T16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3T22:15:59"/>
    <d v="2015-11-02T22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05:47:14"/>
    <d v="2016-05-12T04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3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1:31:48"/>
    <d v="2014-09-30T21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0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0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1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3T22:40:24"/>
    <d v="2016-07-03T21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09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4:32:39"/>
    <d v="2015-08-28T06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3T20:16:39"/>
    <d v="2015-04-28T19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3T19:29:53"/>
    <d v="2014-11-12T19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7T20:00:03"/>
    <d v="2013-11-06T20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8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2:49:11"/>
    <d v="2014-03-14T10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3:48:29"/>
    <d v="2015-05-28T14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2:31:01"/>
    <d v="2011-06-08T11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17:00:04"/>
    <d v="2016-07-27T16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17:29:05"/>
    <d v="2014-02-16T18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8T20:29:45"/>
    <d v="2014-12-23T19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0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4:31:22"/>
    <d v="2016-04-08T12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3:28:03"/>
    <d v="2015-06-19T12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3T19:47:39"/>
    <d v="2016-02-28T17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19T19:00:02"/>
    <d v="2017-03-31T21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17:15:29"/>
    <d v="2015-02-17T16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07:34:56"/>
    <d v="2014-07-09T06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5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15:20:48"/>
    <d v="2012-07-24T14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8T20:34:51"/>
    <d v="2010-09-01T20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18:54:51"/>
    <d v="2013-08-28T17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19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05:46:30"/>
    <d v="2015-12-19T04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3:57:33"/>
    <d v="2015-10-26T15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16:43:11"/>
    <d v="2014-09-25T15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09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16:29:28"/>
    <d v="2016-12-25T05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19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17:49:25"/>
    <d v="2014-12-13T16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4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7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15:34:24"/>
    <d v="2015-09-23T14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2:25:41"/>
    <d v="2016-04-03T10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8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15:17:35"/>
    <d v="2015-02-28T14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2:06:22"/>
    <d v="2016-05-15T10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0T20:12:08"/>
    <d v="2014-06-18T14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05:19:29"/>
    <d v="2014-12-13T05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2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1:00:58"/>
    <d v="2015-07-26T10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5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5-31T20:22:32"/>
    <d v="2014-07-14T23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4T21:13:53"/>
    <d v="2011-05-04T20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2:08:37"/>
    <d v="2011-10-14T17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8T23:04:19"/>
    <d v="2012-01-27T22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15:17:15"/>
    <d v="2012-03-17T13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2T19:18:33"/>
    <d v="2011-08-01T01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3T21:40:38"/>
    <d v="2011-03-23T19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4:24:11"/>
    <d v="2012-06-14T13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4:56:26"/>
    <d v="2013-12-31T23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09T19:01:49"/>
    <d v="2011-11-02T02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17:11:50"/>
    <d v="2012-12-15T16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4T19:00:32"/>
    <d v="2013-06-04T18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15:59:44"/>
    <d v="2013-01-02T14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1T20:40:02"/>
    <d v="2012-07-21T19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18:32:49"/>
    <d v="2014-08-03T11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8T20:13:16"/>
    <d v="2011-12-12T20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2:10:21"/>
    <d v="2012-11-22T16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0:56:28"/>
    <d v="2013-11-01T13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0:42:15"/>
    <d v="2013-03-08T09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4T23:28:06"/>
    <d v="2014-09-14T22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3:09:00"/>
    <d v="2013-02-23T02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09:33:35"/>
    <d v="2012-05-27T21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2:04:34"/>
    <d v="2014-12-17T01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1:31:29"/>
    <d v="2013-08-27T10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2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1:47:33"/>
    <d v="2012-09-11T10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15:21:07"/>
    <d v="2013-12-01T15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1:58:09"/>
    <d v="2012-11-25T22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2:41:22"/>
    <d v="2014-06-17T11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15:48:53"/>
    <d v="2014-02-20T14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15:06:15"/>
    <d v="2012-03-02T00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15:37:41"/>
    <d v="2012-10-12T14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3:10:54"/>
    <d v="2011-09-24T02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16:12:36"/>
    <d v="2012-01-15T23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4T23:33:21"/>
    <d v="2011-06-01T23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15:51:01"/>
    <d v="2016-07-11T14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29T21:04:48"/>
    <d v="2011-06-11T22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3:02:20"/>
    <d v="2009-12-31T17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1:29:28"/>
    <d v="2013-02-28T15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0:39:25"/>
    <d v="2012-03-03T09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0:32:35"/>
    <d v="2010-08-02T19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09:19:04"/>
    <d v="2014-12-19T08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4T19:35:27"/>
    <d v="2011-06-13T18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4:46:52"/>
    <d v="2012-09-24T13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2T20:26:00"/>
    <d v="2012-11-21T20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09:49:00"/>
    <d v="2013-09-18T08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05:48:23"/>
    <d v="2014-08-14T12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4:49:37"/>
    <d v="2012-06-09T03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1:54:42"/>
    <d v="2011-03-20T09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1:25:55"/>
    <d v="2014-05-23T10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05:27:17"/>
    <d v="2013-10-09T04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16:37:00"/>
    <d v="2011-04-26T00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06:49:53"/>
    <d v="2013-11-24T06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15:01:36"/>
    <d v="2011-04-24T14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16:22:40"/>
    <d v="2012-04-18T15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4:00:20"/>
    <d v="2012-04-05T12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17:17:32"/>
    <d v="2012-12-13T16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3:46:08"/>
    <d v="2012-05-24T12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0:19:27"/>
    <d v="2012-12-18T08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16:55:21"/>
    <d v="2013-12-17T06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1:39:10"/>
    <d v="2016-04-30T15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18:57:11"/>
    <d v="2016-01-17T15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0-31T23:45:36"/>
    <d v="2011-12-30T23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8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3:16:58"/>
    <d v="2012-03-15T21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0:35:13"/>
    <d v="2011-02-21T21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1:04:33"/>
    <d v="2013-03-27T23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1T20:41:38"/>
    <d v="2014-03-11T00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8T22:35:39"/>
    <d v="2011-11-27T22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16:14:36"/>
    <d v="2016-05-31T15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17:19:59"/>
    <d v="2010-07-04T22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08:03:34"/>
    <d v="2016-08-01T07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0:45:30"/>
    <d v="2012-06-04T09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16:04:52"/>
    <d v="2015-03-06T15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09:31:46"/>
    <d v="2016-08-18T00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2:35:40"/>
    <d v="2011-10-16T16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2:25:47"/>
    <d v="2012-04-20T21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4:46:16"/>
    <d v="2016-04-15T23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15:31:11"/>
    <d v="2014-02-06T14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19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3:11:07"/>
    <d v="2014-07-12T12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7T21:54:44"/>
    <d v="2017-03-28T20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2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3:45:38"/>
    <d v="2017-04-07T12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4:34:01"/>
    <d v="2017-03-17T12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1:00:23"/>
    <d v="2017-03-23T23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15:15:19"/>
    <d v="2017-04-27T13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7T20:07:25"/>
    <d v="2017-04-10T14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07:49:54"/>
    <d v="2017-04-09T05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17:37:10"/>
    <d v="2017-03-16T15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05:20:42"/>
    <d v="2017-04-06T03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1:50:08"/>
    <d v="2017-04-02T19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1T22:37:47"/>
    <d v="2017-03-26T17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17:05:12"/>
    <d v="2017-04-09T14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1:04:34"/>
    <d v="2017-03-26T22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6T19:45:14"/>
    <d v="2017-04-09T19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8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0T19:47:28"/>
    <d v="2017-04-09T17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1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15:44:05"/>
    <d v="2017-04-11T14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1T20:43:10"/>
    <d v="2017-03-31T22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0:56:45"/>
    <d v="2015-01-15T09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15:52:30"/>
    <d v="2015-03-30T13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1:45:37"/>
    <d v="2015-08-31T00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6T22:21:13"/>
    <d v="2015-02-15T21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0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1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2:18:15"/>
    <d v="2016-03-28T10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4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08:31:54"/>
    <d v="2014-08-31T13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09:11:28"/>
    <d v="2016-01-18T07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0:30:34"/>
    <d v="2014-09-01T09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5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4:13:32"/>
    <d v="2014-10-05T13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17:02:41"/>
    <d v="2015-05-01T16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0:13:05"/>
    <d v="2015-03-30T21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08:51:39"/>
    <d v="2016-12-09T08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18:33:58"/>
    <d v="2016-04-20T22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09:39:09"/>
    <d v="2016-05-13T22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07:49:51"/>
    <d v="2014-09-17T06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3:47:51"/>
    <d v="2014-11-09T13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5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18:03:49"/>
    <d v="2016-04-02T18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4:48:35"/>
    <d v="2015-07-01T00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17:22:42"/>
    <d v="2014-10-30T16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18:14:09"/>
    <d v="2014-08-24T17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17:04:24"/>
    <d v="2014-06-27T16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17:16:17"/>
    <d v="2015-04-05T05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0:01:14"/>
    <d v="2015-10-21T09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19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0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09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5T23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5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7T19:52:36"/>
    <d v="2015-05-07T18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3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15:40:33"/>
    <d v="2015-11-08T15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17:46:32"/>
    <d v="2015-07-20T16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15:59:02"/>
    <d v="2014-10-02T14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15:58:52"/>
    <d v="2016-05-04T13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3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0:04:31"/>
    <d v="2015-06-10T09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16:02:50"/>
    <d v="2017-01-07T15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17:12:55"/>
    <d v="2016-08-26T21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09:31:17"/>
    <d v="2015-03-08T07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1:13:58"/>
    <d v="2016-12-21T20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4T23:14:27"/>
    <d v="2016-11-23T20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05:27:10"/>
    <d v="2015-11-13T09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17:49:03"/>
    <d v="2015-09-02T16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18:25:21"/>
    <d v="2017-03-01T13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15:05:04"/>
    <d v="2016-04-19T14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3:45:23"/>
    <d v="2015-03-19T11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1:04:42"/>
    <d v="2016-10-14T00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2:59:28"/>
    <d v="2016-03-21T10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16:02:33"/>
    <d v="2015-04-03T14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2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19T23:01:09"/>
    <d v="2016-08-28T22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4:51:23"/>
    <d v="2017-01-28T13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17:56:32"/>
    <d v="2016-07-14T16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4:53:49"/>
    <d v="2015-03-25T12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1:08:33"/>
    <d v="2016-02-25T10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08:37:40"/>
    <d v="2015-09-12T07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7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15:50:40"/>
    <d v="2016-10-23T14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06:39:39"/>
    <d v="2014-08-03T05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18:31:52"/>
    <d v="2014-08-13T17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4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0:48:04"/>
    <d v="2014-08-03T09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08:27:24"/>
    <d v="2014-09-27T07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4:39:19"/>
    <d v="2015-01-13T13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3:43:14"/>
    <d v="2014-10-14T12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18:30:40"/>
    <d v="2014-10-23T17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2:13:56"/>
    <d v="2014-07-06T11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3:14:58"/>
    <d v="2015-01-19T12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0:14:52"/>
    <d v="2014-11-29T08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18:26:00"/>
    <d v="2014-10-24T17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17:57:51"/>
    <d v="2014-10-29T16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3:34:13"/>
    <d v="2015-02-20T02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15:43:15"/>
    <d v="2015-03-27T13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1:36:20"/>
    <d v="2016-09-02T10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09:25:10"/>
    <d v="2016-07-02T08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09:49:05"/>
    <d v="2016-09-15T08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08:48:09"/>
    <d v="2016-02-21T07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17:47:58"/>
    <d v="2015-05-21T16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0:44:00"/>
    <d v="2015-01-30T21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4T22:14:15"/>
    <d v="2014-10-15T18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08:12:57"/>
    <d v="2014-12-15T07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0:43:57"/>
    <d v="2015-04-04T08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17:45:42"/>
    <d v="2014-10-31T16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1:00:03"/>
    <d v="2015-01-12T00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1:11:18"/>
    <d v="2015-02-05T10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2:46:05"/>
    <d v="2015-01-29T11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3T19:44:42"/>
    <d v="2015-08-10T00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16:24:00"/>
    <d v="2014-11-27T16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08:13:42"/>
    <d v="2015-02-11T07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1:55:41"/>
    <d v="2016-10-14T10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05:32:46"/>
    <d v="2016-07-24T04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08:39:49"/>
    <d v="2016-12-15T07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2:50:33"/>
    <d v="2016-02-04T01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15:13:28"/>
    <d v="2014-11-11T15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09:32:50"/>
    <d v="2016-10-10T08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0:51:08"/>
    <d v="2015-12-15T06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06:20:30"/>
    <d v="2015-06-27T15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3T20:43:02"/>
    <d v="2015-02-13T19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1:16:44"/>
    <d v="2015-11-14T11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4:17:38"/>
    <d v="2015-10-02T12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0:19:09"/>
    <d v="2014-09-30T09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8T20:38:33"/>
    <d v="2014-09-27T19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1:20:30"/>
    <d v="2017-02-11T10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16:47:19"/>
    <d v="2015-03-01T15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16:50:26"/>
    <d v="2014-08-21T15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05:24:30"/>
    <d v="2014-10-23T22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2:38:56"/>
    <d v="2016-07-03T01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5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2:32:16"/>
    <d v="2015-02-28T01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5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16:01:43"/>
    <d v="2016-07-25T13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0:53:27"/>
    <d v="2017-01-30T00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2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3:03:16"/>
    <d v="2014-07-30T12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1T21:01:30"/>
    <d v="2015-03-31T19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2:39:27"/>
    <d v="2012-03-03T01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4:07:42"/>
    <d v="2014-01-31T13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1:26:16"/>
    <d v="2012-10-24T10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16:59:27"/>
    <d v="2014-01-07T20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15:01:43"/>
    <d v="2013-07-11T14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17:10:17"/>
    <d v="2014-02-17T16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2:49:21"/>
    <d v="2011-03-03T01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16:35:30"/>
    <d v="2014-05-09T16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3T21:06:11"/>
    <d v="2011-01-21T16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1:25:07"/>
    <d v="2014-02-24T10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18:54:23"/>
    <d v="2012-05-12T17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07:57:07"/>
    <d v="2011-03-04T06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8T20:03:23"/>
    <d v="2013-03-02T01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18:08:15"/>
    <d v="2015-01-24T17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1:51:11"/>
    <d v="2016-03-31T09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4:25:29"/>
    <d v="2013-02-17T13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7T20:08:55"/>
    <d v="2012-03-17T18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3:52:37"/>
    <d v="2011-09-30T21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2:19:42"/>
    <d v="2016-10-01T11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7T21:18:30"/>
    <d v="2013-05-06T22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15:17:25"/>
    <d v="2014-05-19T22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0:09:41"/>
    <d v="2015-03-01T23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18:52:34"/>
    <d v="2011-02-20T17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18:21:54"/>
    <d v="2011-06-10T21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2:59:58"/>
    <d v="2016-06-16T22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0:36:17"/>
    <d v="2012-12-15T09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0:40:32"/>
    <d v="2015-04-20T23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3:54:48"/>
    <d v="2011-07-31T00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15:17:39"/>
    <d v="2012-10-17T14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18:01:40"/>
    <d v="2014-07-10T17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16:45:38"/>
    <d v="2014-07-27T19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3:30:52"/>
    <d v="2015-04-24T18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4T20:26:57"/>
    <d v="2012-11-13T20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3T19:30:37"/>
    <d v="2013-05-23T18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07:55:40"/>
    <d v="2014-01-06T06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15:31:12"/>
    <d v="2014-07-18T14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3:26:53"/>
    <d v="2014-09-12T12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6T23:48:41"/>
    <d v="2011-12-15T23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3:28:49"/>
    <d v="2011-09-22T12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2:01:24"/>
    <d v="2014-02-06T11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1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06:49:34"/>
    <d v="2017-03-08T01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4:08:05"/>
    <d v="2014-06-12T13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2:11:40"/>
    <d v="2014-05-04T11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3:49:07"/>
    <d v="2016-11-06T03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0:54:57"/>
    <d v="2017-02-28T22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17:11:52"/>
    <d v="2016-11-05T16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3:42:05"/>
    <d v="2015-12-15T01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8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3:32:15"/>
    <d v="2016-01-30T22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3:48:21"/>
    <d v="2014-11-20T13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0T22:06:42"/>
    <d v="2015-06-29T21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09:46:50"/>
    <d v="2015-07-08T10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18:15:33"/>
    <d v="2016-06-28T17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16:35:08"/>
    <d v="2016-08-06T15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0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8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8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0:35:29"/>
    <d v="2016-03-14T08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08:36:20"/>
    <d v="2016-03-30T06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7T22:39:49"/>
    <d v="2015-03-09T20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17:46:52"/>
    <d v="2012-07-10T17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17:45:08"/>
    <d v="2012-04-08T15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2T23:45:35"/>
    <d v="2012-11-27T06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8T21:15:10"/>
    <d v="2012-08-10T16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16:45:38"/>
    <d v="2014-11-12T16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4:12:12"/>
    <d v="2015-12-03T15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0:45:32"/>
    <d v="2010-05-31T22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4:02:26"/>
    <d v="2013-03-11T12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3:52:08"/>
    <d v="2012-12-15T12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4:09:14"/>
    <d v="2010-07-22T00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0:18:01"/>
    <d v="2011-06-07T09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17:36:25"/>
    <d v="2011-04-15T21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16:43:03"/>
    <d v="2012-02-12T15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2:55:22"/>
    <d v="2015-10-20T11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2:02:45"/>
    <d v="2012-04-12T11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09:00:06"/>
    <d v="2014-03-04T15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7T23:37:53"/>
    <d v="2016-02-01T12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17:36:06"/>
    <d v="2015-03-25T15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15:55:31"/>
    <d v="2012-10-06T03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08:02:09"/>
    <d v="2015-05-22T07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3:57:27"/>
    <d v="2015-03-04T12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3:29:51"/>
    <d v="2017-01-27T12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1:27:01"/>
    <d v="2016-01-02T10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17:13:14"/>
    <d v="2014-09-07T16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1:06:23"/>
    <d v="2016-06-23T10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09:05:25"/>
    <d v="2014-05-23T08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17:01:40"/>
    <d v="2016-12-29T16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05:17:59"/>
    <d v="2014-10-23T04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18:06:57"/>
    <d v="2015-10-31T16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09T19:48:54"/>
    <d v="2014-08-08T18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0:26:00"/>
    <d v="2015-06-03T23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07:16:18"/>
    <d v="2014-10-08T06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6T23:11:13"/>
    <d v="2014-10-31T21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2T20:10:22"/>
    <d v="2014-09-01T19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2:12:55"/>
    <d v="2016-11-07T12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1:28:53"/>
    <d v="2017-02-10T00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3:57:31"/>
    <d v="2014-08-12T12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16:00:49"/>
    <d v="2015-05-19T15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16:01:01"/>
    <d v="2015-10-21T17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0:19:03"/>
    <d v="2012-07-13T23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1:08:27"/>
    <d v="2013-12-12T00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15:22:12"/>
    <d v="2011-09-26T22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3:15:55"/>
    <d v="2014-01-15T13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16:38:08"/>
    <d v="2013-10-10T18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17:54:16"/>
    <d v="2010-11-01T18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15:40:39"/>
    <d v="2012-03-07T22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0:33:14"/>
    <d v="2013-05-07T09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3T19:31:06"/>
    <d v="2011-07-04T18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08:24:42"/>
    <d v="2013-07-07T07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16:25:09"/>
    <d v="2012-05-21T21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4:26:13"/>
    <d v="2012-01-24T13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7T22:08:27"/>
    <d v="2014-09-26T21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15:48:41"/>
    <d v="2011-12-24T23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17:22:51"/>
    <d v="2014-06-20T22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16:21:10"/>
    <d v="2011-12-05T23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29T21:51:21"/>
    <d v="2012-06-14T21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1:13:51"/>
    <d v="2013-07-01T23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18:38:28"/>
    <d v="2013-03-10T16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07:10:33"/>
    <d v="2011-06-14T21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1:58:51"/>
    <d v="2014-05-15T00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4:52:20"/>
    <d v="2011-07-04T13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1:28:36"/>
    <d v="2016-08-11T00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09:01:30"/>
    <d v="2014-05-01T08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1:02:38"/>
    <d v="2015-07-12T00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8T22:36:01"/>
    <d v="2014-04-19T20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17:02:00"/>
    <d v="2009-11-22T23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09:30:09"/>
    <d v="2016-06-06T11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05:09:11"/>
    <d v="2014-07-10T04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1T23:21:13"/>
    <d v="2011-04-21T22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05:05:37"/>
    <d v="2016-11-07T05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09:33:35"/>
    <d v="2013-10-16T08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1T23:47:45"/>
    <d v="2012-03-01T21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08:56:16"/>
    <d v="2016-03-11T23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1:31:21"/>
    <d v="2012-05-23T13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17:10:05"/>
    <d v="2015-04-18T15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6T21:21:53"/>
    <d v="2012-10-26T20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18:42:41"/>
    <d v="2013-03-23T16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15:17:40"/>
    <d v="2014-09-30T18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3:42:21"/>
    <d v="2014-12-21T02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6T23:40:17"/>
    <d v="2012-10-05T21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3:43:56"/>
    <d v="2014-05-13T12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05:18:54"/>
    <d v="2014-09-16T04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1:32:52"/>
    <d v="2016-04-22T00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0T21:08:30"/>
    <d v="2012-01-11T19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07:58:18"/>
    <d v="2014-08-14T06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0:55:29"/>
    <d v="2014-05-01T09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09:05:15"/>
    <d v="2016-12-03T09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4:01:08"/>
    <d v="2016-08-05T13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8T23:38:21"/>
    <d v="2013-04-19T21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07:01:01"/>
    <d v="2013-11-14T22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8T19:17:24"/>
    <d v="2012-11-17T19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2:21:04"/>
    <d v="2016-08-06T01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3:01:09"/>
    <d v="2013-08-19T02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3:07:31"/>
    <d v="2013-03-10T12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16:35:25"/>
    <d v="2013-07-13T15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0:12:20"/>
    <d v="2015-12-19T01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0:24:52"/>
    <d v="2012-06-12T01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06:02:26"/>
    <d v="2015-11-18T22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08:01:02"/>
    <d v="2016-04-03T06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2:24:25"/>
    <d v="2014-07-09T11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09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0T19:16:58"/>
    <d v="2016-09-02T01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3:58:01"/>
    <d v="2014-11-30T13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1:46:11"/>
    <d v="2016-08-02T17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05:24:43"/>
    <d v="2016-03-14T03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0:21:16"/>
    <d v="2015-03-01T09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3:19:02"/>
    <d v="2015-08-20T12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0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8T23:42:12"/>
    <d v="2016-02-12T22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16:26:26"/>
    <d v="2015-07-03T15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8T22:26:31"/>
    <d v="2015-02-17T21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8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19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16:38:56"/>
    <d v="2015-07-16T15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3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6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6T21:50:38"/>
    <d v="2014-07-31T20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06:35:08"/>
    <d v="2014-11-13T06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17:50:13"/>
    <d v="2016-01-06T16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0:01:56"/>
    <d v="2015-06-12T14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2:05:43"/>
    <d v="2017-01-23T11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7T22:00:52"/>
    <d v="2010-07-02T17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09:31:03"/>
    <d v="2014-07-10T08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4:30:18"/>
    <d v="2013-10-15T21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07:00:45"/>
    <d v="2014-12-03T07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15:06:26"/>
    <d v="2010-08-23T22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09:30:22"/>
    <d v="2011-09-19T08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2:45:43"/>
    <d v="2016-11-23T02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18:54:51"/>
    <d v="2016-08-18T17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3:36:13"/>
    <d v="2016-01-11T17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4:44:01"/>
    <d v="2015-02-05T13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18:03:34"/>
    <d v="2016-07-08T17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0:08:59"/>
    <d v="2013-03-24T22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16:02:43"/>
    <d v="2011-09-09T15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16:08:19"/>
    <d v="2013-03-09T15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1T20:22:35"/>
    <d v="2012-03-23T22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3:46:49"/>
    <d v="2015-08-13T02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2:00:21"/>
    <d v="2016-09-22T11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7T21:20:24"/>
    <d v="2014-05-14T17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09T20:41:37"/>
    <d v="2014-09-23T19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08:39:32"/>
    <d v="2016-06-11T07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05:05:53"/>
    <d v="2015-06-11T04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18:12:24"/>
    <d v="2012-08-12T21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1T23:25:46"/>
    <d v="2015-06-10T22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2:39:45"/>
    <d v="2014-04-20T21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4:31:59"/>
    <d v="2015-03-30T12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17:03:26"/>
    <d v="2010-03-15T15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7T19:31:21"/>
    <d v="2014-08-26T18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18:54:56"/>
    <d v="2012-11-29T17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2:54:13"/>
    <d v="2015-01-08T19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08:34:34"/>
    <d v="2016-12-14T23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6T20:58:38"/>
    <d v="2014-04-25T19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2T22:07:13"/>
    <d v="2015-05-07T00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0:00:07"/>
    <d v="2015-12-18T19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15:45:19"/>
    <d v="2014-05-09T14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0:02:33"/>
    <d v="2013-12-30T00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1:30:21"/>
    <d v="2013-07-01T12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05:32:05"/>
    <d v="2016-11-30T22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17:15:03"/>
    <d v="2013-11-15T17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07:37:07"/>
    <d v="2016-11-10T07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1:59:34"/>
    <d v="2016-01-22T10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7T23:14:37"/>
    <d v="2016-12-10T22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1:25:14"/>
    <d v="2015-06-13T10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8T21:07:27"/>
    <d v="2012-07-08T20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2T23:07:24"/>
    <d v="2013-05-22T22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16:41:10"/>
    <d v="2015-04-16T18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0:38:11"/>
    <d v="2013-05-23T09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07:39:23"/>
    <d v="2013-12-02T16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0T20:42:58"/>
    <d v="2015-05-30T19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5T19:32:17"/>
    <d v="2013-12-25T18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5T21:00:53"/>
    <d v="2016-02-19T20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09:49:11"/>
    <d v="2015-11-25T09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07:30:10"/>
    <d v="2014-05-02T06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1:10:43"/>
    <d v="2014-12-02T22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3:15:42"/>
    <d v="2013-04-17T12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06:52:12"/>
    <d v="2016-02-26T05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3:53:50"/>
    <d v="2015-03-02T14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09:27:34"/>
    <d v="2016-01-31T15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0:25:50"/>
    <d v="2014-07-23T09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3:20:54"/>
    <d v="2016-12-31T12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4:11:38"/>
    <d v="2016-03-24T02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2:35:01"/>
    <d v="2016-05-15T11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3:45:23"/>
    <d v="2013-05-31T06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3:00:29"/>
    <d v="2013-12-25T02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3:31:23"/>
    <d v="2014-08-23T12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15:29:36"/>
    <d v="2015-05-24T14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15:11:55"/>
    <d v="2016-10-20T14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18:19:51"/>
    <d v="2016-01-02T17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0:45:23"/>
    <d v="2016-06-28T09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1:41:24"/>
    <d v="2016-10-02T00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08:57:12"/>
    <d v="2016-05-07T07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1:01:58"/>
    <d v="2015-05-08T10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4:49:42"/>
    <d v="2016-05-06T13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1:21:28"/>
    <d v="2013-07-25T10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16:08:09"/>
    <d v="2014-07-23T15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8T20:01:16"/>
    <d v="2015-06-05T15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3:30:57"/>
    <d v="2016-12-18T12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2:03:13"/>
    <d v="2015-06-25T13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17:58:20"/>
    <d v="2015-11-11T17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4T22:45:55"/>
    <d v="2012-05-15T22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4T21:53:16"/>
    <d v="2011-11-23T21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2:19:55"/>
    <d v="2012-06-04T11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4:59:42"/>
    <d v="2014-05-04T00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15:03:07"/>
    <d v="2012-07-15T14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1:05:32"/>
    <d v="2011-12-13T22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8T23:54:18"/>
    <d v="2011-09-07T22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2:09:12"/>
    <d v="2010-09-10T21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7T20:49:54"/>
    <d v="2013-08-01T19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4:09:15"/>
    <d v="2013-02-24T03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2:44:38"/>
    <d v="2011-03-01T14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1:58:52"/>
    <d v="2011-10-07T10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15:30:32"/>
    <d v="2012-12-22T15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0T19:28:50"/>
    <d v="2012-03-04T21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2:36:13"/>
    <d v="2011-10-02T11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3:12:15"/>
    <d v="2012-10-25T21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09:02:15"/>
    <d v="2011-12-01T09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6T21:43:55"/>
    <d v="2012-03-07T20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2:54:44"/>
    <d v="2015-07-01T21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15:02:21"/>
    <d v="2012-06-29T21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4T22:35:14"/>
    <d v="2012-02-12T21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15:50:48"/>
    <d v="2011-05-05T14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3:07:07"/>
    <d v="2012-11-09T13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29T20:47:14"/>
    <d v="2013-05-30T18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3:55:53"/>
    <d v="2014-11-20T22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0:09:34"/>
    <d v="2013-01-25T23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2:03:13"/>
    <d v="2014-11-12T12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3T23:13:00"/>
    <d v="2012-09-09T21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2:00:17"/>
    <d v="2015-07-05T11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1:06:09"/>
    <d v="2014-05-27T22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8T23:43:45"/>
    <d v="2011-08-14T19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17:16:33"/>
    <d v="2013-04-15T16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15:46:16"/>
    <d v="2014-09-23T14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4:34:30"/>
    <d v="2010-12-08T22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0T20:56:41"/>
    <d v="2011-02-19T19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3:40:03"/>
    <d v="2012-10-02T12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2T20:25:49"/>
    <d v="2015-10-26T22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15:08:56"/>
    <d v="2011-07-24T14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6T22:07:25"/>
    <d v="2012-08-15T21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18:08:56"/>
    <d v="2014-01-01T17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2:49:08"/>
    <d v="2017-01-11T11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2:12:49"/>
    <d v="2017-01-07T01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0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2T19:40:35"/>
    <d v="2010-11-29T23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5T19:33:53"/>
    <d v="2015-08-04T18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18:21:27"/>
    <d v="2014-12-08T17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07:07:43"/>
    <d v="2015-03-12T05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3:32:49"/>
    <d v="2014-09-21T12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8T19:35:00"/>
    <d v="2016-03-09T18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1T21:04:23"/>
    <d v="2014-08-15T20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1T23:58:11"/>
    <d v="2015-07-11T22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06:41:32"/>
    <d v="2014-02-03T05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6T21:19:59"/>
    <d v="2011-04-24T00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16:16:31"/>
    <d v="2013-04-27T15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18:07:13"/>
    <d v="2012-10-04T17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07:13:06"/>
    <d v="2013-10-19T06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3:30:29"/>
    <d v="2014-12-05T12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09T19:18:59"/>
    <d v="2013-11-08T19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3:00:08"/>
    <d v="2016-11-03T12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15:00:24"/>
    <d v="2013-01-11T14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0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1:50:10"/>
    <d v="2015-12-30T10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16:16:52"/>
    <d v="2010-07-21T13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08:07:20"/>
    <d v="2013-09-14T07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0:41:54"/>
    <d v="2013-11-27T00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1:18:30"/>
    <d v="2016-02-11T10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2:05:48"/>
    <d v="2014-11-16T02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0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8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1:49:59"/>
    <d v="2016-07-13T00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15:20:14"/>
    <d v="2016-06-29T14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4:58:29"/>
    <d v="2014-03-15T12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16:51:58"/>
    <d v="2015-01-10T01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0:10:27"/>
    <d v="2014-01-28T09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2:56:25"/>
    <d v="2016-03-31T10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15:30:06"/>
    <d v="2013-09-16T14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18:33:03"/>
    <d v="2016-12-23T01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15:29:34"/>
    <d v="2013-02-04T14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2:32:54"/>
    <d v="2011-07-16T11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2:05:05"/>
    <d v="2012-05-19T11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15:27:39"/>
    <d v="2015-09-23T14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3:23:11"/>
    <d v="2014-07-24T12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16:35:20"/>
    <d v="2015-06-07T21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2:13:34"/>
    <d v="2016-06-24T21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1:00:35"/>
    <d v="2016-04-08T09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15:06:58"/>
    <d v="2014-12-05T15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19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09:24:21"/>
    <d v="2017-02-09T23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1:49:11"/>
    <d v="2017-03-02T10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3:00:22"/>
    <d v="2015-08-22T12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17:58:15"/>
    <d v="2015-06-21T23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08:55:20"/>
    <d v="2015-04-18T07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1:37:23"/>
    <d v="2013-09-09T21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08:01:47"/>
    <d v="2016-05-05T07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3T19:13:06"/>
    <d v="2016-07-20T18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0:11:49"/>
    <d v="2015-05-02T09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1:01:07"/>
    <d v="2016-06-06T00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0:16:37"/>
    <d v="2017-01-18T09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1T23:06:32"/>
    <d v="2015-04-10T22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1:04:28"/>
    <d v="2015-11-13T11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6T19:07:33"/>
    <d v="2017-02-20T18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16:37:05"/>
    <d v="2014-10-02T15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3:46:17"/>
    <d v="2017-02-08T23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1:34:01"/>
    <d v="2016-01-25T10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3:23:59"/>
    <d v="2013-03-26T02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09:45:43"/>
    <d v="2016-09-06T20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0:01:06"/>
    <d v="2015-04-02T21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09:04:01"/>
    <d v="2016-10-25T11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3:55:00"/>
    <d v="2016-04-21T16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0:00:04"/>
    <d v="2016-03-23T00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15:00:27"/>
    <d v="2017-02-14T14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15:25:44"/>
    <d v="2016-12-15T17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4:44:32"/>
    <d v="2016-11-20T22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3:11:30"/>
    <d v="2016-03-26T11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3:31:40"/>
    <d v="2015-08-11T12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06:41:42"/>
    <d v="2016-12-02T01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09:00:59"/>
    <d v="2015-02-28T08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07:20:00"/>
    <d v="2015-11-14T07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4:59:58"/>
    <d v="2015-10-15T03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0:01:08"/>
    <d v="2015-07-05T21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15:19:25"/>
    <d v="2013-01-16T14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15:22:48"/>
    <d v="2012-11-01T14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15:38:02"/>
    <d v="2015-09-24T14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2:28:39"/>
    <d v="2013-03-09T01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4:43:09"/>
    <d v="2012-06-01T13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1:10:24"/>
    <d v="2012-04-16T00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6T23:39:33"/>
    <d v="2013-11-15T23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16:10:26"/>
    <d v="2012-04-06T22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06:30:44"/>
    <d v="2014-04-14T17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6T20:35:10"/>
    <d v="2012-04-14T11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3:50:25"/>
    <d v="2014-04-10T00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2:56:17"/>
    <d v="2013-11-03T19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3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4:00:48"/>
    <d v="2014-02-06T13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2:12:52"/>
    <d v="2012-03-13T00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3:02:25"/>
    <d v="2015-07-23T12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3:38:33"/>
    <d v="2015-11-02T02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4:29:43"/>
    <d v="2012-08-28T18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2:15:12"/>
    <d v="2015-08-19T11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6T20:27:16"/>
    <d v="2013-07-26T19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1:00:09"/>
    <d v="2016-04-22T18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3:54:07"/>
    <d v="2012-01-28T12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0:22:48"/>
    <d v="2015-06-27T09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1:01:15"/>
    <d v="2016-10-29T13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4:00:15"/>
    <d v="2014-09-21T13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4:10:22"/>
    <d v="2016-02-11T22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4:22:35"/>
    <d v="2013-11-13T14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1:40:36"/>
    <d v="2015-08-16T00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0:56:31"/>
    <d v="2013-09-02T22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16:08:47"/>
    <d v="2014-04-25T15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16:51:41"/>
    <d v="2013-06-24T23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4:03:28"/>
    <d v="2014-07-18T21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4:05:39"/>
    <d v="2015-12-13T18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4:47:27"/>
    <d v="2017-01-05T13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6T19:31:51"/>
    <d v="2015-03-28T17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09:48:43"/>
    <d v="2016-02-01T08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2T19:04:43"/>
    <d v="2014-11-12T01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09:55:16"/>
    <d v="2017-03-10T08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18:00:14"/>
    <d v="2013-11-30T22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4:49:04"/>
    <d v="2016-04-22T13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4:51:40"/>
    <d v="2017-03-02T13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08:48:53"/>
    <d v="2013-11-26T21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3:01:30"/>
    <d v="2017-03-12T21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4:39:06"/>
    <d v="2016-10-16T14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2:00:17"/>
    <d v="2014-02-21T12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4:00:10"/>
    <d v="2015-09-04T13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0:59:25"/>
    <d v="2015-07-29T09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16:01:18"/>
    <d v="2016-12-14T15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1:52:45"/>
    <d v="2013-04-02T09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2T19:07:53"/>
    <d v="2016-12-02T19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3:17:57"/>
    <d v="2014-08-16T02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2:52:18"/>
    <d v="2016-08-06T01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0:09:07"/>
    <d v="2015-11-18T10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0:32:48"/>
    <d v="2017-01-24T09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17:50:51"/>
    <d v="2016-05-07T16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05:50:46"/>
    <d v="2016-11-22T04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17:28:49"/>
    <d v="2016-06-19T17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3:01:27"/>
    <d v="2015-06-11T12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4:18:56"/>
    <d v="2016-12-08T13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4T19:24:10"/>
    <d v="2014-03-26T17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2:23:40"/>
    <d v="2017-02-14T11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09:02:38"/>
    <d v="2014-11-17T18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4:58:33"/>
    <d v="2015-01-31T13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08:58:34"/>
    <d v="2016-05-22T21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15:28:27"/>
    <d v="2016-11-22T14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15:59:52"/>
    <d v="2016-04-26T20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4:54:57"/>
    <d v="2014-12-20T19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09T20:58:35"/>
    <d v="2017-03-11T19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1:54:23"/>
    <d v="2017-03-06T23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15:51:53"/>
    <d v="2017-01-10T15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09T19:00:04"/>
    <d v="2016-12-09T18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1:47:16"/>
    <d v="2015-12-07T10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08:10:42"/>
    <d v="2017-03-12T06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07:00:57"/>
    <d v="2014-02-23T06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09:47:59"/>
    <d v="2014-12-22T08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0:38:09"/>
    <d v="2014-01-05T09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1:17:03"/>
    <d v="2012-02-27T10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2:01:07"/>
    <d v="2016-01-03T16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4:21:39"/>
    <d v="2015-02-03T22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09:59:51"/>
    <d v="2015-09-17T08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1:51:37"/>
    <d v="2011-07-25T00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4T23:11:26"/>
    <d v="2016-01-13T22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09T22:00:04"/>
    <d v="2012-05-08T20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4:07:25"/>
    <d v="2011-03-11T22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29T23:27:23"/>
    <d v="2012-06-28T22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18:07:34"/>
    <d v="2013-09-05T21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1:01:00"/>
    <d v="2014-06-23T10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4:51:29"/>
    <d v="2012-06-26T12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18:57:40"/>
    <d v="2013-12-06T17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1:05:30"/>
    <d v="2009-12-01T11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18:26:58"/>
    <d v="2012-04-22T22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1:44:36"/>
    <d v="2012-04-18T10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1:59:59"/>
    <d v="2012-09-24T21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2:21:20"/>
    <d v="2013-01-20T11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17:54:16"/>
    <d v="2013-01-26T16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2:33:46"/>
    <d v="2012-02-23T11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8T20:00:49"/>
    <d v="2012-03-13T21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15:10:33"/>
    <d v="2014-03-26T13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1T19:46:49"/>
    <d v="2011-02-05T18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2:26:56"/>
    <d v="2012-06-28T11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1T22:31:36"/>
    <d v="2013-06-20T21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15:50:34"/>
    <d v="2013-12-31T01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2T21:39:56"/>
    <d v="2011-12-12T21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4:34:51"/>
    <d v="2010-12-31T22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1:41:12"/>
    <d v="2014-08-08T12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8T23:02:09"/>
    <d v="2012-03-09T22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4:15:33"/>
    <d v="2012-05-05T13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18:06:36"/>
    <d v="2014-08-28T19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18:42:17"/>
    <d v="2013-03-09T17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4:03:35"/>
    <d v="2013-03-21T12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6T19:06:29"/>
    <d v="2014-05-06T18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0:11:18"/>
    <d v="2014-04-18T17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18:00:26"/>
    <d v="2012-05-03T17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08:14:17"/>
    <d v="2012-06-07T07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2:25:43"/>
    <d v="2012-05-05T11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2:24:10"/>
    <d v="2009-12-09T12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08:00:49"/>
    <d v="2010-02-14T23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0:26:54"/>
    <d v="2009-09-25T21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4T20:58:05"/>
    <d v="2013-12-14T19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4:36:40"/>
    <d v="2014-04-02T12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1:15:01"/>
    <d v="2017-04-03T23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16:29:29"/>
    <d v="2017-04-09T14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2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16:14:45"/>
    <d v="2017-03-26T14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7T19:32:11"/>
    <d v="2017-03-29T17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09T19:49:08"/>
    <d v="2017-04-30T11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17:00:40"/>
    <d v="2014-08-26T16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3:45:37"/>
    <d v="2015-06-14T12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09:59:06"/>
    <d v="2014-07-17T08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16:35:43"/>
    <d v="2015-12-24T18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8T19:08:10"/>
    <d v="2014-08-17T18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0:04:31"/>
    <d v="2015-02-06T09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0:36:30"/>
    <d v="2014-05-29T11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1:04:58"/>
    <d v="2014-11-05T11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08:44:03"/>
    <d v="2014-06-11T07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17:11:35"/>
    <d v="2014-03-08T16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0:22:23"/>
    <d v="2014-06-26T09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16:31:24"/>
    <d v="2014-06-29T15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4:11:49"/>
    <d v="2016-12-19T01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0:25:38"/>
    <d v="2016-10-30T09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3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5T23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3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2:27:49"/>
    <d v="2016-06-24T11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7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4:10:31"/>
    <d v="2016-10-17T13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09:34:36"/>
    <d v="2016-08-25T08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17:22:18"/>
    <d v="2016-02-20T16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2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4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0T21:25:39"/>
    <d v="2015-04-29T20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09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0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2:21:00"/>
    <d v="2015-01-10T11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17:02:16"/>
    <d v="2015-05-02T16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2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8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8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0:35:24"/>
    <d v="2015-08-03T09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1:58:00"/>
    <d v="2016-02-07T10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6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1:31:10"/>
    <d v="2014-12-11T10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8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6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7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07:45:33"/>
    <d v="2015-10-21T06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18:16:56"/>
    <d v="2016-04-25T16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2:19:25"/>
    <d v="2015-04-14T10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3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7T23:32:21"/>
    <d v="2014-12-17T22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2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4T20:39:31"/>
    <d v="2015-04-23T19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0:53:44"/>
    <d v="2015-08-29T09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15:14:20"/>
    <d v="2015-02-12T14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4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17:12:46"/>
    <d v="2015-12-10T16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5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8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8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4:02:22"/>
    <d v="2015-10-01T13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17:27:28"/>
    <d v="2015-04-10T16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09T23:30:03"/>
    <d v="2015-08-03T22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2T20:21:47"/>
    <d v="2015-02-21T19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4T20:37:23"/>
    <d v="2014-11-13T20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1:50:32"/>
    <d v="2015-08-05T10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4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0:02:20"/>
    <d v="2016-07-22T09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15:29:19"/>
    <d v="2015-01-15T13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0:40:52"/>
    <d v="2015-07-25T15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0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4:04:04"/>
    <d v="2015-03-31T12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0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0:33:37"/>
    <d v="2015-08-08T09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3:41:33"/>
    <d v="2015-02-26T02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2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15:22:38"/>
    <d v="2015-10-15T14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5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5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4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0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4:44:56"/>
    <d v="2016-03-05T13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1:18:51"/>
    <d v="2015-05-13T10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16:10:58"/>
    <d v="2016-03-30T14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8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09:02:55"/>
    <d v="2016-09-03T08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09T21:39:50"/>
    <d v="2015-01-18T20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08:48:48"/>
    <d v="2015-04-11T00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6T22:22:37"/>
    <d v="2014-11-05T22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16:01:15"/>
    <d v="2015-08-18T15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3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2:34:42"/>
    <d v="2015-08-25T11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2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4-30T21:38:02"/>
    <d v="2014-05-31T17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1:41:00"/>
    <d v="2015-08-21T21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15:42:26"/>
    <d v="2016-07-15T14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2:42:23"/>
    <d v="2015-03-14T09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5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15:34:04"/>
    <d v="2015-03-24T13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1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0T19:41:35"/>
    <d v="2014-11-09T19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1:29:56"/>
    <d v="2015-02-21T10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2:23:56"/>
    <d v="2015-03-11T10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1:54:50"/>
    <d v="2014-12-31T10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16:25:08"/>
    <d v="2014-10-27T15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16:55:49"/>
    <d v="2016-05-27T16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2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2:38:53"/>
    <d v="2016-03-23T00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3:49:11"/>
    <d v="2015-03-12T11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16:06:06"/>
    <d v="2017-02-05T10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2T22:08:24"/>
    <d v="2016-02-11T21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8T21:23:33"/>
    <d v="2016-06-27T20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0:14:57"/>
    <d v="2015-03-07T23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5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4T23:27:54"/>
    <d v="2015-08-03T22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1:39:46"/>
    <d v="2015-10-05T00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09:46:10"/>
    <d v="2016-01-29T08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2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16:57:42"/>
    <d v="2015-12-07T16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3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16:35:13"/>
    <d v="2016-02-13T15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1T22:00:54"/>
    <d v="2015-07-22T22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1:00:28"/>
    <d v="2015-03-19T09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0:00:22"/>
    <d v="2014-08-15T09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3:06:31"/>
    <d v="2016-05-25T12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6T23:33:41"/>
    <d v="2015-09-25T22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09:27:51"/>
    <d v="2016-11-26T09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06:16:33"/>
    <d v="2016-11-11T22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2:35:13"/>
    <d v="2016-08-30T23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2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19T20:44:16"/>
    <d v="2014-10-27T21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16:48:10"/>
    <d v="2017-03-05T15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15:15:00"/>
    <d v="2015-12-29T17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1:36:49"/>
    <d v="2017-02-02T10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3T23:50:08"/>
    <d v="2017-03-10T22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3:45:50"/>
    <d v="2016-04-20T12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18:03:59"/>
    <d v="2017-02-25T17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09:27:36"/>
    <d v="2016-03-24T07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15:55:18"/>
    <d v="2016-06-09T13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0:18:05"/>
    <d v="2016-03-23T08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29T23:29:27"/>
    <d v="2017-01-02T22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8T19:18:17"/>
    <d v="2011-09-30T21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8T23:28:16"/>
    <d v="2012-07-18T22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7T21:40:25"/>
    <d v="2013-04-16T13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16:36:37"/>
    <d v="2015-09-30T13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2:15:48"/>
    <d v="2012-09-23T11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8T21:27:33"/>
    <d v="2013-05-08T20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15:58:51"/>
    <d v="2012-05-10T11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1T22:42:01"/>
    <d v="2012-10-27T23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05:18:49"/>
    <d v="2011-02-08T04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3T20:47:35"/>
    <d v="2012-05-23T19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18:49:52"/>
    <d v="2012-01-25T17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4T21:46:20"/>
    <d v="2010-09-03T19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2:57:49"/>
    <d v="2012-11-10T12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6T19:16:16"/>
    <d v="2010-10-10T18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1:54:15"/>
    <d v="2010-07-10T16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2:52:50"/>
    <d v="2014-11-03T02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1:35:45"/>
    <d v="2012-08-12T10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17:48:33"/>
    <d v="2013-01-13T16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2:26:34"/>
    <d v="2012-07-27T20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6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0:30:08"/>
    <d v="2012-04-30T09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3:46:23"/>
    <d v="2011-08-01T12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3:00:03"/>
    <d v="2012-05-01T11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17:00:03"/>
    <d v="2011-09-15T16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18:57:59"/>
    <d v="2011-10-12T17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1:59:36"/>
    <d v="2012-04-22T10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6T20:59:57"/>
    <d v="2012-05-26T19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0:11:48"/>
    <d v="2011-11-16T10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1:33:59"/>
    <d v="2013-05-09T10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0:27:56"/>
    <d v="2012-06-22T23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15:08:34"/>
    <d v="2011-01-15T19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18:39:48"/>
    <d v="2012-06-16T03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4T23:02:20"/>
    <d v="2013-04-28T22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0:29:04"/>
    <d v="2012-05-23T09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17:42:55"/>
    <d v="2012-06-06T16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6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16:05:38"/>
    <d v="2011-08-05T15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18:13:07"/>
    <d v="2015-01-27T17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0:33:57"/>
    <d v="2012-12-31T12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3:32:55"/>
    <d v="2012-06-23T12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3:38:24"/>
    <d v="2015-09-27T12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4:48:38"/>
    <d v="2014-09-21T13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5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19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8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2:07:49"/>
    <d v="2015-10-03T15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19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6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4:25:49"/>
    <d v="2015-04-20T12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18:56:12"/>
    <d v="2015-05-14T17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4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5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8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4:21:17"/>
    <d v="2014-08-20T03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15:09:13"/>
    <d v="2015-02-22T14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0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4:15:30"/>
    <d v="2015-03-19T12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1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8T22:43:24"/>
    <d v="2014-07-18T21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3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18:13:41"/>
    <d v="2015-10-13T17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08:46:00"/>
    <d v="2016-04-22T08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18:24:52"/>
    <d v="2014-11-17T18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4:22:37"/>
    <d v="2014-12-20T22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15:16:11"/>
    <d v="2012-06-28T14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09T21:11:14"/>
    <d v="2014-12-07T22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3:01:31"/>
    <d v="2013-10-17T21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15:01:43"/>
    <d v="2015-08-20T05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8T20:56:15"/>
    <d v="2012-03-24T18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15:45:05"/>
    <d v="2015-04-19T22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1:19:14"/>
    <d v="2015-08-14T21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15:22:46"/>
    <d v="2012-08-16T14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3:01:51"/>
    <d v="2013-03-01T12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0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3:59:05"/>
    <d v="2014-12-01T13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8T21:32:46"/>
    <d v="2013-07-29T20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0:34:15"/>
    <d v="2011-08-01T09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07:14:21"/>
    <d v="2013-02-23T22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16:39:12"/>
    <d v="2015-02-02T15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1:12:01"/>
    <d v="2011-10-29T10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05:46:58"/>
    <d v="2013-09-26T04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05:14:17"/>
    <d v="2013-09-30T21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1T21:34:58"/>
    <d v="2011-01-01T21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07:29:29"/>
    <d v="2012-07-08T06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2T22:18:58"/>
    <d v="2015-02-26T18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15:36:19"/>
    <d v="2013-10-04T23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3:33:23"/>
    <d v="2012-04-04T11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0:00:37"/>
    <d v="2016-09-29T22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3:11:10"/>
    <d v="2013-05-31T11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0:13:26"/>
    <d v="2015-10-07T21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1:03:05"/>
    <d v="2012-03-21T14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4:26:21"/>
    <d v="2017-03-05T13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2T23:46:47"/>
    <d v="2012-09-20T22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4-30T20:52:43"/>
    <d v="2015-05-31T21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0:43:13"/>
    <d v="2012-05-28T09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18:47:37"/>
    <d v="2012-12-24T17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2:53:06"/>
    <d v="2014-05-15T11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15:38:26"/>
    <d v="2015-05-01T07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15:58:04"/>
    <d v="2011-11-15T13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17:49:34"/>
    <d v="2015-03-06T16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6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07:35:39"/>
    <d v="2016-10-11T06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1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8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4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7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16:05:38"/>
    <d v="2015-04-23T15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0:59:54"/>
    <d v="2016-09-01T09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7T21:31:52"/>
    <d v="2015-09-16T20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16:40:35"/>
    <d v="2017-02-08T15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3:12:01"/>
    <d v="2016-05-19T02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0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8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3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0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7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3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1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4:55:03"/>
    <d v="2014-09-15T13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2:50:03"/>
    <d v="2015-05-15T21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0:04:58"/>
    <d v="2015-11-16T10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18:43:54"/>
    <d v="2016-10-29T17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3:28:00"/>
    <d v="2015-03-16T11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2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18:07:12"/>
    <d v="2014-07-05T17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2:55:36"/>
    <d v="2015-12-25T01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1:12:33"/>
    <d v="2015-12-30T10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1:13:46"/>
    <d v="2015-03-31T07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07:52:07"/>
    <d v="2016-03-23T05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8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16:45:24"/>
    <d v="2016-03-13T14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4:13:41"/>
    <d v="2014-10-05T13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4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18:13:48"/>
    <d v="2014-08-07T17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0:51:40"/>
    <d v="2017-02-23T23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0:56:49"/>
    <d v="2014-08-07T09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3:11:57"/>
    <d v="2016-06-19T02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15:10:01"/>
    <d v="2015-09-23T14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3:05:47"/>
    <d v="2014-08-03T12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16:36:40"/>
    <d v="2016-03-25T14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16:39:09"/>
    <d v="2012-09-12T21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2:56:08"/>
    <d v="2014-11-12T15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16:54:14"/>
    <d v="2013-12-23T15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29T20:13:43"/>
    <d v="2012-04-28T19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07:59:50"/>
    <d v="2016-06-17T06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2:06:22"/>
    <d v="2014-04-29T11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15:59:32"/>
    <d v="2015-08-11T20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4:14:28"/>
    <d v="2017-03-14T18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0:42:31"/>
    <d v="2012-07-14T23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16:08:45"/>
    <d v="2016-08-22T00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3:03:34"/>
    <d v="2017-01-02T16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8T22:26:10"/>
    <d v="2015-01-08T21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4:38:14"/>
    <d v="2012-09-21T13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29T23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06:56:04"/>
    <d v="2016-04-30T06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18:52:09"/>
    <d v="2015-08-25T17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15:59:11"/>
    <d v="2014-10-20T14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4:01:01"/>
    <d v="2015-12-01T14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16:13:24"/>
    <d v="2015-10-23T05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3T23:00:42"/>
    <d v="2015-10-10T19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2:56:28"/>
    <d v="2015-05-21T11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2:50:16"/>
    <d v="2016-12-30T11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1:09:26"/>
    <d v="2016-12-02T00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05:07:02"/>
    <d v="2012-09-13T04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4:26:48"/>
    <d v="2016-11-09T14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0:04:29"/>
    <d v="2015-06-03T09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4:54:21"/>
    <d v="2015-11-26T14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18:11:07"/>
    <d v="2014-11-30T17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07:55:22"/>
    <d v="2015-05-14T06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2T21:31:52"/>
    <d v="2016-06-30T04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1T23:03:47"/>
    <d v="2015-08-29T22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3T20:28:59"/>
    <d v="2016-05-28T19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4:45:32"/>
    <d v="2014-02-27T17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0:45:21"/>
    <d v="2016-09-29T09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17:49:21"/>
    <d v="2015-03-09T15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09:45:14"/>
    <d v="2016-10-15T19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08:11:15"/>
    <d v="2016-10-12T07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16:54:55"/>
    <d v="2015-01-15T15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15:45:48"/>
    <d v="2015-02-19T14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8T22:51:14"/>
    <d v="2015-06-07T21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4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0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08:58:35"/>
    <d v="2016-12-21T01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4:00:35"/>
    <d v="2017-03-10T13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15:13:23"/>
    <d v="2014-11-08T15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2:31:09"/>
    <d v="2015-09-09T01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1:16:59"/>
    <d v="2015-08-14T00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2:09:20"/>
    <d v="2016-03-09T11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18:55:41"/>
    <d v="2016-02-01T17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09:59:03"/>
    <d v="2016-12-21T08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4:20:09"/>
    <d v="2015-12-17T13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09T22:48:45"/>
    <d v="2014-12-09T21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0:38:47"/>
    <d v="2014-06-12T22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09:25:26"/>
    <d v="2015-04-21T07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15:47:27"/>
    <d v="2016-02-09T14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1:31:28"/>
    <d v="2017-03-12T13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17:17:33"/>
    <d v="2016-08-02T19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16:13:14"/>
    <d v="2016-07-30T15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8T20:40:10"/>
    <d v="2015-04-17T19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2:06:58"/>
    <d v="2015-11-24T12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18:00:10"/>
    <d v="2013-10-25T17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2:55:13"/>
    <d v="2015-08-21T11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09:56:47"/>
    <d v="2015-09-04T09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4T19:36:37"/>
    <d v="2015-12-09T00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16:29:34"/>
    <d v="2015-05-04T15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3:20:39"/>
    <d v="2015-09-25T15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17:13:36"/>
    <d v="2016-02-10T16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09:07:45"/>
    <d v="2015-11-09T08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0T19:51:36"/>
    <d v="2016-01-09T18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6-30T19:29:40"/>
    <d v="2014-07-28T18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2:58:36"/>
    <d v="2014-12-19T13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16:13:10"/>
    <d v="2015-12-28T00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07:59:59"/>
    <d v="2014-10-29T16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0:11:10"/>
    <d v="2016-07-04T22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15:34:49"/>
    <d v="2014-11-10T15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09:59:34"/>
    <d v="2016-05-22T08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2T19:42:23"/>
    <d v="2014-07-02T18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4:09:25"/>
    <d v="2015-09-24T13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8T19:01:34"/>
    <d v="2015-02-27T18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0:04:51"/>
    <d v="2016-04-05T22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16:29:10"/>
    <d v="2014-07-10T15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15:55:40"/>
    <d v="2014-11-21T23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3:07:20"/>
    <d v="2015-03-01T12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16:57:05"/>
    <d v="2014-08-09T15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1:42:10"/>
    <d v="2015-04-27T09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7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09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3T21:51:10"/>
    <d v="2015-02-23T21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18:04:50"/>
    <d v="2016-07-30T17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8T21:31:16"/>
    <d v="2015-06-02T20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2:22:37"/>
    <d v="2015-05-10T11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3:01:00"/>
    <d v="2015-03-25T01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3T22:19:26"/>
    <d v="2014-08-12T21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6T22:22:19"/>
    <d v="2014-09-25T21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2T23:21:58"/>
    <d v="2015-04-13T21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15:16:00"/>
    <d v="2014-12-25T14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17:33:43"/>
    <d v="2015-08-02T16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16:33:28"/>
    <d v="2014-06-27T15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5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15:59:32"/>
    <d v="2014-09-18T14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3:35:34"/>
    <d v="2017-04-07T11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4:14:37"/>
    <d v="2017-04-05T12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1:33:50"/>
    <d v="2017-03-22T09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15:41:54"/>
    <d v="2017-04-05T13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16:59:18"/>
    <d v="2017-03-24T14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2:04:43"/>
    <d v="2014-10-16T00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3:47:23"/>
    <d v="2013-05-27T00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1:45:26"/>
    <d v="2016-07-21T10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29T22:35:41"/>
    <d v="2016-10-03T21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0:30:28"/>
    <d v="2014-08-08T20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2:53:10"/>
    <d v="2014-06-20T16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6T20:29:20"/>
    <d v="2013-07-13T12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0:41:24"/>
    <d v="2015-12-24T09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0:43:16"/>
    <d v="2016-10-14T17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4:33:48"/>
    <d v="2016-02-21T03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2:59:53"/>
    <d v="2015-10-08T01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16:57:29"/>
    <d v="2014-12-06T16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09:19:05"/>
    <d v="2016-05-03T17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7T19:44:54"/>
    <d v="2016-04-17T17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06:10:53"/>
    <d v="2016-11-11T06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08:03:18"/>
    <d v="2013-09-06T13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15:34:13"/>
    <d v="2017-01-29T14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15:08:08"/>
    <d v="2014-12-31T15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2:50:59"/>
    <d v="2015-08-15T01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2:52:15"/>
    <d v="2017-03-01T11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08:55:11"/>
    <d v="2016-04-22T07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1:14:23"/>
    <d v="2015-08-07T10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09:23:54"/>
    <d v="2015-12-30T08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0:46:37"/>
    <d v="2015-04-30T23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07:59:35"/>
    <d v="2013-04-22T06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07:37:02"/>
    <d v="2014-10-17T22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4:23:48"/>
    <d v="2013-05-27T18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1:32:54"/>
    <d v="2015-04-09T23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1:03:12"/>
    <d v="2016-10-13T15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0T21:54:10"/>
    <d v="2013-03-13T14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0:59:33"/>
    <d v="2014-04-23T09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17:01:27"/>
    <d v="2014-01-15T13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6T22:26:44"/>
    <d v="2016-11-05T21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16:18:37"/>
    <d v="2014-05-05T15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09T19:45:52"/>
    <d v="2015-03-11T17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0:46:42"/>
    <d v="2014-10-19T20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2:16:27"/>
    <d v="2012-05-15T11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1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29T20:29:58"/>
    <d v="2012-02-28T19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18:42:48"/>
    <d v="2012-07-14T17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3:45:11"/>
    <d v="2014-08-29T12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0:33:17"/>
    <d v="2012-06-15T21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2:03:22"/>
    <d v="2016-09-02T11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4:10:37"/>
    <d v="2015-04-04T12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4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5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3:21:44"/>
    <d v="2011-12-18T12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5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09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3:58:47"/>
    <d v="2015-04-08T12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16:36:41"/>
    <d v="2014-01-11T15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0:45:32"/>
    <d v="2016-08-06T09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05:36:23"/>
    <d v="2016-10-10T04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3:47:46"/>
    <d v="2016-07-16T02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5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3T20:31:33"/>
    <d v="2013-01-02T19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8T19:53:15"/>
    <d v="2012-03-18T17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08:54:44"/>
    <d v="2013-05-24T07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2:00:31"/>
    <d v="2012-05-30T13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7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0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18:00:50"/>
    <d v="2015-08-16T17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09:45:23"/>
    <d v="2012-03-29T07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4:49:50"/>
    <d v="2014-06-05T13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1:55:30"/>
    <d v="2014-03-18T09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1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4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15:45:21"/>
    <d v="2016-04-24T14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5T22:02:08"/>
    <d v="2013-03-07T21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8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2:07:56"/>
    <d v="2015-06-12T01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1:03:24"/>
    <d v="2015-07-17T10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18:28:26"/>
    <d v="2014-08-25T17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09:03:41"/>
    <d v="2015-11-22T09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4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17:35:54"/>
    <d v="2015-02-12T01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17:11:58"/>
    <d v="2015-02-16T22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07:50:46"/>
    <d v="2015-04-23T06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3:54:03"/>
    <d v="2014-10-29T12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6T23:32:47"/>
    <d v="2016-08-05T15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08:39:40"/>
    <d v="2014-07-09T07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7T23:45:52"/>
    <d v="2014-07-17T22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1:50:43"/>
    <d v="2016-07-29T10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0T19:18:54"/>
    <d v="2015-03-11T22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17:31:43"/>
    <d v="2015-02-11T16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16:35:59"/>
    <d v="2016-09-08T22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0:32:39"/>
    <d v="2015-08-11T23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05:03:25"/>
    <d v="2015-07-21T04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3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07:37:21"/>
    <d v="2014-06-06T17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07:40:28"/>
    <d v="2014-07-05T06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17:34:00"/>
    <d v="2014-07-08T16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1:12:01"/>
    <d v="2015-07-31T10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1:21:10"/>
    <d v="2016-06-17T10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08:16:06"/>
    <d v="2015-01-04T07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0:50:09"/>
    <d v="2014-10-10T05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0:31:47"/>
    <d v="2015-08-06T09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2T20:34:36"/>
    <d v="2015-07-15T18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05:53:10"/>
    <d v="2014-09-29T04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07:07:53"/>
    <d v="2015-08-22T06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1:24:50"/>
    <d v="2015-08-05T05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15:57:18"/>
    <d v="2015-06-29T14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15:18:55"/>
    <d v="2015-08-22T14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06:55:25"/>
    <d v="2016-03-30T08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29T22:21:04"/>
    <d v="2014-05-31T21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06:55:03"/>
    <d v="2015-02-23T05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2:51:38"/>
    <d v="2015-04-05T22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2:49:21"/>
    <d v="2016-12-14T11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4:35:15"/>
    <d v="2015-05-09T03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3:38:29"/>
    <d v="2016-08-07T12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06:13:12"/>
    <d v="2015-08-02T10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0:14:22"/>
    <d v="2015-02-28T09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09:21:26"/>
    <d v="2015-09-23T08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07:36:49"/>
    <d v="2015-06-14T06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8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17:08:55"/>
    <d v="2014-09-23T16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1:24:52"/>
    <d v="2015-03-27T09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3T19:16:46"/>
    <d v="2015-03-31T16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1:29:56"/>
    <d v="2015-06-12T19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4:01:26"/>
    <d v="2015-12-04T13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5T19:50:12"/>
    <d v="2015-07-10T01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1:24:26"/>
    <d v="2016-06-03T10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1:21:09"/>
    <d v="2015-10-02T17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05:25:18"/>
    <d v="2016-06-02T04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15:09:08"/>
    <d v="2014-05-11T21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4:47:50"/>
    <d v="2015-07-16T13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2:01:34"/>
    <d v="2014-11-23T16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0T22:03:53"/>
    <d v="2015-10-10T20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18:02:10"/>
    <d v="2015-01-30T17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1:53:37"/>
    <d v="2015-12-04T18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1:16:58"/>
    <d v="2017-02-17T22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16:48:04"/>
    <d v="2015-12-09T16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09:34:56"/>
    <d v="2014-08-13T16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0:45:54"/>
    <d v="2014-08-24T22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4T19:51:19"/>
    <d v="2015-03-18T11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2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5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2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08:06:20"/>
    <d v="2017-01-04T07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8T19:23:53"/>
    <d v="2015-06-07T18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0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3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0:34:19"/>
    <d v="2015-05-29T09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4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6T19:10:11"/>
    <d v="2014-09-05T18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7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1T20:05:03"/>
    <d v="2014-06-20T19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2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2:11:59"/>
    <d v="2015-05-07T11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7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09T19:54:07"/>
    <d v="2015-08-08T15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17:04:55"/>
    <d v="2017-02-20T12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5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3:41:44"/>
    <d v="2015-10-16T02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4:12:56"/>
    <d v="2016-06-19T13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09:10:48"/>
    <d v="2015-09-24T08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3:57:09"/>
    <d v="2014-06-24T12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1:12:03"/>
    <d v="2014-09-09T10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09:43:27"/>
    <d v="2015-07-17T07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0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17:55:21"/>
    <d v="2016-10-14T16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09T23:41:12"/>
    <d v="2016-07-03T22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4:50:54"/>
    <d v="2016-10-05T13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09:14:41"/>
    <d v="2016-07-19T08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6T23:32:45"/>
    <d v="2014-05-16T22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2:43:33"/>
    <d v="2014-12-21T11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0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4:37:11"/>
    <d v="2015-01-28T13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15:16:26"/>
    <d v="2017-01-17T14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4T22:04:53"/>
    <d v="2016-05-04T21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1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17:55:24"/>
    <d v="2016-11-30T11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09:46:35"/>
    <d v="2015-07-03T08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2:24:21"/>
    <d v="2016-01-20T11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16:44:12"/>
    <d v="2015-08-20T11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09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09:18:38"/>
    <d v="2016-05-01T08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16:40:37"/>
    <d v="2016-02-05T22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2:27:15"/>
    <d v="2014-12-05T11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1T20:50:01"/>
    <d v="2015-03-13T18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1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05:15:24"/>
    <d v="2015-01-11T04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2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15:43:05"/>
    <d v="2014-08-29T14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2:49:52"/>
    <d v="2014-08-08T21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16:12:08"/>
    <d v="2016-04-15T14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2:08:24"/>
    <d v="2014-08-25T15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3:33:15"/>
    <d v="2015-01-08T20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6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08:19:52"/>
    <d v="2014-06-22T15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16:48:41"/>
    <d v="2016-12-12T00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0:30:58"/>
    <d v="2015-10-11T09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0:57:33"/>
    <d v="2015-10-31T09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19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0:37:12"/>
    <d v="2014-08-08T23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16:42:19"/>
    <d v="2015-02-07T15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05:33:16"/>
    <d v="2015-08-24T04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0T23:00:18"/>
    <d v="2015-09-08T22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6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3T20:21:53"/>
    <d v="2016-09-06T19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0:34:26"/>
    <d v="2015-07-31T19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16:03:57"/>
    <d v="2016-05-14T15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2:33:39"/>
    <d v="2016-06-08T11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1:23:21"/>
    <d v="2014-11-25T13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15:11:27"/>
    <d v="2015-06-12T14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3:27:06"/>
    <d v="2015-06-27T12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5T22:09:34"/>
    <d v="2016-01-14T21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17:08:59"/>
    <d v="2014-09-06T16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16:46:34"/>
    <d v="2015-03-14T14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4:33:10"/>
    <d v="2016-03-16T02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06:26:29"/>
    <d v="2014-05-19T05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0:37:27"/>
    <d v="2015-09-15T23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0:06:47"/>
    <d v="2015-10-29T09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09:52:09"/>
    <d v="2014-08-05T08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4:01:10"/>
    <d v="2015-03-25T12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5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15:58:47"/>
    <d v="2015-05-18T14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1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08:21:50"/>
    <d v="2015-05-08T21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09:01:08"/>
    <d v="2014-09-11T08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2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1:03:49"/>
    <d v="2014-07-14T23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18:57:26"/>
    <d v="2016-03-04T17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08:32:38"/>
    <d v="2014-05-25T07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09:01:04"/>
    <d v="2015-05-07T08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1:59:23"/>
    <d v="2014-09-15T00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0T22:57:17"/>
    <d v="2015-02-21T05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17:57:33"/>
    <d v="2016-06-04T16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0:16:04"/>
    <d v="2014-06-15T09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09:00:08"/>
    <d v="2016-08-29T11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0:37:03"/>
    <d v="2014-10-12T22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05:58:33"/>
    <d v="2014-07-13T04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1:53:34"/>
    <d v="2015-01-30T10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4:25:12"/>
    <d v="2014-08-27T19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3:33:38"/>
    <d v="2015-01-18T12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18:02:35"/>
    <d v="2015-03-01T17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4:17:39"/>
    <d v="2015-12-16T14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1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5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1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07:44:52"/>
    <d v="2016-08-15T06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08:29:27"/>
    <d v="2016-11-24T11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0:34:53"/>
    <d v="2015-06-02T09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4:45:17"/>
    <d v="2015-11-19T14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2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4:16:13"/>
    <d v="2014-10-05T13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1:33:59"/>
    <d v="2016-10-16T22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4:00:21"/>
    <d v="2015-10-08T13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7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2:47:29"/>
    <d v="2015-06-16T11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18:00:50"/>
    <d v="2016-05-04T17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6T19:16:12"/>
    <d v="2015-03-27T17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1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8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2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0:05:59"/>
    <d v="2015-03-25T22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0:51:46"/>
    <d v="2015-03-01T00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06:17:04"/>
    <d v="2015-07-02T05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16:50:19"/>
    <d v="2014-08-06T15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2:30:33"/>
    <d v="2015-07-07T11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2:43:32"/>
    <d v="2015-09-16T11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6T23:44:52"/>
    <d v="2015-03-08T21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07:34:20"/>
    <d v="2016-08-16T21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3:52:33"/>
    <d v="2015-05-03T16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1:04:11"/>
    <d v="2014-07-18T10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0:47:58"/>
    <d v="2014-08-31T09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19T21:38:40"/>
    <d v="2016-12-04T19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4:38:28"/>
    <d v="2015-12-31T22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8T20:27:51"/>
    <d v="2014-09-25T19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1:24:46"/>
    <d v="2014-11-26T21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2:32:10"/>
    <d v="2016-03-13T06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16:08:54"/>
    <d v="2015-03-22T20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0:22:27"/>
    <d v="2014-10-19T23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4:47:03"/>
    <d v="2015-01-06T00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16:58:50"/>
    <d v="2015-08-23T20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08:25:56"/>
    <d v="2015-09-23T07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1:29:03"/>
    <d v="2016-02-11T10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0:10:36"/>
    <d v="2014-11-11T10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1:41:21"/>
    <d v="2016-08-24T00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18:22:08"/>
    <d v="2016-10-30T22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07:00:06"/>
    <d v="2016-05-01T05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2:22:31"/>
    <d v="2016-10-12T18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3:41:21"/>
    <d v="2016-06-20T02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8T19:29:22"/>
    <d v="2015-12-20T22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08:47:00"/>
    <d v="2016-01-07T07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15:05:30"/>
    <d v="2017-01-27T14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3:25:10"/>
    <d v="2016-10-09T12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15:07:47"/>
    <d v="2016-02-20T14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06:29:32"/>
    <d v="2014-10-03T05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0:57:51"/>
    <d v="2017-01-19T09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16:54:00"/>
    <d v="2015-05-26T15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2:36:33"/>
    <d v="2017-02-26T22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8T23:38:49"/>
    <d v="2014-06-15T22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2:46:00"/>
    <d v="2017-02-28T20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2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16:29:42"/>
    <d v="2016-07-13T15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15:04:12"/>
    <d v="2012-12-26T14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15:22:56"/>
    <d v="2016-02-29T23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16:08:44"/>
    <d v="2014-11-15T16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1:11:45"/>
    <d v="2014-10-06T10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3:09:51"/>
    <d v="2014-12-14T12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4T23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0:05:19"/>
    <d v="2016-01-20T23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08:40:40"/>
    <d v="2014-11-26T08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3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06:15:16"/>
    <d v="2015-12-23T16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1:52:10"/>
    <d v="2015-02-10T10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15:04:09"/>
    <d v="2015-06-21T14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7T21:58:00"/>
    <d v="2014-11-04T23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2:27:18"/>
    <d v="2014-06-10T22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08:09:12"/>
    <d v="2014-07-18T07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15:24:03"/>
    <d v="2014-08-20T14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2:09:36"/>
    <d v="2015-07-20T16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15:00:20"/>
    <d v="2014-05-26T21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15:18:53"/>
    <d v="2015-08-14T14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09:51:09"/>
    <d v="2016-11-21T23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17:53:29"/>
    <d v="2016-08-27T16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1:13:06"/>
    <d v="2015-06-11T10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18:51:15"/>
    <d v="2012-10-06T17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07:13:33"/>
    <d v="2014-05-30T10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06:01:32"/>
    <d v="2017-03-03T05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1:54:11"/>
    <d v="2015-03-20T09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1:20:25"/>
    <d v="2016-08-15T00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2:00:47"/>
    <d v="2014-11-17T22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2:56:11"/>
    <d v="2015-09-16T11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16:10:47"/>
    <d v="2016-10-14T15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1T20:04:19"/>
    <d v="2015-09-10T19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8T21:38:45"/>
    <d v="2016-08-17T20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07:50:55"/>
    <d v="2016-10-31T21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08:26:49"/>
    <d v="2013-05-04T07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3:50:44"/>
    <d v="2013-08-16T05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16:26:13"/>
    <d v="2010-10-01T22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1:03:17"/>
    <d v="2016-03-04T00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4:03:58"/>
    <d v="2013-12-29T01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4:00:21"/>
    <d v="2015-06-26T17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15:50:48"/>
    <d v="2016-01-20T14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1:30:47"/>
    <d v="2015-10-06T10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19T20:41:39"/>
    <d v="2015-04-15T20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2:26:38"/>
    <d v="2016-02-02T11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2T22:44:15"/>
    <d v="2014-08-21T21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4:16:26"/>
    <d v="2014-09-09T22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7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16:37:42"/>
    <d v="2014-12-31T15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4T19:20:55"/>
    <d v="2015-06-13T18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4T23:02:40"/>
    <d v="2016-05-04T22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4:59:05"/>
    <d v="2017-02-08T03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1:04:54"/>
    <d v="2015-05-28T09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3:16:53"/>
    <d v="2014-10-01T21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19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17:59:50"/>
    <d v="2015-01-09T16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09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8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3:59:00"/>
    <d v="2016-05-20T02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17:27:26"/>
    <d v="2014-08-08T16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1:35:34"/>
    <d v="2015-09-28T00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2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07:51:32"/>
    <d v="2015-09-30T12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17:08:58"/>
    <d v="2016-10-22T16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1T22:07:26"/>
    <d v="2015-11-22T00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4T20:19:32"/>
    <d v="2014-07-29T19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0:28:57"/>
    <d v="2016-07-09T23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17:31:19"/>
    <d v="2015-09-09T16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1:35:52"/>
    <d v="2015-10-16T10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15:00:34"/>
    <d v="2014-12-14T14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2:36:09"/>
    <d v="2016-12-07T11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2:34:41"/>
    <d v="2015-04-20T23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1:34:22"/>
    <d v="2016-10-29T19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1:25:00"/>
    <d v="2015-06-14T13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08:42:39"/>
    <d v="2016-03-10T07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29T21:27:20"/>
    <d v="2016-08-18T20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0:38:43"/>
    <d v="2015-10-09T09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17:57:58"/>
    <d v="2017-03-02T16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6T22:19:55"/>
    <d v="2015-02-25T21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2:07:15"/>
    <d v="2015-03-22T10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7T19:40:44"/>
    <d v="2014-12-26T19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0T23:21:31"/>
    <d v="2015-09-19T22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7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08:31:18"/>
    <d v="2014-08-31T23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2:22:11"/>
    <d v="2015-05-05T12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16:12:39"/>
    <d v="2015-09-29T15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1:05:59"/>
    <d v="2015-08-17T10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1T22:36:30"/>
    <d v="2016-12-20T22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08:44:07"/>
    <d v="2015-01-08T07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08:01:23"/>
    <d v="2016-07-08T19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4:39:05"/>
    <d v="2015-05-01T12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17:45:43"/>
    <d v="2016-08-14T16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09:51:52"/>
    <d v="2015-10-15T16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16:49:01"/>
    <d v="2014-05-31T21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4:05:56"/>
    <d v="2015-09-20T13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1T19:36:20"/>
    <d v="2016-07-31T18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4:48:46"/>
    <d v="2015-05-20T13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07:05:01"/>
    <d v="2016-10-07T08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4:00:49"/>
    <d v="2016-02-07T18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2T23:33:11"/>
    <d v="2016-02-11T22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09:56:15"/>
    <d v="2014-10-20T08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1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3:10:18"/>
    <d v="2016-08-23T02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2T22:45:06"/>
    <d v="2015-06-11T21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16:48:31"/>
    <d v="2015-02-02T20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2:15:16"/>
    <d v="2014-10-18T23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05:17:56"/>
    <d v="2015-09-16T16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4:32:31"/>
    <d v="2015-05-11T13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1:19:54"/>
    <d v="2015-04-28T09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3T22:00:10"/>
    <d v="2014-08-27T21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09T19:45:19"/>
    <d v="2017-02-18T18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09:17:00"/>
    <d v="2014-10-04T08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1T21:55:34"/>
    <d v="2016-10-31T20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2:33:02"/>
    <d v="2015-04-17T11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09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4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07:22:05"/>
    <d v="2015-04-01T06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3:59:20"/>
    <d v="2016-05-27T07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0:35:23"/>
    <d v="2016-07-02T09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4T20:05:32"/>
    <d v="2015-03-26T18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17:36:36"/>
    <d v="2016-05-05T15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1:18:55"/>
    <d v="2014-09-26T10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17:22:12"/>
    <d v="2016-11-09T17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18:49:58"/>
    <d v="2016-07-09T17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3:43:21"/>
    <d v="2015-02-02T12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2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6T19:26:02"/>
    <d v="2016-03-27T17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4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4:49:01"/>
    <d v="2017-03-16T12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15:13:39"/>
    <d v="2017-04-18T13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0:21:56"/>
    <d v="2017-04-13T22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08:54:05"/>
    <d v="2017-04-08T06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3:24:20"/>
    <d v="2017-04-21T01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6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2:16:59"/>
    <d v="2017-03-27T10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2T22:38:41"/>
    <d v="2017-04-03T21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06:05:54"/>
    <d v="2017-03-31T16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16:14:29"/>
    <d v="2017-05-03T13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09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1:29:20"/>
    <d v="2017-03-24T22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2:15:03"/>
    <d v="2017-04-07T10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3:04:48"/>
    <d v="2017-04-16T14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07:18:59"/>
    <d v="2017-03-19T05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2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07:55:07"/>
    <d v="2017-03-19T00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7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1:22:46"/>
    <d v="2017-04-16T09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18:15:55"/>
    <d v="2014-11-06T18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0:58:04"/>
    <d v="2014-09-30T22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0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1:20:03"/>
    <d v="2011-01-24T22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15:09:34"/>
    <d v="2014-09-10T14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15:49:27"/>
    <d v="2013-11-02T14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0T22:42:17"/>
    <d v="2011-04-30T22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16:00:58"/>
    <d v="2012-04-01T14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06:58:45"/>
    <d v="2012-12-20T05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17:52:24"/>
    <d v="2012-06-01T16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3:55:05"/>
    <d v="2014-07-18T23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15:09:12"/>
    <d v="2013-07-22T14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6T20:36:01"/>
    <d v="2012-01-18T17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1:21:27"/>
    <d v="2014-08-12T22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07:52:02"/>
    <d v="2014-10-15T06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1:27:42"/>
    <d v="2014-07-06T20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3:05:25"/>
    <d v="2014-06-15T12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4:20:15"/>
    <d v="2014-06-09T13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0T22:49:20"/>
    <d v="2011-05-02T21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1:35:53"/>
    <d v="2014-11-26T01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8T23:13:01"/>
    <d v="2014-08-01T22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2T21:32:33"/>
    <d v="2014-06-13T16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2:42:41"/>
    <d v="2013-12-12T22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29T20:55:44"/>
    <d v="2014-07-01T22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09:35:58"/>
    <d v="2016-05-06T08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2:31:08"/>
    <d v="2012-02-14T11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16:04:52"/>
    <d v="2014-09-26T15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15:45:08"/>
    <d v="2014-08-25T14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16:17:07"/>
    <d v="2011-02-17T15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17:20:31"/>
    <d v="2013-08-18T09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1:00:09"/>
    <d v="2014-06-21T10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09:31:15"/>
    <d v="2014-07-16T08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1:51:11"/>
    <d v="2013-05-06T10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4:54:09"/>
    <d v="2014-06-20T03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2:26:27"/>
    <d v="2014-06-15T10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17:47:01"/>
    <d v="2012-01-31T11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4:04:29"/>
    <d v="2013-08-23T13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18:50:31"/>
    <d v="2014-07-01T17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18:27:21"/>
    <d v="2014-07-16T17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17:10:38"/>
    <d v="2014-09-16T15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0:59:33"/>
    <d v="2014-08-04T09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4:58:22"/>
    <d v="2015-06-10T03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3:18:52"/>
    <d v="2015-05-24T02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2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3:07:49"/>
    <d v="2016-08-16T12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17:34:19"/>
    <d v="2015-02-28T16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18:14:16"/>
    <d v="2015-02-20T17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19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09:15:42"/>
    <d v="2015-02-12T08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09:21:15"/>
    <d v="2015-08-01T08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06:50:18"/>
    <d v="2015-02-04T05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05:11:17"/>
    <d v="2015-02-16T04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3:16:58"/>
    <d v="2014-09-06T15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2:41:41"/>
    <d v="2016-04-29T23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3:24:37"/>
    <d v="2014-08-31T12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15:29:06"/>
    <d v="2015-12-13T23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18:43:42"/>
    <d v="2015-09-25T17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0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3:59:32"/>
    <d v="2015-05-01T02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0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1:40:07"/>
    <d v="2015-04-22T23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09:31:17"/>
    <d v="2014-07-28T08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0:17:38"/>
    <d v="2014-06-20T17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17:28:39"/>
    <d v="2012-05-31T21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09:04:40"/>
    <d v="2014-08-14T20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4:05:51"/>
    <d v="2014-08-08T13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3:19:19"/>
    <d v="2015-07-26T12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4:01:13"/>
    <d v="2016-01-05T17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0:57:51"/>
    <d v="2015-09-09T21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06:06:11"/>
    <d v="2015-07-11T08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08:06:24"/>
    <d v="2016-11-04T07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7T19:03:06"/>
    <d v="2014-12-30T18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18:35:47"/>
    <d v="2015-03-22T16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15:00:04"/>
    <d v="2017-03-12T15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1:43:23"/>
    <d v="2015-07-05T10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08:58:17"/>
    <d v="2015-10-24T15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15:02:56"/>
    <d v="2015-08-20T14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15:25:13"/>
    <d v="2017-01-09T23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08:25:38"/>
    <d v="2016-06-03T15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09:00:12"/>
    <d v="2015-10-30T08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5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2:01:24"/>
    <d v="2015-12-16T22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1:59:58"/>
    <d v="2014-11-20T01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5T23:02:06"/>
    <d v="2014-09-30T21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6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4:31:57"/>
    <d v="2016-05-03T21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4:19:15"/>
    <d v="2017-03-02T13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3:56:48"/>
    <d v="2017-02-01T17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3:20:51"/>
    <d v="2016-07-01T02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17:00:33"/>
    <d v="2016-12-28T16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06:23:04"/>
    <d v="2015-09-28T21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07:14:58"/>
    <d v="2015-07-01T06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09-30T21:08:13"/>
    <d v="2015-10-25T17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1:39:08"/>
    <d v="2017-02-16T17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2:47:50"/>
    <d v="2014-10-14T00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3:08:12"/>
    <d v="2014-09-19T12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4T21:19:22"/>
    <d v="2015-10-08T18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1:39:42"/>
    <d v="2016-12-01T11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09:24:18"/>
    <d v="2015-06-11T20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06:20:00"/>
    <d v="2015-09-11T21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05:25:12"/>
    <d v="2015-07-12T04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16:19:17"/>
    <d v="2015-04-04T14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2:55:14"/>
    <d v="2015-06-20T11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2:48:44"/>
    <d v="2014-11-05T12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2:32:46"/>
    <d v="2015-06-21T11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06:20:40"/>
    <d v="2016-09-07T05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08:50:28"/>
    <d v="2016-09-07T21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3T21:03:29"/>
    <d v="2015-03-25T19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3:26:15"/>
    <d v="2014-10-07T12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08:46:17"/>
    <d v="2015-06-10T21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08:25:52"/>
    <d v="2017-02-22T07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16:17:41"/>
    <d v="2015-01-08T15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3:15:45"/>
    <d v="2016-09-30T21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1:08:38"/>
    <d v="2015-11-30T11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2:24:36"/>
    <d v="2015-07-16T11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2:34:22"/>
    <d v="2014-12-21T22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07:23:08"/>
    <d v="2015-10-30T15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4:12:18"/>
    <d v="2015-01-28T16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2:05:15"/>
    <d v="2015-12-03T11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07:52:02"/>
    <d v="2015-06-12T15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3:11:00"/>
    <d v="2015-07-17T12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16:42:08"/>
    <d v="2016-08-24T15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4:29:57"/>
    <d v="2015-06-16T05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07:47:45"/>
    <d v="2015-07-12T06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05:29:35"/>
    <d v="2014-11-02T05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07:00:09"/>
    <d v="2015-11-06T07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4:14:02"/>
    <d v="2016-09-14T13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1:54:32"/>
    <d v="2016-03-15T15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16:07:51"/>
    <d v="2015-02-08T22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17:47:59"/>
    <d v="2016-03-31T21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1:23:26"/>
    <d v="2014-11-18T11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15:21:43"/>
    <d v="2015-05-30T14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1T21:27:39"/>
    <d v="2016-03-31T19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3:09:58"/>
    <d v="2015-05-31T23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2T19:28:25"/>
    <d v="2015-09-01T18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5T23:39:48"/>
    <d v="2016-04-28T22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2:51:38"/>
    <d v="2016-02-10T15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16:14:13"/>
    <d v="2016-01-28T23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17:37:06"/>
    <d v="2017-02-27T23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15:09:42"/>
    <d v="2016-08-15T14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3:00:28"/>
    <d v="2015-11-28T12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3:35:15"/>
    <d v="2016-06-20T17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3:50:02"/>
    <d v="2017-02-20T02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07:21:31"/>
    <d v="2017-03-11T06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1:51:40"/>
    <d v="2015-09-16T21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3:29:08"/>
    <d v="2015-12-04T13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05:12:32"/>
    <d v="2017-03-04T04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07:59:14"/>
    <d v="2015-06-16T06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05:37:09"/>
    <d v="2016-09-26T04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3:09:32"/>
    <d v="2015-11-22T16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3:30:56"/>
    <d v="2015-07-27T16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17:59:28"/>
    <d v="2015-09-12T18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17:01:03"/>
    <d v="2015-10-14T16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2:51:02"/>
    <d v="2015-04-29T11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2:39:36"/>
    <d v="2016-08-01T00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3:26:16"/>
    <d v="2016-12-07T02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0:38:04"/>
    <d v="2015-03-28T08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09:59:12"/>
    <d v="2016-12-22T08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15:32:28"/>
    <d v="2015-07-31T14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0:15:42"/>
    <d v="2016-06-09T21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4T20:22:19"/>
    <d v="2016-05-14T19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16:02:45"/>
    <d v="2016-04-13T15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0:36:18"/>
    <d v="2016-10-16T09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17:17:05"/>
    <d v="2015-10-06T16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2:00:10"/>
    <d v="2015-10-17T01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4:25:46"/>
    <d v="2016-11-11T16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0:51:57"/>
    <d v="2016-01-26T19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1:25:11"/>
    <d v="2015-05-08T14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2:17:21"/>
    <d v="2016-05-06T01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15:54:35"/>
    <d v="2014-08-08T07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8T19:57:04"/>
    <d v="2016-06-07T18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2:14:53"/>
    <d v="2016-04-10T20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8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2T20:05:57"/>
    <d v="2016-06-21T19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1T21:24:25"/>
    <d v="2014-10-15T21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0T19:14:56"/>
    <d v="2016-06-21T21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3:46:48"/>
    <d v="2016-09-25T02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08:59:50"/>
    <d v="2016-06-05T07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3:51:17"/>
    <d v="2015-04-05T11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2:08:25"/>
    <d v="2015-03-08T10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3:59:26"/>
    <d v="2016-05-08T02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08:48:03"/>
    <d v="2014-07-04T19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2:45:08"/>
    <d v="2014-07-27T17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16:17:48"/>
    <d v="2015-04-01T14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1:44:46"/>
    <d v="2015-10-06T10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15:38:50"/>
    <d v="2014-07-19T14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1:14:40"/>
    <d v="2015-06-15T10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07:30:22"/>
    <d v="2015-07-30T06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1:10:46"/>
    <d v="2014-08-03T17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4:34:06"/>
    <d v="2016-04-05T02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1:46:07"/>
    <d v="2014-10-10T15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08:48:00"/>
    <d v="2017-02-24T07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0:58:38"/>
    <d v="2016-07-28T09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18:22:34"/>
    <d v="2016-12-06T17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4:10:21"/>
    <d v="2016-06-12T11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2:06:50"/>
    <d v="2015-03-31T22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16:59:44"/>
    <d v="2016-04-13T07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0T23:48:13"/>
    <d v="2014-08-29T22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8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8T19:35:10"/>
    <d v="2015-02-25T18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08:14:14"/>
    <d v="2016-05-08T15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08:24:40"/>
    <d v="2016-04-29T21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2T21:39:32"/>
    <d v="2016-06-13T11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1:50:11"/>
    <d v="2015-11-29T17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4:29:25"/>
    <d v="2014-07-23T05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18:49:38"/>
    <d v="2016-07-01T17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05:22:30"/>
    <d v="2016-05-02T17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2:26:46"/>
    <d v="2015-10-28T22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09:52:07"/>
    <d v="2016-05-10T05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4:34:32"/>
    <d v="2016-07-15T13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05:01:50"/>
    <d v="2014-08-01T04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2:27:59"/>
    <d v="2014-11-19T02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0T20:22:14"/>
    <d v="2017-02-24T19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2T20:59:03"/>
    <d v="2016-12-14T09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4T19:36:30"/>
    <d v="2014-09-01T09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0T21:11:57"/>
    <d v="2015-03-06T22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3:30:45"/>
    <d v="2014-08-19T10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18:27:29"/>
    <d v="2016-03-15T15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2T21:26:32"/>
    <d v="2015-12-12T20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2T20:37:17"/>
    <d v="2015-05-12T19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17:24:54"/>
    <d v="2015-08-01T16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5T23:47:39"/>
    <d v="2014-12-31T23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5T19:59:40"/>
    <d v="2017-01-14T18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3:01:25"/>
    <d v="2016-12-17T02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15:59:25"/>
    <d v="2015-12-02T14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08:09:16"/>
    <d v="2014-08-24T22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15:30:40"/>
    <d v="2015-07-18T10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2:33:36"/>
    <d v="2015-10-28T11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09:39:33"/>
    <d v="2014-05-18T08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1:49:54"/>
    <d v="2015-04-25T09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2:34:59"/>
    <d v="2015-03-20T10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3:31:46"/>
    <d v="2014-08-31T07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07:20:00"/>
    <d v="2015-08-26T17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17:52:58"/>
    <d v="2014-11-29T17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8T23:26:23"/>
    <d v="2015-03-10T21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05:20:56"/>
    <d v="2016-08-01T16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3:47:00"/>
    <d v="2016-06-23T12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4T21:06:08"/>
    <d v="2015-11-20T21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15:49:12"/>
    <d v="2014-12-10T14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0:28:26"/>
    <d v="2014-12-03T09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3:18:08"/>
    <d v="2014-12-14T12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06:04:01"/>
    <d v="2015-06-18T05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08:31:22"/>
    <d v="2016-06-03T07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3:35:45"/>
    <d v="2014-07-10T12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08:05:48"/>
    <d v="2014-08-08T16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15:17:35"/>
    <d v="2016-05-06T14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17:07:10"/>
    <d v="2014-11-05T18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09:17:25"/>
    <d v="2014-07-27T08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2:05:44"/>
    <d v="2015-05-30T12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05:43:09"/>
    <d v="2014-05-31T21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06:28:49"/>
    <d v="2016-02-18T16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3:02:56"/>
    <d v="2014-11-21T11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17:05:25"/>
    <d v="2015-02-21T16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17:53:34"/>
    <d v="2014-08-28T16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2:22:26"/>
    <d v="2015-08-07T11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09:50:43"/>
    <d v="2015-11-11T20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06:05:24"/>
    <d v="2015-06-25T05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07:05:02"/>
    <d v="2015-06-17T06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09T19:24:46"/>
    <d v="2016-03-01T17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06:49:36"/>
    <d v="2014-07-16T05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05:08:09"/>
    <d v="2014-07-06T04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18:48:24"/>
    <d v="2014-07-18T17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4:32:38"/>
    <d v="2016-07-31T14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09T19:59:50"/>
    <d v="2016-06-06T01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7T19:32:52"/>
    <d v="2015-10-07T18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18:01:02"/>
    <d v="2014-09-27T17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2:35:38"/>
    <d v="2015-02-27T22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4:58:45"/>
    <d v="2016-12-01T01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6T22:27:36"/>
    <d v="2016-04-17T17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4:54:05"/>
    <d v="2015-04-23T12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16:55:48"/>
    <d v="2014-10-25T18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15:01:47"/>
    <d v="2014-05-23T14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4:43:05"/>
    <d v="2016-04-06T15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4T21:10:02"/>
    <d v="2016-02-13T18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3:59:23"/>
    <d v="2015-03-04T12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08:29:36"/>
    <d v="2015-12-13T18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5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1:14:44"/>
    <d v="2015-02-05T00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09:48:56"/>
    <d v="2014-10-04T08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1T20:21:43"/>
    <d v="2014-09-20T20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0:29:12"/>
    <d v="2014-07-02T09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2:17:27"/>
    <d v="2015-02-28T11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8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17:41:41"/>
    <d v="2014-07-30T16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2:32:33"/>
    <d v="2014-08-18T11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08:56:54"/>
    <d v="2016-02-05T16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6T20:30:55"/>
    <d v="2014-06-16T21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4:07:49"/>
    <d v="2014-07-10T03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09:48:13"/>
    <d v="2016-08-06T21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07:59:53"/>
    <d v="2014-08-21T10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2:03:40"/>
    <d v="2015-08-19T11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17:16:07"/>
    <d v="2015-05-02T15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16:52:10"/>
    <d v="2016-01-18T22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8T21:57:08"/>
    <d v="2014-07-11T10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05:18:41"/>
    <d v="2015-11-13T14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4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07:35:46"/>
    <d v="2014-09-09T06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7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07:43:56"/>
    <d v="2015-10-23T06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4:58:45"/>
    <d v="2015-02-05T06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16:20:12"/>
    <d v="2016-03-18T14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6T21:51:29"/>
    <d v="2014-12-16T20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0T20:15:38"/>
    <d v="2016-07-08T22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1:54:31"/>
    <d v="2015-04-02T09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2:22:07"/>
    <d v="2015-04-21T11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0:20:26"/>
    <d v="2014-07-22T21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18:29:16"/>
    <d v="2016-08-13T17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1:45:59"/>
    <d v="2014-07-31T10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3:00:27"/>
    <d v="2016-10-13T12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6-30T23:56:07"/>
    <d v="2014-08-01T00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1:57:37"/>
    <d v="2015-02-11T23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6T23:51:43"/>
    <d v="2015-02-02T22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06:31:00"/>
    <d v="2016-05-20T05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6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0:11:19"/>
    <d v="2016-10-28T21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16:33:48"/>
    <d v="2015-07-10T12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17:03:05"/>
    <d v="2016-10-10T21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3T22:07:17"/>
    <d v="2016-08-22T21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0:01:12"/>
    <d v="2015-08-09T10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19T19:27:30"/>
    <d v="2016-04-19T17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1:07:12"/>
    <d v="2015-03-20T09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3:22:09"/>
    <d v="2016-09-20T21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0:24:05"/>
    <d v="2016-04-28T09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7T19:31:42"/>
    <d v="2016-07-15T15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4:41:30"/>
    <d v="2014-08-31T14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5T23:05:31"/>
    <d v="2014-11-05T23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15:01:36"/>
    <d v="2015-03-20T14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07:02:11"/>
    <d v="2016-07-20T06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16:08:24"/>
    <d v="2014-11-02T18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1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2:40:43"/>
    <d v="2015-05-16T21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17:00:22"/>
    <d v="2015-03-16T15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15:31:20"/>
    <d v="2014-06-21T14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2:37:07"/>
    <d v="2015-07-10T15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0:56:28"/>
    <d v="2015-01-01T23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3:31:06"/>
    <d v="2014-07-06T12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1:03:01"/>
    <d v="2014-07-03T10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3:14:59"/>
    <d v="2016-06-15T12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1:38:00"/>
    <d v="2016-02-02T10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16:00:01"/>
    <d v="2015-06-03T00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17:34:12"/>
    <d v="2015-06-24T16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3:26:00"/>
    <d v="2015-04-17T10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0:15:31"/>
    <d v="2014-05-24T15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4:15:24"/>
    <d v="2016-04-13T13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0:59:44"/>
    <d v="2015-05-17T23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0T19:13:17"/>
    <d v="2015-10-25T18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15:47:16"/>
    <d v="2014-08-16T23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0:09:35"/>
    <d v="2016-11-26T00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3:18:29"/>
    <d v="2014-11-01T11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15:19:26"/>
    <d v="2016-09-11T14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2:48:24"/>
    <d v="2016-06-02T16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29T22:48:24"/>
    <d v="2016-05-28T15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7T19:52:05"/>
    <d v="2015-07-01T00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17:03:58"/>
    <d v="2016-03-06T22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3:19:55"/>
    <d v="2015-09-11T12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15:08:44"/>
    <d v="2016-03-15T21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06:28:48"/>
    <d v="2016-07-24T05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2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17:27:25"/>
    <d v="2014-05-12T22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2:37:20"/>
    <d v="2014-08-23T11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17:08:57"/>
    <d v="2016-05-31T16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5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15:37:46"/>
    <d v="2014-11-20T22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09:54:06"/>
    <d v="2014-07-02T08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15:58:15"/>
    <d v="2014-11-07T12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07:53:12"/>
    <d v="2015-04-23T05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1T21:18:32"/>
    <d v="2014-06-03T22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15:19:12"/>
    <d v="2015-02-01T22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3:32:51"/>
    <d v="2015-05-31T12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4T19:14:30"/>
    <d v="2014-09-07T21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4:37:14"/>
    <d v="2014-07-04T05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3:48:19"/>
    <d v="2014-10-02T08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09:22:30"/>
    <d v="2015-03-04T08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4:46:52"/>
    <d v="2015-09-06T07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3:40:20"/>
    <d v="2014-09-29T02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3:57:26"/>
    <d v="2015-09-15T04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4:32:28"/>
    <d v="2016-09-25T17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3:19:33"/>
    <d v="2014-09-12T22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1:41:46"/>
    <d v="2015-08-09T10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7T23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1T19:33:25"/>
    <d v="2015-07-10T21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07:01:58"/>
    <d v="2017-01-18T06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3:16:58"/>
    <d v="2015-07-12T19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4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0:42:14"/>
    <d v="2016-06-30T09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09:23:47"/>
    <d v="2014-09-17T21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3:16:07"/>
    <d v="2015-11-11T13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0:00:23"/>
    <d v="2015-10-01T09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0:21:50"/>
    <d v="2015-10-02T12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2:27:05"/>
    <d v="2015-12-20T05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3:30:16"/>
    <d v="2014-11-17T01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05:05:40"/>
    <d v="2016-08-17T04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3:08:42"/>
    <d v="2016-09-08T12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6T19:04:51"/>
    <d v="2016-06-25T18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2:31:15"/>
    <d v="2015-08-31T11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09:23:42"/>
    <d v="2014-09-07T08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3:07:39"/>
    <d v="2015-06-25T12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4:57:37"/>
    <d v="2015-03-07T13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4:22:39"/>
    <d v="2015-04-11T13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0:51:24"/>
    <d v="2015-03-31T21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19T20:53:21"/>
    <d v="2016-05-13T21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17:36:54"/>
    <d v="2016-03-04T19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4:27:53"/>
    <d v="2015-09-04T03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16:26:38"/>
    <d v="2016-05-02T15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07:22:50"/>
    <d v="2014-05-22T16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8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0T19:41:20"/>
    <d v="2015-08-11T18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1T20:12:39"/>
    <d v="2015-02-11T11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05:36:34"/>
    <d v="2016-11-17T05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0:35:24"/>
    <d v="2014-08-17T09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1:38:31"/>
    <d v="2014-05-05T00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4:36:15"/>
    <d v="2015-06-26T15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8T21:18:28"/>
    <d v="2015-07-31T02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16:21:06"/>
    <d v="2015-05-26T20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1:19:38"/>
    <d v="2015-08-05T12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3:17:07"/>
    <d v="2016-03-13T16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1:07:36"/>
    <d v="2016-08-01T13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09:57:29"/>
    <d v="2015-10-05T10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2:50:08"/>
    <d v="2014-12-31T11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07:11:23"/>
    <d v="2015-01-23T06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4:27:24"/>
    <d v="2015-06-10T13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2:46:34"/>
    <d v="2014-09-17T11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1:31:36"/>
    <d v="2015-01-08T10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2:58:03"/>
    <d v="2014-12-31T01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15:36:53"/>
    <d v="2014-10-30T14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08:41:22"/>
    <d v="2015-06-21T07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4:00:46"/>
    <d v="2014-11-08T04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17:37:28"/>
    <d v="2014-11-13T17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3:48:47"/>
    <d v="2016-08-10T21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8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3:53:03"/>
    <d v="2015-04-26T00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2:36:17"/>
    <d v="2016-04-30T11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3:17:36"/>
    <d v="2016-03-31T11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1T23:13:42"/>
    <d v="2015-02-28T22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06:18:30"/>
    <d v="2014-07-30T05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1T21:18:02"/>
    <d v="2016-04-04T20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05:13:25"/>
    <d v="2016-04-18T03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2:35:44"/>
    <d v="2015-07-13T01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2:11:30"/>
    <d v="2014-12-21T11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1:44:30"/>
    <d v="2016-09-23T10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07:57:34"/>
    <d v="2016-06-27T13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4:53:30"/>
    <d v="2015-04-29T17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0:32:27"/>
    <d v="2015-05-26T09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3:00:34"/>
    <d v="2014-10-20T02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17:45:44"/>
    <d v="2015-01-23T22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4:55:07"/>
    <d v="2015-02-10T22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16:33:59"/>
    <d v="2015-01-05T14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09T20:36:22"/>
    <d v="2016-09-03T19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4T19:12:03"/>
    <d v="2015-03-13T00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2:09:42"/>
    <d v="2014-08-26T11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09:03:10"/>
    <d v="2016-03-02T23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4:10:22"/>
    <d v="2014-09-02T22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4:04:37"/>
    <d v="2015-08-29T18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4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18:58:02"/>
    <d v="2015-01-16T17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16:27:59"/>
    <d v="2016-05-17T15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15:44:40"/>
    <d v="2015-11-05T15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2T19:22:36"/>
    <d v="2016-04-29T00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4:02:06"/>
    <d v="2016-02-13T13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09:30:57"/>
    <d v="2016-08-14T08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18:08:02"/>
    <d v="2015-12-14T18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2:01:30"/>
    <d v="2016-06-17T08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18:48:05"/>
    <d v="2016-03-30T16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05:22:16"/>
    <d v="2015-08-17T04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3:53:21"/>
    <d v="2015-04-08T02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2:26:51"/>
    <d v="2014-06-09T11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8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19T20:00:16"/>
    <d v="2015-06-18T19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09:14:56"/>
    <d v="2015-12-10T08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17:47:44"/>
    <d v="2015-03-19T15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09:38:49"/>
    <d v="2017-02-27T18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0:04:10"/>
    <d v="2015-06-03T09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7T22:10:26"/>
    <d v="2016-11-19T16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17:31:01"/>
    <d v="2015-03-04T22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17:27:24"/>
    <d v="2016-09-30T15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0:19:31"/>
    <d v="2014-09-27T21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2:41:10"/>
    <d v="2014-07-26T01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3:34:50"/>
    <d v="2016-08-23T12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0:39:37"/>
    <d v="2015-07-02T09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1:00:57"/>
    <d v="2014-08-16T10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2:48:07"/>
    <d v="2016-05-20T21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4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7T21:16:04"/>
    <d v="2016-05-05T11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15:19:50"/>
    <d v="2014-11-29T15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3:04:57"/>
    <d v="2014-09-22T21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6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09:57:47"/>
    <d v="2016-11-18T19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6T22:59:34"/>
    <d v="2017-01-13T21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16:11:16"/>
    <d v="2016-04-20T15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0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1:48:55"/>
    <d v="2015-01-01T10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1:08:52"/>
    <d v="2015-04-19T09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1:15:06"/>
    <d v="2016-10-07T09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3:45:30"/>
    <d v="2015-05-10T12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4T23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4:35:27"/>
    <d v="2015-11-30T11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2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0:48:07"/>
    <d v="2016-03-07T22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18:17:18"/>
    <d v="2016-11-21T18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05:06:42"/>
    <d v="2015-06-16T17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1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2:00:45"/>
    <d v="2014-10-05T01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1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06:29:44"/>
    <d v="2016-02-02T05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0:30:42"/>
    <d v="2014-08-10T09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0:28:22"/>
    <d v="2016-08-24T21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3:43:27"/>
    <d v="2015-08-05T02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4:59:46"/>
    <d v="2016-04-03T11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4:16:38"/>
    <d v="2015-07-18T00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16:50:36"/>
    <d v="2017-02-01T16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0:06:59"/>
    <d v="2016-06-01T15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15:36:20"/>
    <d v="2014-07-01T21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1:39:10"/>
    <d v="2015-03-19T08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16:08:45"/>
    <d v="2014-12-23T15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16:31:12"/>
    <d v="2016-04-09T22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0:16:54"/>
    <d v="2015-03-30T22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5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0:58:09"/>
    <d v="2016-06-15T23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4:23:42"/>
    <d v="2015-10-28T13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16:43:02"/>
    <d v="2014-07-24T01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18:16:59"/>
    <d v="2015-07-18T17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08:20:52"/>
    <d v="2015-07-23T12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1:12:17"/>
    <d v="2015-06-11T10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07:20:11"/>
    <d v="2015-05-31T17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0:04:27"/>
    <d v="2014-07-20T21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17:43:04"/>
    <d v="2014-09-26T16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2:04:57"/>
    <d v="2014-11-05T06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15:57:09"/>
    <d v="2016-09-03T14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09:19:42"/>
    <d v="2016-05-15T17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4:34:44"/>
    <d v="2014-09-12T13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08:46:58"/>
    <d v="2014-07-02T21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07:44:58"/>
    <d v="2015-05-31T06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3:16:21"/>
    <d v="2014-06-30T22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05:53:54"/>
    <d v="2016-10-05T04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0:38:10"/>
    <d v="2016-01-15T09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1:26:58"/>
    <d v="2014-06-16T00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19T21:48:16"/>
    <d v="2016-10-19T20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2T23:19:46"/>
    <d v="2015-09-01T22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09:14:19"/>
    <d v="2014-05-19T15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0:54:20"/>
    <d v="2015-08-28T21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0:14:15"/>
    <d v="2014-06-26T23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3:53:24"/>
    <d v="2014-08-08T12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4:50:39"/>
    <d v="2015-06-21T16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09:21:23"/>
    <d v="2014-11-27T09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1:48:49"/>
    <d v="2015-03-01T22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18:09:39"/>
    <d v="2014-09-18T18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0-31T23:35:29"/>
    <d v="2015-11-30T16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29T22:12:47"/>
    <d v="2016-06-05T20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15:53:30"/>
    <d v="2015-01-11T14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09:48:36"/>
    <d v="2015-02-13T08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5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4:21:27"/>
    <d v="2016-03-02T13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09:26:56"/>
    <d v="2014-10-15T08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09:03:20"/>
    <d v="2014-09-30T10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07:59:53"/>
    <d v="2015-06-04T06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07:54:44"/>
    <d v="2016-07-10T16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07:06:28"/>
    <d v="2016-08-13T00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1:33:14"/>
    <d v="2016-05-31T10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08:01:54"/>
    <d v="2014-06-23T12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16:55:49"/>
    <d v="2014-09-12T15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6-30T20:09:38"/>
    <d v="2016-07-21T23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19T22:24:46"/>
    <d v="2014-07-03T21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1:59:06"/>
    <d v="2014-06-25T10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08:49:48"/>
    <d v="2015-04-03T07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2:22:53"/>
    <d v="2014-06-15T10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09T23:07:47"/>
    <d v="2015-05-31T00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2:42:46"/>
    <d v="2016-06-04T11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08:21:07"/>
    <d v="2015-05-25T21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18:53:39"/>
    <d v="2015-03-31T06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16:18:29"/>
    <d v="2016-01-21T15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15:47:29"/>
    <d v="2015-05-09T14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2:11:15"/>
    <d v="2015-02-27T11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1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18:50:06"/>
    <d v="2015-07-02T17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17:28:04"/>
    <d v="2014-11-05T17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1:07:27"/>
    <d v="2016-02-11T16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3:04:22"/>
    <d v="2014-11-30T13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06:47:40"/>
    <d v="2016-05-04T17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5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1T22:22:51"/>
    <d v="2016-04-29T15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3:21:34"/>
    <d v="2016-10-19T22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19T23:06:16"/>
    <d v="2015-08-18T22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5T23:55:12"/>
    <d v="2015-03-22T21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0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3:04:06"/>
    <d v="2015-01-09T21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1:15:33"/>
    <d v="2015-01-24T06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6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16:38:16"/>
    <d v="2015-05-25T15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1:38:09"/>
    <d v="2015-05-28T10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2:04:53"/>
    <d v="2015-03-23T12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1:35:03"/>
    <d v="2015-11-12T00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6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05:47:48"/>
    <d v="2016-07-17T04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2T21:09:15"/>
    <d v="2014-08-11T19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6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5T23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1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1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0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4:20:39"/>
    <d v="2016-10-08T03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6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1:57:16"/>
    <d v="2016-02-15T23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1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18:33:28"/>
    <d v="2015-02-10T01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2T19:51:13"/>
    <d v="2016-04-02T17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4:15:35"/>
    <d v="2016-10-16T15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4:46:40"/>
    <d v="2015-06-02T18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16:08:57"/>
    <d v="2014-07-25T22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15:48:27"/>
    <d v="2016-04-15T14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4:33:18"/>
    <d v="2014-06-11T13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15:25:15"/>
    <d v="2014-12-01T14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06:18:58"/>
    <d v="2014-05-18T23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6T21:35:53"/>
    <d v="2015-08-25T20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07:36:26"/>
    <d v="2014-05-05T06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06:12:17"/>
    <d v="2015-08-10T17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4:31:29"/>
    <d v="2015-08-02T13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3:00:26"/>
    <d v="2015-04-01T11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15:13:52"/>
    <d v="2016-05-28T18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3:38:02"/>
    <d v="2014-07-30T12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8T23:00:45"/>
    <d v="2014-07-02T22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4T19:28:17"/>
    <d v="2015-02-28T22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2:28:10"/>
    <d v="2014-06-12T11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09:21:19"/>
    <d v="2016-04-15T08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6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15:34:12"/>
    <d v="2016-05-17T18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09:48:26"/>
    <d v="2016-11-29T00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2T19:07:27"/>
    <d v="2016-11-14T20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3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17:37:23"/>
    <d v="2015-04-08T22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3:49:38"/>
    <d v="2014-07-31T19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4T21:40:21"/>
    <d v="2014-09-26T22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4:39:40"/>
    <d v="2015-02-14T13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2:39:00"/>
    <d v="2016-03-26T10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4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16:11:25"/>
    <d v="2014-09-08T15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15:41:37"/>
    <d v="2016-07-24T17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19T22:22:00"/>
    <d v="2016-03-15T10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18:32:12"/>
    <d v="2016-07-10T17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0:19:29"/>
    <d v="2016-08-02T04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6T19:54:35"/>
    <d v="2016-05-26T18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07:50:06"/>
    <d v="2015-07-10T21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1:41:59"/>
    <d v="2015-12-23T10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4:10:18"/>
    <d v="2015-06-15T13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1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0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05:43:42"/>
    <d v="2015-07-15T04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17:32:09"/>
    <d v="2014-12-16T16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7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05:28:10"/>
    <d v="2015-08-28T16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4T19:42:36"/>
    <d v="2017-01-13T18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16:09:25"/>
    <d v="2015-04-20T15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2:20:48"/>
    <d v="2014-08-10T11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17:20:43"/>
    <d v="2016-03-11T16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2:41:23"/>
    <d v="2015-01-10T22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1:13:36"/>
    <d v="2015-01-02T10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1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18:19:28"/>
    <d v="2016-03-04T17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1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16:17:20"/>
    <d v="2014-09-27T15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1:13:01"/>
    <d v="2014-06-29T00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16:48:59"/>
    <d v="2015-04-03T15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05:53:39"/>
    <d v="2015-04-25T03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07:38:27"/>
    <d v="2014-07-30T17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15:22:38"/>
    <d v="2015-03-21T13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0:02:53"/>
    <d v="2016-05-31T05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3:01:48"/>
    <d v="2015-05-31T21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1:37:01"/>
    <d v="2016-06-14T15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16:41:52"/>
    <d v="2015-03-31T21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1:14:17"/>
    <d v="2015-08-20T17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1:33:43"/>
    <d v="2014-07-17T10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1:43:36"/>
    <d v="2015-10-23T21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15:13:02"/>
    <d v="2015-03-12T13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0:01:44"/>
    <d v="2015-07-17T15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0:38:37"/>
    <d v="2015-07-05T09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2T23:20:07"/>
    <d v="2016-01-03T22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15:06:57"/>
    <d v="2016-01-19T16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16:50:44"/>
    <d v="2015-07-19T21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0:01:43"/>
    <d v="2016-08-01T07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6T20:40:14"/>
    <d v="2015-06-16T19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05:09:54"/>
    <d v="2015-05-07T04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17:16:41"/>
    <d v="2015-03-26T18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07:39:47"/>
    <d v="2014-12-31T07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15:46:11"/>
    <d v="2016-08-31T14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1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15:22:25"/>
    <d v="2014-11-05T15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5T21:45:35"/>
    <d v="2016-02-19T20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15:56:12"/>
    <d v="2014-12-01T13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05:41:07"/>
    <d v="2015-06-18T04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6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17:14:12"/>
    <d v="2016-08-02T22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3:22:38"/>
    <d v="2015-07-03T12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2:03:29"/>
    <d v="2015-05-22T11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0T22:25:24"/>
    <d v="2015-07-29T21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1:50:29"/>
    <d v="2016-03-28T09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3:51:27"/>
    <d v="2014-07-20T12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06:50:52"/>
    <d v="2014-05-11T05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6T20:44:24"/>
    <d v="2014-05-31T19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09:48:54"/>
    <d v="2014-06-03T00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0:02:54"/>
    <d v="2015-10-01T09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0:19:02"/>
    <d v="2014-10-04T00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0:23:11"/>
    <d v="2015-07-18T23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4:36:29"/>
    <d v="2015-10-18T13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3:24:44"/>
    <d v="2015-06-11T12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1T21:59:03"/>
    <d v="2014-12-31T20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05:32:59"/>
    <d v="2015-07-17T04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1T23:34:36"/>
    <d v="2015-03-26T21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15:09:38"/>
    <d v="2014-09-01T14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16:14:18"/>
    <d v="2015-05-09T15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18:17:51"/>
    <d v="2015-03-26T16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2:50:03"/>
    <d v="2015-03-08T10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2:41:30"/>
    <d v="2014-08-01T11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5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16:26:47"/>
    <d v="2014-06-25T15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0:51:50"/>
    <d v="2014-08-12T09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5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1:15:56"/>
    <d v="2016-09-12T10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0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16:24:14"/>
    <d v="2015-11-17T16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0:38:18"/>
    <d v="2014-08-29T23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17:43:41"/>
    <d v="2016-03-22T21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4:32:19"/>
    <d v="2016-06-18T13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0:50:05"/>
    <d v="2014-09-08T09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2:23:12"/>
    <d v="2015-03-13T21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2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3:44:10"/>
    <d v="2017-03-29T11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1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0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19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4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09:58:48"/>
    <d v="2016-02-02T08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1:15:52"/>
    <d v="2016-12-08T10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4:39:06"/>
    <d v="2015-06-29T21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4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4:33:40"/>
    <d v="2014-07-30T17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8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7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8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1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6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0T23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15:35:29"/>
    <d v="2015-05-01T16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08:05:58"/>
    <d v="2017-02-26T07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3T19:07:10"/>
    <d v="2015-01-04T17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3:12:24"/>
    <d v="2015-08-15T12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0T22:10:44"/>
    <d v="2015-03-22T22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1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0:47:20"/>
    <d v="2014-07-01T00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18:00:12"/>
    <d v="2016-12-05T22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0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2T23:36:18"/>
    <d v="2014-06-16T22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15:58:03"/>
    <d v="2015-01-08T14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06:34:30"/>
    <d v="2015-08-17T10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3:36:01"/>
    <d v="2014-08-12T12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1T21:13:11"/>
    <d v="2015-06-10T20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4:49:59"/>
    <d v="2015-12-19T13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06:14:02"/>
    <d v="2016-11-14T06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3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0:30:00"/>
    <d v="2015-04-14T23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09:58:23"/>
    <d v="2015-06-11T17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17:01:33"/>
    <d v="2015-06-26T07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4:40:06"/>
    <d v="2014-10-26T14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3T22:14:56"/>
    <d v="2014-07-28T21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3:37:22"/>
    <d v="2014-09-11T02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3:09:57"/>
    <d v="2015-09-07T12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4:29:37"/>
    <d v="2014-11-26T14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1:28:50"/>
    <d v="2015-04-24T22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0:04:09"/>
    <d v="2015-11-30T00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4:39:16"/>
    <d v="2015-05-10T16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18:38:29"/>
    <d v="2016-06-01T17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5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07:39:21"/>
    <d v="2014-09-11T06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0:57:03"/>
    <d v="2014-08-04T10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1:26:13"/>
    <d v="2016-01-17T18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4:17:40"/>
    <d v="2016-11-13T04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2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3:26:50"/>
    <d v="2015-03-02T17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18:31:11"/>
    <d v="2015-04-09T17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18:02:02"/>
    <d v="2014-06-26T17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4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6T21:02:28"/>
    <d v="2014-12-26T20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0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1:23:47"/>
    <d v="2015-10-15T22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4:51:05"/>
    <d v="2016-09-18T13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0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1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4T23:02:44"/>
    <d v="2016-03-15T21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18:14:22"/>
    <d v="2016-07-16T18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1:07:19"/>
    <d v="2015-10-01T07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0:45:46"/>
    <d v="2015-10-04T09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1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0:09:20"/>
    <d v="2016-07-11T09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16:44:14"/>
    <d v="2015-06-27T15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4:36:19"/>
    <d v="2014-10-06T22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06:49:11"/>
    <d v="2015-01-02T05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09:05:37"/>
    <d v="2014-11-24T19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5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3:41:08"/>
    <d v="2015-11-02T10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09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4:14:28"/>
    <d v="2015-05-15T13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15:00:22"/>
    <d v="2015-02-28T02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1T22:25:44"/>
    <d v="2016-10-01T21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1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1T21:53:41"/>
    <d v="2015-02-10T20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1:51:20"/>
    <d v="2016-04-08T12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4:49:02"/>
    <d v="2016-05-03T12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3:58:10"/>
    <d v="2015-10-26T12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7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09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15:22:21"/>
    <d v="2015-11-28T15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8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18:25:54"/>
    <d v="2016-07-08T17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17:48:32"/>
    <d v="2014-08-02T08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3:55:56"/>
    <d v="2014-09-28T12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15:17:36"/>
    <d v="2016-01-03T14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16:23:30"/>
    <d v="2014-05-08T15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09:54:54"/>
    <d v="2015-11-28T08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2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2:19:46"/>
    <d v="2015-04-19T10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0:39:40"/>
    <d v="2016-04-13T22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2:04:38"/>
    <d v="2014-07-23T20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1:58:27"/>
    <d v="2017-03-06T00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4:34:33"/>
    <d v="2016-05-22T13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15:30:46"/>
    <d v="2016-08-28T21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15:43:31"/>
    <d v="2016-04-17T14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07:52:06"/>
    <d v="2014-07-21T06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7T20:37:14"/>
    <d v="2015-02-05T19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1:25:10"/>
    <d v="2016-05-08T22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08:07:28"/>
    <d v="2016-06-02T07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4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15:36:01"/>
    <d v="2014-08-01T01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3:55:32"/>
    <d v="2016-07-22T12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0:25:53"/>
    <d v="2015-01-31T09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16:40:57"/>
    <d v="2015-03-29T14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09:22:27"/>
    <d v="2014-07-05T08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7T23:19:09"/>
    <d v="2016-07-16T22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3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15:52:36"/>
    <d v="2014-05-20T00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18:07:24"/>
    <d v="2014-11-07T18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1:58:40"/>
    <d v="2016-02-20T15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08:09:54"/>
    <d v="2016-05-06T07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17:11:30"/>
    <d v="2014-05-16T16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3T20:56:53"/>
    <d v="2015-08-28T19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2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1:08:13"/>
    <d v="2016-03-02T10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09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17:34:19"/>
    <d v="2015-12-11T17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15:45:12"/>
    <d v="2015-05-13T14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4:21:30"/>
    <d v="2014-07-19T03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5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1:24:24"/>
    <d v="2014-11-20T10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2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18:07:06"/>
    <d v="2015-03-28T16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4:53:18"/>
    <d v="2014-08-31T13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0:29:18"/>
    <d v="2016-05-07T08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18:08:28"/>
    <d v="2017-03-01T13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7T20:02:41"/>
    <d v="2014-09-26T19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09:05:47"/>
    <d v="2015-02-15T08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7T22:54:17"/>
    <d v="2014-10-07T21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4:23:05"/>
    <d v="2014-10-20T13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3:33:07"/>
    <d v="2016-02-16T12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3:33:01"/>
    <d v="2014-08-26T10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7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1:49:20"/>
    <d v="2014-09-09T10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3:29:26"/>
    <d v="2014-10-26T12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08:04:38"/>
    <d v="2015-01-28T07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7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2:13:43"/>
    <d v="2015-02-16T01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4T23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3:44:23"/>
    <d v="2015-07-19T12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15:56:40"/>
    <d v="2014-09-17T14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1:07:54"/>
    <d v="2014-09-04T10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16:51:48"/>
    <d v="2016-10-07T15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1:13:16"/>
    <d v="2016-04-15T10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1T23:34:59"/>
    <d v="2015-03-23T21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16:52:38"/>
    <d v="2014-10-26T15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09:01:07"/>
    <d v="2015-01-31T20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6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1:04:57"/>
    <d v="2015-08-31T10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5T23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0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18:18:01"/>
    <d v="2017-02-22T19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17:31:40"/>
    <d v="2014-06-05T16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8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0:43:19"/>
    <d v="2016-02-03T12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09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4:25:16"/>
    <d v="2015-12-15T14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1:27:04"/>
    <d v="2016-10-02T03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17:44:10"/>
    <d v="2015-04-03T15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16:11:27"/>
    <d v="2014-10-21T15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17:29:24"/>
    <d v="2014-07-01T16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6T20:41:55"/>
    <d v="2016-05-24T08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4:10:10"/>
    <d v="2014-10-17T13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1-30T23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0:33:24"/>
    <d v="2015-07-17T21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06:22:34"/>
    <d v="2016-09-06T05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1T21:01:04"/>
    <d v="2015-01-20T13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6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0:16:22"/>
    <d v="2015-04-09T23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1T23:49:49"/>
    <d v="2014-08-20T22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0:36:50"/>
    <d v="2014-10-22T09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7T19:32:23"/>
    <d v="2015-01-10T19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07:13:07"/>
    <d v="2016-04-11T05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18:00:15"/>
    <d v="2015-07-14T17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0:16:31"/>
    <d v="2014-10-23T09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0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16:05:16"/>
    <d v="2014-10-13T15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4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2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0:33:51"/>
    <d v="2014-06-19T09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17:23:59"/>
    <d v="2016-07-03T13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18:14:40"/>
    <d v="2015-11-25T17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6T20:27:24"/>
    <d v="2016-03-31T21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0:22:32"/>
    <d v="2014-09-15T21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1:40:56"/>
    <d v="2014-06-23T10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0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2:44:28"/>
    <d v="2016-07-02T11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1:21:24"/>
    <d v="2014-06-27T10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09:07:06"/>
    <d v="2015-04-29T08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17:50:11"/>
    <d v="2014-08-12T16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8T19:56:28"/>
    <d v="2016-05-18T18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8T21:49:10"/>
    <d v="2015-09-27T20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7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0:52:36"/>
    <d v="2015-02-28T06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1:00:20"/>
    <d v="2015-02-28T21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3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3:35:11"/>
    <d v="2014-08-21T12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3:17:06"/>
    <d v="2015-05-08T22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08:16:15"/>
    <d v="2015-11-05T08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19T20:06:09"/>
    <d v="2014-06-30T11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3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2:03:14"/>
    <d v="2016-12-21T11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2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17:32:01"/>
    <d v="2016-06-19T16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2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08:57:05"/>
    <d v="2015-03-08T06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7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3:16:56"/>
    <d v="2016-01-14T12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05:28:26"/>
    <d v="2016-10-09T04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09:29:35"/>
    <d v="2015-03-23T21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17:34:59"/>
    <d v="2015-11-20T22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1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09:42:04"/>
    <d v="2015-01-16T04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2:34:48"/>
    <d v="2015-05-31T11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1:08:57"/>
    <d v="2015-08-07T09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07:09:11"/>
    <d v="2015-01-16T06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3T23:40:47"/>
    <d v="2015-04-04T21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4:34:53"/>
    <d v="2015-08-22T13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7T21:05:00"/>
    <d v="2014-10-21T22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8T19:45:50"/>
    <d v="2016-12-18T18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07:43:39"/>
    <d v="2017-02-28T02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7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1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15:24:33"/>
    <d v="2016-09-02T14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0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5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15:21:13"/>
    <d v="2016-05-15T14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4:59:26"/>
    <d v="2015-08-26T12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1:40:34"/>
    <d v="2016-10-27T00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2T19:15:09"/>
    <d v="2016-12-25T18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7T20:11:06"/>
    <d v="2015-04-01T19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17:00:01"/>
    <d v="2014-09-24T16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1-31T19:45:37"/>
    <d v="2017-03-02T23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7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0:02:31"/>
    <d v="2016-07-21T09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4T22:15:40"/>
    <d v="2015-02-23T21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17:43:06"/>
    <d v="2016-02-27T18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08:45:23"/>
    <d v="2016-01-08T00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ustomListSort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 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 Parent category"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3" name="PivotTable2"/>
  </pivotTables>
  <data>
    <tabular pivotCacheId="1">
      <items count="4">
        <i x="1" s="1"/>
        <i x="2" s="1"/>
        <i x="3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1" sourceName="state">
  <pivotTables>
    <pivotTable tabId="4" name="PivotTable3"/>
    <pivotTable tabId="9" name="PivotTable1"/>
  </pivotTables>
  <data>
    <tabular pivotCacheId="1">
      <items count="4">
        <i x="1" s="1"/>
        <i x="2" s="1"/>
        <i x="3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10" name="PivotTable2"/>
  </pivotTables>
  <data>
    <tabular pivotCacheId="2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 1" cache="Slicer_state1" caption="state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 2" cache="Slicer_state1" caption="state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Relationship Id="rId3" Type="http://schemas.microsoft.com/office/2007/relationships/slicer" Target="../slicers/slicer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Relationship Id="rId3" Type="http://schemas.microsoft.com/office/2007/relationships/slicer" Target="../slicers/slicer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110" zoomScaleNormal="110" zoomScalePageLayoutView="110" workbookViewId="0">
      <selection activeCell="A5" sqref="A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bestFit="1" customWidth="1"/>
    <col min="16" max="16" width="14.5" bestFit="1" customWidth="1"/>
    <col min="17" max="17" width="10.6640625" bestFit="1" customWidth="1"/>
    <col min="18" max="18" width="14.33203125" bestFit="1" customWidth="1"/>
    <col min="19" max="19" width="20" bestFit="1" customWidth="1"/>
    <col min="20" max="20" width="18.8320312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" t="s">
        <v>8369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ROUND(100*(E2/D2),0)</f>
        <v>137</v>
      </c>
      <c r="P2">
        <f>ROUND(E2/L2,2)</f>
        <v>63.92</v>
      </c>
      <c r="Q2" t="s">
        <v>8310</v>
      </c>
      <c r="R2" t="s">
        <v>8311</v>
      </c>
      <c r="S2" s="8">
        <f>(((J2/60)/60)/24)+DATE(1970,1,1)+(-5/24)</f>
        <v>42176.798738425925</v>
      </c>
      <c r="T2" s="8">
        <f>(((I2/60)/60)/24)+DATE(1970,1,1)+(-6/24)</f>
        <v>42207.875</v>
      </c>
      <c r="U2" t="str">
        <f>TEXT(S2,"mmm")</f>
        <v>Jun</v>
      </c>
      <c r="V2" t="str">
        <f>TEXT(S2,"yyyy")</f>
        <v>2015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ROUND(100*(E3/D3),0)</f>
        <v>143</v>
      </c>
      <c r="P3">
        <f t="shared" ref="P3:P66" si="1">ROUND(E3/L3,2)</f>
        <v>185.48</v>
      </c>
      <c r="Q3" t="s">
        <v>8310</v>
      </c>
      <c r="R3" t="s">
        <v>8311</v>
      </c>
      <c r="S3" s="8">
        <f t="shared" ref="S3:S66" si="2">(((J3/60)/60)/24)+DATE(1970,1,1)+(-5/24)</f>
        <v>42766.392164351848</v>
      </c>
      <c r="T3" s="8">
        <f t="shared" ref="T3:T66" si="3">(((I3/60)/60)/24)+DATE(1970,1,1)+(-6/24)</f>
        <v>42796.350497685184</v>
      </c>
      <c r="U3" t="str">
        <f t="shared" ref="U3:U66" si="4">TEXT(S3,"mmm")</f>
        <v>Jan</v>
      </c>
      <c r="V3" t="str">
        <f t="shared" ref="V3:V66" si="5">TEXT(S3,"yyyy")</f>
        <v>2017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42405.494016203702</v>
      </c>
      <c r="T4" s="8">
        <f t="shared" si="3"/>
        <v>42415.452349537038</v>
      </c>
      <c r="U4" t="str">
        <f t="shared" si="4"/>
        <v>Feb</v>
      </c>
      <c r="V4" t="str">
        <f t="shared" si="5"/>
        <v>2016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">
        <v>8310</v>
      </c>
      <c r="R5" t="s">
        <v>8311</v>
      </c>
      <c r="S5" s="8">
        <f t="shared" si="2"/>
        <v>41828.306793981479</v>
      </c>
      <c r="T5" s="8">
        <f t="shared" si="3"/>
        <v>41858.265127314815</v>
      </c>
      <c r="U5" t="str">
        <f t="shared" si="4"/>
        <v>Jul</v>
      </c>
      <c r="V5" t="str">
        <f t="shared" si="5"/>
        <v>2014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>ROUND(E6/L6,2)</f>
        <v>190.55</v>
      </c>
      <c r="Q6" t="s">
        <v>8310</v>
      </c>
      <c r="R6" t="s">
        <v>8311</v>
      </c>
      <c r="S6" s="8">
        <f t="shared" si="2"/>
        <v>42327.625914351847</v>
      </c>
      <c r="T6" s="8">
        <f t="shared" si="3"/>
        <v>42357.584247685183</v>
      </c>
      <c r="U6" t="str">
        <f t="shared" si="4"/>
        <v>Nov</v>
      </c>
      <c r="V6" t="str">
        <f t="shared" si="5"/>
        <v>2015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</v>
      </c>
      <c r="Q7" t="s">
        <v>8310</v>
      </c>
      <c r="R7" t="s">
        <v>8311</v>
      </c>
      <c r="S7" s="8">
        <f t="shared" si="2"/>
        <v>42563.724618055552</v>
      </c>
      <c r="T7" s="8">
        <f t="shared" si="3"/>
        <v>42579.982638888891</v>
      </c>
      <c r="U7" t="str">
        <f t="shared" si="4"/>
        <v>Jul</v>
      </c>
      <c r="V7" t="str">
        <f t="shared" si="5"/>
        <v>2016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146.88</v>
      </c>
      <c r="Q8" t="s">
        <v>8310</v>
      </c>
      <c r="R8" t="s">
        <v>8311</v>
      </c>
      <c r="S8" s="8">
        <f t="shared" si="2"/>
        <v>41793.864004629628</v>
      </c>
      <c r="T8" s="8">
        <f t="shared" si="3"/>
        <v>41803.822337962964</v>
      </c>
      <c r="U8" t="str">
        <f t="shared" si="4"/>
        <v>Jun</v>
      </c>
      <c r="V8" t="str">
        <f t="shared" si="5"/>
        <v>2014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159.82</v>
      </c>
      <c r="Q9" t="s">
        <v>8310</v>
      </c>
      <c r="R9" t="s">
        <v>8311</v>
      </c>
      <c r="S9" s="8">
        <f t="shared" si="2"/>
        <v>42515.838738425926</v>
      </c>
      <c r="T9" s="8">
        <f t="shared" si="3"/>
        <v>42555.797071759262</v>
      </c>
      <c r="U9" t="str">
        <f t="shared" si="4"/>
        <v>May</v>
      </c>
      <c r="V9" t="str">
        <f t="shared" si="5"/>
        <v>2016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8">
        <f t="shared" si="2"/>
        <v>42468.736249999994</v>
      </c>
      <c r="T10" s="8">
        <f t="shared" si="3"/>
        <v>42475.625</v>
      </c>
      <c r="U10" t="str">
        <f t="shared" si="4"/>
        <v>Apr</v>
      </c>
      <c r="V10" t="str">
        <f t="shared" si="5"/>
        <v>2016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2"/>
        <v>42446.895185185182</v>
      </c>
      <c r="T11" s="8">
        <f t="shared" si="3"/>
        <v>42476.853518518517</v>
      </c>
      <c r="U11" t="str">
        <f t="shared" si="4"/>
        <v>Mar</v>
      </c>
      <c r="V11" t="str">
        <f t="shared" si="5"/>
        <v>2016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">
        <v>8310</v>
      </c>
      <c r="R12" t="s">
        <v>8311</v>
      </c>
      <c r="S12" s="8">
        <f t="shared" si="2"/>
        <v>41779.859710648147</v>
      </c>
      <c r="T12" s="8">
        <f t="shared" si="3"/>
        <v>41814.818043981482</v>
      </c>
      <c r="U12" t="str">
        <f t="shared" si="4"/>
        <v>May</v>
      </c>
      <c r="V12" t="str">
        <f t="shared" si="5"/>
        <v>2014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">
        <v>8310</v>
      </c>
      <c r="R13" t="s">
        <v>8311</v>
      </c>
      <c r="S13" s="8">
        <f t="shared" si="2"/>
        <v>42572.570162037031</v>
      </c>
      <c r="T13" s="8">
        <f t="shared" si="3"/>
        <v>42603.875</v>
      </c>
      <c r="U13" t="str">
        <f t="shared" si="4"/>
        <v>Jul</v>
      </c>
      <c r="V13" t="str">
        <f t="shared" si="5"/>
        <v>2016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59.96</v>
      </c>
      <c r="Q14" t="s">
        <v>8310</v>
      </c>
      <c r="R14" t="s">
        <v>8311</v>
      </c>
      <c r="S14" s="8">
        <f t="shared" si="2"/>
        <v>41791.504918981482</v>
      </c>
      <c r="T14" s="8">
        <f t="shared" si="3"/>
        <v>41835.875</v>
      </c>
      <c r="U14" t="str">
        <f t="shared" si="4"/>
        <v>Jun</v>
      </c>
      <c r="V14" t="str">
        <f t="shared" si="5"/>
        <v>2014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">
        <v>8310</v>
      </c>
      <c r="R15" t="s">
        <v>8311</v>
      </c>
      <c r="S15" s="8">
        <f t="shared" si="2"/>
        <v>42508.468854166662</v>
      </c>
      <c r="T15" s="8">
        <f t="shared" si="3"/>
        <v>42544.602083333331</v>
      </c>
      <c r="U15" t="str">
        <f t="shared" si="4"/>
        <v>May</v>
      </c>
      <c r="V15" t="str">
        <f t="shared" si="5"/>
        <v>2016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">
        <v>8310</v>
      </c>
      <c r="R16" t="s">
        <v>8311</v>
      </c>
      <c r="S16" s="8">
        <f t="shared" si="2"/>
        <v>41807.818148148144</v>
      </c>
      <c r="T16" s="8">
        <f t="shared" si="3"/>
        <v>41833.332638888889</v>
      </c>
      <c r="U16" t="str">
        <f t="shared" si="4"/>
        <v>Jun</v>
      </c>
      <c r="V16" t="str">
        <f t="shared" si="5"/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">
        <v>8310</v>
      </c>
      <c r="R17" t="s">
        <v>8311</v>
      </c>
      <c r="S17" s="8">
        <f t="shared" si="2"/>
        <v>42256.183541666665</v>
      </c>
      <c r="T17" s="8">
        <f t="shared" si="3"/>
        <v>42274.593055555553</v>
      </c>
      <c r="U17" t="str">
        <f t="shared" si="4"/>
        <v>Sep</v>
      </c>
      <c r="V17" t="str">
        <f t="shared" si="5"/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171.84</v>
      </c>
      <c r="Q18" t="s">
        <v>8310</v>
      </c>
      <c r="R18" t="s">
        <v>8311</v>
      </c>
      <c r="S18" s="8">
        <f t="shared" si="2"/>
        <v>41760.588090277779</v>
      </c>
      <c r="T18" s="8">
        <f t="shared" si="3"/>
        <v>41805.979166666664</v>
      </c>
      <c r="U18" t="str">
        <f t="shared" si="4"/>
        <v>May</v>
      </c>
      <c r="V18" t="str">
        <f t="shared" si="5"/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">
        <v>8310</v>
      </c>
      <c r="R19" t="s">
        <v>8311</v>
      </c>
      <c r="S19" s="8">
        <f t="shared" si="2"/>
        <v>41917.523402777777</v>
      </c>
      <c r="T19" s="8">
        <f t="shared" si="3"/>
        <v>41947.523402777777</v>
      </c>
      <c r="U19" t="str">
        <f t="shared" si="4"/>
        <v>Oct</v>
      </c>
      <c r="V19" t="str">
        <f t="shared" si="5"/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93.26</v>
      </c>
      <c r="Q20" t="s">
        <v>8310</v>
      </c>
      <c r="R20" t="s">
        <v>8311</v>
      </c>
      <c r="S20" s="8">
        <f t="shared" si="2"/>
        <v>41869.333981481483</v>
      </c>
      <c r="T20" s="8">
        <f t="shared" si="3"/>
        <v>41899.292314814818</v>
      </c>
      <c r="U20" t="str">
        <f t="shared" si="4"/>
        <v>Aug</v>
      </c>
      <c r="V20" t="str">
        <f t="shared" si="5"/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56.14</v>
      </c>
      <c r="Q21" t="s">
        <v>8310</v>
      </c>
      <c r="R21" t="s">
        <v>8311</v>
      </c>
      <c r="S21" s="8">
        <f t="shared" si="2"/>
        <v>42175.608032407406</v>
      </c>
      <c r="T21" s="8">
        <f t="shared" si="3"/>
        <v>42205.566365740742</v>
      </c>
      <c r="U21" t="str">
        <f t="shared" si="4"/>
        <v>Jun</v>
      </c>
      <c r="V21" t="str">
        <f t="shared" si="5"/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42200.549907407411</v>
      </c>
      <c r="T22" s="8">
        <f t="shared" si="3"/>
        <v>42260.508240740746</v>
      </c>
      <c r="U22" t="str">
        <f t="shared" si="4"/>
        <v>Jul</v>
      </c>
      <c r="V22" t="str">
        <f t="shared" si="5"/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199.9</v>
      </c>
      <c r="Q23" t="s">
        <v>8310</v>
      </c>
      <c r="R23" t="s">
        <v>8311</v>
      </c>
      <c r="S23" s="8">
        <f t="shared" si="2"/>
        <v>41878.418854166666</v>
      </c>
      <c r="T23" s="8">
        <f t="shared" si="3"/>
        <v>41908.377187500002</v>
      </c>
      <c r="U23" t="str">
        <f t="shared" si="4"/>
        <v>Aug</v>
      </c>
      <c r="V23" t="str">
        <f t="shared" si="5"/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51.25</v>
      </c>
      <c r="Q24" t="s">
        <v>8310</v>
      </c>
      <c r="R24" t="s">
        <v>8311</v>
      </c>
      <c r="S24" s="8">
        <f t="shared" si="2"/>
        <v>41989.703009259254</v>
      </c>
      <c r="T24" s="8">
        <f t="shared" si="3"/>
        <v>42005.082638888889</v>
      </c>
      <c r="U24" t="str">
        <f t="shared" si="4"/>
        <v>Dec</v>
      </c>
      <c r="V24" t="str">
        <f t="shared" si="5"/>
        <v>2014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">
        <v>8310</v>
      </c>
      <c r="R25" t="s">
        <v>8311</v>
      </c>
      <c r="S25" s="8">
        <f t="shared" si="2"/>
        <v>42097.570613425924</v>
      </c>
      <c r="T25" s="8">
        <f t="shared" si="3"/>
        <v>42124.388888888891</v>
      </c>
      <c r="U25" t="str">
        <f t="shared" si="4"/>
        <v>Apr</v>
      </c>
      <c r="V25" t="str">
        <f t="shared" si="5"/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8">
        <f t="shared" si="2"/>
        <v>42229.611840277772</v>
      </c>
      <c r="T26" s="8">
        <f t="shared" si="3"/>
        <v>42262.568750000006</v>
      </c>
      <c r="U26" t="str">
        <f t="shared" si="4"/>
        <v>Aug</v>
      </c>
      <c r="V26" t="str">
        <f t="shared" si="5"/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57.14</v>
      </c>
      <c r="Q27" t="s">
        <v>8310</v>
      </c>
      <c r="R27" t="s">
        <v>8311</v>
      </c>
      <c r="S27" s="8">
        <f t="shared" si="2"/>
        <v>42317.816678240742</v>
      </c>
      <c r="T27" s="8">
        <f t="shared" si="3"/>
        <v>42377.775011574078</v>
      </c>
      <c r="U27" t="str">
        <f t="shared" si="4"/>
        <v>Nov</v>
      </c>
      <c r="V27" t="str">
        <f t="shared" si="5"/>
        <v>2015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102.11</v>
      </c>
      <c r="Q28" t="s">
        <v>8310</v>
      </c>
      <c r="R28" t="s">
        <v>8311</v>
      </c>
      <c r="S28" s="8">
        <f t="shared" si="2"/>
        <v>41828.307222222218</v>
      </c>
      <c r="T28" s="8">
        <f t="shared" si="3"/>
        <v>41868.265555555554</v>
      </c>
      <c r="U28" t="str">
        <f t="shared" si="4"/>
        <v>Jul</v>
      </c>
      <c r="V28" t="str">
        <f t="shared" si="5"/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148.97</v>
      </c>
      <c r="Q29" t="s">
        <v>8310</v>
      </c>
      <c r="R29" t="s">
        <v>8311</v>
      </c>
      <c r="S29" s="8">
        <f t="shared" si="2"/>
        <v>41928.956400462957</v>
      </c>
      <c r="T29" s="8">
        <f t="shared" si="3"/>
        <v>41958.956400462965</v>
      </c>
      <c r="U29" t="str">
        <f t="shared" si="4"/>
        <v>Oct</v>
      </c>
      <c r="V29" t="str">
        <f t="shared" si="5"/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169.61</v>
      </c>
      <c r="Q30" t="s">
        <v>8310</v>
      </c>
      <c r="R30" t="s">
        <v>8311</v>
      </c>
      <c r="S30" s="8">
        <f t="shared" si="2"/>
        <v>42324.755601851844</v>
      </c>
      <c r="T30" s="8">
        <f t="shared" si="3"/>
        <v>42354.71393518518</v>
      </c>
      <c r="U30" t="str">
        <f t="shared" si="4"/>
        <v>Nov</v>
      </c>
      <c r="V30" t="str">
        <f t="shared" si="5"/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31.62</v>
      </c>
      <c r="Q31" t="s">
        <v>8310</v>
      </c>
      <c r="R31" t="s">
        <v>8311</v>
      </c>
      <c r="S31" s="8">
        <f t="shared" si="2"/>
        <v>41812.464907407404</v>
      </c>
      <c r="T31" s="8">
        <f t="shared" si="3"/>
        <v>41842.42324074074</v>
      </c>
      <c r="U31" t="str">
        <f t="shared" si="4"/>
        <v>Jun</v>
      </c>
      <c r="V31" t="str">
        <f t="shared" si="5"/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76.45</v>
      </c>
      <c r="Q32" t="s">
        <v>8310</v>
      </c>
      <c r="R32" t="s">
        <v>8311</v>
      </c>
      <c r="S32" s="8">
        <f t="shared" si="2"/>
        <v>41842.084664351853</v>
      </c>
      <c r="T32" s="8">
        <f t="shared" si="3"/>
        <v>41872.042997685188</v>
      </c>
      <c r="U32" t="str">
        <f t="shared" si="4"/>
        <v>Jul</v>
      </c>
      <c r="V32" t="str">
        <f t="shared" si="5"/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42376.583726851844</v>
      </c>
      <c r="T33" s="8">
        <f t="shared" si="3"/>
        <v>42394.54206018518</v>
      </c>
      <c r="U33" t="str">
        <f t="shared" si="4"/>
        <v>Jan</v>
      </c>
      <c r="V33" t="str">
        <f t="shared" si="5"/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320.45</v>
      </c>
      <c r="Q34" t="s">
        <v>8310</v>
      </c>
      <c r="R34" t="s">
        <v>8311</v>
      </c>
      <c r="S34" s="8">
        <f t="shared" si="2"/>
        <v>42461.419178240736</v>
      </c>
      <c r="T34" s="8">
        <f t="shared" si="3"/>
        <v>42502.915972222225</v>
      </c>
      <c r="U34" t="str">
        <f t="shared" si="4"/>
        <v>Apr</v>
      </c>
      <c r="V34" t="str">
        <f t="shared" si="5"/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42286.452557870369</v>
      </c>
      <c r="T35" s="8">
        <f t="shared" si="3"/>
        <v>42316.452557870376</v>
      </c>
      <c r="U35" t="str">
        <f t="shared" si="4"/>
        <v>Oct</v>
      </c>
      <c r="V35" t="str">
        <f t="shared" si="5"/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49.88</v>
      </c>
      <c r="Q36" t="s">
        <v>8310</v>
      </c>
      <c r="R36" t="s">
        <v>8311</v>
      </c>
      <c r="S36" s="8">
        <f t="shared" si="2"/>
        <v>41841.113437499997</v>
      </c>
      <c r="T36" s="8">
        <f t="shared" si="3"/>
        <v>41856.071770833332</v>
      </c>
      <c r="U36" t="str">
        <f t="shared" si="4"/>
        <v>Jul</v>
      </c>
      <c r="V36" t="str">
        <f t="shared" si="5"/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">
        <v>8310</v>
      </c>
      <c r="R37" t="s">
        <v>8311</v>
      </c>
      <c r="S37" s="8">
        <f t="shared" si="2"/>
        <v>42098.083495370367</v>
      </c>
      <c r="T37" s="8">
        <f t="shared" si="3"/>
        <v>42121.75</v>
      </c>
      <c r="U37" t="str">
        <f t="shared" si="4"/>
        <v>Apr</v>
      </c>
      <c r="V37" t="str">
        <f t="shared" si="5"/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193.84</v>
      </c>
      <c r="Q38" t="s">
        <v>8310</v>
      </c>
      <c r="R38" t="s">
        <v>8311</v>
      </c>
      <c r="S38" s="8">
        <f t="shared" si="2"/>
        <v>42068.098668981482</v>
      </c>
      <c r="T38" s="8">
        <f t="shared" si="3"/>
        <v>42098.015335648146</v>
      </c>
      <c r="U38" t="str">
        <f t="shared" si="4"/>
        <v>Mar</v>
      </c>
      <c r="V38" t="str">
        <f t="shared" si="5"/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159.51</v>
      </c>
      <c r="Q39" t="s">
        <v>8310</v>
      </c>
      <c r="R39" t="s">
        <v>8311</v>
      </c>
      <c r="S39" s="8">
        <f t="shared" si="2"/>
        <v>42032.484710648147</v>
      </c>
      <c r="T39" s="8">
        <f t="shared" si="3"/>
        <v>42062.443043981482</v>
      </c>
      <c r="U39" t="str">
        <f t="shared" si="4"/>
        <v>Jan</v>
      </c>
      <c r="V39" t="str">
        <f t="shared" si="5"/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41.68</v>
      </c>
      <c r="Q40" t="s">
        <v>8310</v>
      </c>
      <c r="R40" t="s">
        <v>8311</v>
      </c>
      <c r="S40" s="8">
        <f t="shared" si="2"/>
        <v>41374.848888888882</v>
      </c>
      <c r="T40" s="8">
        <f t="shared" si="3"/>
        <v>41404.807222222218</v>
      </c>
      <c r="U40" t="str">
        <f t="shared" si="4"/>
        <v>Apr</v>
      </c>
      <c r="V40" t="str">
        <f t="shared" si="5"/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">
        <v>8310</v>
      </c>
      <c r="R41" t="s">
        <v>8311</v>
      </c>
      <c r="S41" s="8">
        <f t="shared" si="2"/>
        <v>41753.838749999995</v>
      </c>
      <c r="T41" s="8">
        <f t="shared" si="3"/>
        <v>41784.707638888889</v>
      </c>
      <c r="U41" t="str">
        <f t="shared" si="4"/>
        <v>Apr</v>
      </c>
      <c r="V41" t="str">
        <f t="shared" si="5"/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126.69</v>
      </c>
      <c r="Q42" t="s">
        <v>8310</v>
      </c>
      <c r="R42" t="s">
        <v>8311</v>
      </c>
      <c r="S42" s="8">
        <f t="shared" si="2"/>
        <v>41789.005648148144</v>
      </c>
      <c r="T42" s="8">
        <f t="shared" si="3"/>
        <v>41808.916666666664</v>
      </c>
      <c r="U42" t="str">
        <f t="shared" si="4"/>
        <v>May</v>
      </c>
      <c r="V42" t="str">
        <f t="shared" si="5"/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2"/>
        <v>41887.360578703701</v>
      </c>
      <c r="T43" s="8">
        <f t="shared" si="3"/>
        <v>41917.318912037037</v>
      </c>
      <c r="U43" t="str">
        <f t="shared" si="4"/>
        <v>Sep</v>
      </c>
      <c r="V43" t="str">
        <f t="shared" si="5"/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">
        <v>8310</v>
      </c>
      <c r="R44" t="s">
        <v>8311</v>
      </c>
      <c r="S44" s="8">
        <f t="shared" si="2"/>
        <v>41971.430856481478</v>
      </c>
      <c r="T44" s="8">
        <f t="shared" si="3"/>
        <v>42001.389189814814</v>
      </c>
      <c r="U44" t="str">
        <f t="shared" si="4"/>
        <v>Nov</v>
      </c>
      <c r="V44" t="str">
        <f t="shared" si="5"/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">
        <v>8310</v>
      </c>
      <c r="R45" t="s">
        <v>8311</v>
      </c>
      <c r="S45" s="8">
        <f t="shared" si="2"/>
        <v>41802.582013888888</v>
      </c>
      <c r="T45" s="8">
        <f t="shared" si="3"/>
        <v>41832.75</v>
      </c>
      <c r="U45" t="str">
        <f t="shared" si="4"/>
        <v>Jun</v>
      </c>
      <c r="V45" t="str">
        <f t="shared" si="5"/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2"/>
        <v>41873.890474537038</v>
      </c>
      <c r="T46" s="8">
        <f t="shared" si="3"/>
        <v>41918.848807870374</v>
      </c>
      <c r="U46" t="str">
        <f t="shared" si="4"/>
        <v>Aug</v>
      </c>
      <c r="V46" t="str">
        <f t="shared" si="5"/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2"/>
        <v>42457.415590277778</v>
      </c>
      <c r="T47" s="8">
        <f t="shared" si="3"/>
        <v>42487.373923611114</v>
      </c>
      <c r="U47" t="str">
        <f t="shared" si="4"/>
        <v>Mar</v>
      </c>
      <c r="V47" t="str">
        <f t="shared" si="5"/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194.44</v>
      </c>
      <c r="Q48" t="s">
        <v>8310</v>
      </c>
      <c r="R48" t="s">
        <v>8311</v>
      </c>
      <c r="S48" s="8">
        <f t="shared" si="2"/>
        <v>42323.756643518522</v>
      </c>
      <c r="T48" s="8">
        <f t="shared" si="3"/>
        <v>42353.714976851858</v>
      </c>
      <c r="U48" t="str">
        <f t="shared" si="4"/>
        <v>Nov</v>
      </c>
      <c r="V48" t="str">
        <f t="shared" si="5"/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">
        <v>8310</v>
      </c>
      <c r="R49" t="s">
        <v>8311</v>
      </c>
      <c r="S49" s="8">
        <f t="shared" si="2"/>
        <v>41932.611192129625</v>
      </c>
      <c r="T49" s="8">
        <f t="shared" si="3"/>
        <v>41992.611192129625</v>
      </c>
      <c r="U49" t="str">
        <f t="shared" si="4"/>
        <v>Oct</v>
      </c>
      <c r="V49" t="str">
        <f t="shared" si="5"/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">
        <v>8310</v>
      </c>
      <c r="R50" t="s">
        <v>8311</v>
      </c>
      <c r="S50" s="8">
        <f t="shared" si="2"/>
        <v>42033.308564814812</v>
      </c>
      <c r="T50" s="8">
        <f t="shared" si="3"/>
        <v>42064.25</v>
      </c>
      <c r="U50" t="str">
        <f t="shared" si="4"/>
        <v>Jan</v>
      </c>
      <c r="V50" t="str">
        <f t="shared" si="5"/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2"/>
        <v>42270.968113425923</v>
      </c>
      <c r="T51" s="8">
        <f t="shared" si="3"/>
        <v>42300.926446759258</v>
      </c>
      <c r="U51" t="str">
        <f t="shared" si="4"/>
        <v>Sep</v>
      </c>
      <c r="V51" t="str">
        <f t="shared" si="5"/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2"/>
        <v>41995.544652777775</v>
      </c>
      <c r="T52" s="8">
        <f t="shared" si="3"/>
        <v>42034.458333333328</v>
      </c>
      <c r="U52" t="str">
        <f t="shared" si="4"/>
        <v>Dec</v>
      </c>
      <c r="V52" t="str">
        <f t="shared" si="5"/>
        <v>2014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118.34</v>
      </c>
      <c r="Q53" t="s">
        <v>8310</v>
      </c>
      <c r="R53" t="s">
        <v>8311</v>
      </c>
      <c r="S53" s="8">
        <f t="shared" si="2"/>
        <v>42196.720335648148</v>
      </c>
      <c r="T53" s="8">
        <f t="shared" si="3"/>
        <v>42226.678668981483</v>
      </c>
      <c r="U53" t="str">
        <f t="shared" si="4"/>
        <v>Jul</v>
      </c>
      <c r="V53" t="str">
        <f t="shared" si="5"/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223.48</v>
      </c>
      <c r="Q54" t="s">
        <v>8310</v>
      </c>
      <c r="R54" t="s">
        <v>8311</v>
      </c>
      <c r="S54" s="8">
        <f t="shared" si="2"/>
        <v>41807.493587962963</v>
      </c>
      <c r="T54" s="8">
        <f t="shared" si="3"/>
        <v>41837.451921296299</v>
      </c>
      <c r="U54" t="str">
        <f t="shared" si="4"/>
        <v>Jun</v>
      </c>
      <c r="V54" t="str">
        <f t="shared" si="5"/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28.11</v>
      </c>
      <c r="Q55" t="s">
        <v>8310</v>
      </c>
      <c r="R55" t="s">
        <v>8311</v>
      </c>
      <c r="S55" s="8">
        <f t="shared" si="2"/>
        <v>41719.340798611105</v>
      </c>
      <c r="T55" s="8">
        <f t="shared" si="3"/>
        <v>41733.666666666664</v>
      </c>
      <c r="U55" t="str">
        <f t="shared" si="4"/>
        <v>Mar</v>
      </c>
      <c r="V55" t="str">
        <f t="shared" si="5"/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2"/>
        <v>42333.504872685182</v>
      </c>
      <c r="T56" s="8">
        <f t="shared" si="3"/>
        <v>42363.463206018518</v>
      </c>
      <c r="U56" t="str">
        <f t="shared" si="4"/>
        <v>Nov</v>
      </c>
      <c r="V56" t="str">
        <f t="shared" si="5"/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8">
        <f t="shared" si="2"/>
        <v>42496.760601851849</v>
      </c>
      <c r="T57" s="8">
        <f t="shared" si="3"/>
        <v>42517.718935185185</v>
      </c>
      <c r="U57" t="str">
        <f t="shared" si="4"/>
        <v>May</v>
      </c>
      <c r="V57" t="str">
        <f t="shared" si="5"/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49.32</v>
      </c>
      <c r="Q58" t="s">
        <v>8310</v>
      </c>
      <c r="R58" t="s">
        <v>8311</v>
      </c>
      <c r="S58" s="8">
        <f t="shared" si="2"/>
        <v>42149.340555555551</v>
      </c>
      <c r="T58" s="8">
        <f t="shared" si="3"/>
        <v>42163.416666666672</v>
      </c>
      <c r="U58" t="str">
        <f t="shared" si="4"/>
        <v>May</v>
      </c>
      <c r="V58" t="str">
        <f t="shared" si="5"/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">
        <v>8310</v>
      </c>
      <c r="R59" t="s">
        <v>8311</v>
      </c>
      <c r="S59" s="8">
        <f t="shared" si="2"/>
        <v>42089.624560185184</v>
      </c>
      <c r="T59" s="8">
        <f t="shared" si="3"/>
        <v>42119.58289351852</v>
      </c>
      <c r="U59" t="str">
        <f t="shared" si="4"/>
        <v>Mar</v>
      </c>
      <c r="V59" t="str">
        <f t="shared" si="5"/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">
        <v>8310</v>
      </c>
      <c r="R60" t="s">
        <v>8311</v>
      </c>
      <c r="S60" s="8">
        <f t="shared" si="2"/>
        <v>41932.536712962959</v>
      </c>
      <c r="T60" s="8">
        <f t="shared" si="3"/>
        <v>41962.536712962959</v>
      </c>
      <c r="U60" t="str">
        <f t="shared" si="4"/>
        <v>Oct</v>
      </c>
      <c r="V60" t="str">
        <f t="shared" si="5"/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8">
        <f t="shared" si="2"/>
        <v>42230.027500000004</v>
      </c>
      <c r="T61" s="8">
        <f t="shared" si="3"/>
        <v>42261.625</v>
      </c>
      <c r="U61" t="str">
        <f t="shared" si="4"/>
        <v>Aug</v>
      </c>
      <c r="V61" t="str">
        <f t="shared" si="5"/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43.04</v>
      </c>
      <c r="Q62" t="s">
        <v>8310</v>
      </c>
      <c r="R62" t="s">
        <v>8312</v>
      </c>
      <c r="S62" s="8">
        <f t="shared" si="2"/>
        <v>41701.693483796291</v>
      </c>
      <c r="T62" s="8">
        <f t="shared" si="3"/>
        <v>41720.75</v>
      </c>
      <c r="U62" t="str">
        <f t="shared" si="4"/>
        <v>Mar</v>
      </c>
      <c r="V62" t="str">
        <f t="shared" si="5"/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</v>
      </c>
      <c r="Q63" t="s">
        <v>8310</v>
      </c>
      <c r="R63" t="s">
        <v>8312</v>
      </c>
      <c r="S63" s="8">
        <f t="shared" si="2"/>
        <v>41409.605983796297</v>
      </c>
      <c r="T63" s="8">
        <f t="shared" si="3"/>
        <v>41431.564317129632</v>
      </c>
      <c r="U63" t="str">
        <f t="shared" si="4"/>
        <v>May</v>
      </c>
      <c r="V63" t="str">
        <f t="shared" si="5"/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">
        <v>8310</v>
      </c>
      <c r="R64" t="s">
        <v>8312</v>
      </c>
      <c r="S64" s="8">
        <f t="shared" si="2"/>
        <v>41311.591180555552</v>
      </c>
      <c r="T64" s="8">
        <f t="shared" si="3"/>
        <v>41336.549513888887</v>
      </c>
      <c r="U64" t="str">
        <f t="shared" si="4"/>
        <v>Feb</v>
      </c>
      <c r="V64" t="str">
        <f t="shared" si="5"/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</v>
      </c>
      <c r="Q65" t="s">
        <v>8310</v>
      </c>
      <c r="R65" t="s">
        <v>8312</v>
      </c>
      <c r="S65" s="8">
        <f t="shared" si="2"/>
        <v>41612.703854166662</v>
      </c>
      <c r="T65" s="8">
        <f t="shared" si="3"/>
        <v>41635.957638888889</v>
      </c>
      <c r="U65" t="str">
        <f t="shared" si="4"/>
        <v>Dec</v>
      </c>
      <c r="V65" t="str">
        <f t="shared" si="5"/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86.67</v>
      </c>
      <c r="Q66" t="s">
        <v>8310</v>
      </c>
      <c r="R66" t="s">
        <v>8312</v>
      </c>
      <c r="S66" s="8">
        <f t="shared" si="2"/>
        <v>41432.809965277775</v>
      </c>
      <c r="T66" s="8">
        <f t="shared" si="3"/>
        <v>41462.76829861111</v>
      </c>
      <c r="U66" t="str">
        <f t="shared" si="4"/>
        <v>Jun</v>
      </c>
      <c r="V66" t="str">
        <f t="shared" si="5"/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ROUND(100*(E67/D67),0)</f>
        <v>108</v>
      </c>
      <c r="P67">
        <f t="shared" ref="P67:P130" si="7">ROUND(E67/L67,2)</f>
        <v>132.05000000000001</v>
      </c>
      <c r="Q67" t="s">
        <v>8310</v>
      </c>
      <c r="R67" t="s">
        <v>8312</v>
      </c>
      <c r="S67" s="8">
        <f t="shared" ref="S67:S130" si="8">(((J67/60)/60)/24)+DATE(1970,1,1)+(-5/24)</f>
        <v>41835.612893518519</v>
      </c>
      <c r="T67" s="8">
        <f t="shared" ref="T67:T130" si="9">(((I67/60)/60)/24)+DATE(1970,1,1)+(-6/24)</f>
        <v>41861.999305555553</v>
      </c>
      <c r="U67" t="str">
        <f t="shared" ref="U67:U130" si="10">TEXT(S67,"mmm")</f>
        <v>Jul</v>
      </c>
      <c r="V67" t="str">
        <f t="shared" ref="V67:V130" si="11">TEXT(S67,"yyyy")</f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7"/>
        <v>91.23</v>
      </c>
      <c r="Q68" t="s">
        <v>8310</v>
      </c>
      <c r="R68" t="s">
        <v>8312</v>
      </c>
      <c r="S68" s="8">
        <f t="shared" si="8"/>
        <v>42539.641435185178</v>
      </c>
      <c r="T68" s="8">
        <f t="shared" si="9"/>
        <v>42569.599768518514</v>
      </c>
      <c r="U68" t="str">
        <f t="shared" si="10"/>
        <v>Jun</v>
      </c>
      <c r="V68" t="str">
        <f t="shared" si="11"/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>
        <f t="shared" si="7"/>
        <v>116.25</v>
      </c>
      <c r="Q69" t="s">
        <v>8310</v>
      </c>
      <c r="R69" t="s">
        <v>8312</v>
      </c>
      <c r="S69" s="8">
        <f t="shared" si="8"/>
        <v>41075.375046296293</v>
      </c>
      <c r="T69" s="8">
        <f t="shared" si="9"/>
        <v>41105.333379629628</v>
      </c>
      <c r="U69" t="str">
        <f t="shared" si="10"/>
        <v>Jun</v>
      </c>
      <c r="V69" t="str">
        <f t="shared" si="11"/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>
        <f t="shared" si="7"/>
        <v>21.19</v>
      </c>
      <c r="Q70" t="s">
        <v>8310</v>
      </c>
      <c r="R70" t="s">
        <v>8312</v>
      </c>
      <c r="S70" s="8">
        <f t="shared" si="8"/>
        <v>41663.36100694444</v>
      </c>
      <c r="T70" s="8">
        <f t="shared" si="9"/>
        <v>41693.319340277776</v>
      </c>
      <c r="U70" t="str">
        <f t="shared" si="10"/>
        <v>Jan</v>
      </c>
      <c r="V70" t="str">
        <f t="shared" si="11"/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>
        <f t="shared" si="7"/>
        <v>62.33</v>
      </c>
      <c r="Q71" t="s">
        <v>8310</v>
      </c>
      <c r="R71" t="s">
        <v>8312</v>
      </c>
      <c r="S71" s="8">
        <f t="shared" si="8"/>
        <v>40785.979456018518</v>
      </c>
      <c r="T71" s="8">
        <f t="shared" si="9"/>
        <v>40818.040972222225</v>
      </c>
      <c r="U71" t="str">
        <f t="shared" si="10"/>
        <v>Aug</v>
      </c>
      <c r="V71" t="str">
        <f t="shared" si="11"/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>
        <f t="shared" si="7"/>
        <v>37.409999999999997</v>
      </c>
      <c r="Q72" t="s">
        <v>8310</v>
      </c>
      <c r="R72" t="s">
        <v>8312</v>
      </c>
      <c r="S72" s="8">
        <f t="shared" si="8"/>
        <v>40730.688020833331</v>
      </c>
      <c r="T72" s="8">
        <f t="shared" si="9"/>
        <v>40790.646354166667</v>
      </c>
      <c r="U72" t="str">
        <f t="shared" si="10"/>
        <v>Jul</v>
      </c>
      <c r="V72" t="str">
        <f t="shared" si="11"/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7"/>
        <v>69.72</v>
      </c>
      <c r="Q73" t="s">
        <v>8310</v>
      </c>
      <c r="R73" t="s">
        <v>8312</v>
      </c>
      <c r="S73" s="8">
        <f t="shared" si="8"/>
        <v>40997.063159722216</v>
      </c>
      <c r="T73" s="8">
        <f t="shared" si="9"/>
        <v>41057.021493055552</v>
      </c>
      <c r="U73" t="str">
        <f t="shared" si="10"/>
        <v>Mar</v>
      </c>
      <c r="V73" t="str">
        <f t="shared" si="11"/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>
        <f t="shared" si="7"/>
        <v>58.17</v>
      </c>
      <c r="Q74" t="s">
        <v>8310</v>
      </c>
      <c r="R74" t="s">
        <v>8312</v>
      </c>
      <c r="S74" s="8">
        <f t="shared" si="8"/>
        <v>41207.801863425921</v>
      </c>
      <c r="T74" s="8">
        <f t="shared" si="9"/>
        <v>41227.75</v>
      </c>
      <c r="U74" t="str">
        <f t="shared" si="10"/>
        <v>Oct</v>
      </c>
      <c r="V74" t="str">
        <f t="shared" si="11"/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">
        <v>8310</v>
      </c>
      <c r="R75" t="s">
        <v>8312</v>
      </c>
      <c r="S75" s="8">
        <f t="shared" si="8"/>
        <v>40587.548425925925</v>
      </c>
      <c r="T75" s="8">
        <f t="shared" si="9"/>
        <v>40665.915972222225</v>
      </c>
      <c r="U75" t="str">
        <f t="shared" si="10"/>
        <v>Feb</v>
      </c>
      <c r="V75" t="str">
        <f t="shared" si="11"/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>
        <f t="shared" si="7"/>
        <v>19.47</v>
      </c>
      <c r="Q76" t="s">
        <v>8310</v>
      </c>
      <c r="R76" t="s">
        <v>8312</v>
      </c>
      <c r="S76" s="8">
        <f t="shared" si="8"/>
        <v>42360.278877314813</v>
      </c>
      <c r="T76" s="8">
        <f t="shared" si="9"/>
        <v>42390.237210648149</v>
      </c>
      <c r="U76" t="str">
        <f t="shared" si="10"/>
        <v>Dec</v>
      </c>
      <c r="V76" t="str">
        <f t="shared" si="11"/>
        <v>2015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>
        <f t="shared" si="7"/>
        <v>85.96</v>
      </c>
      <c r="Q77" t="s">
        <v>8310</v>
      </c>
      <c r="R77" t="s">
        <v>8312</v>
      </c>
      <c r="S77" s="8">
        <f t="shared" si="8"/>
        <v>41357.000833333332</v>
      </c>
      <c r="T77" s="8">
        <f t="shared" si="9"/>
        <v>41386.959166666667</v>
      </c>
      <c r="U77" t="str">
        <f t="shared" si="10"/>
        <v>Mar</v>
      </c>
      <c r="V77" t="str">
        <f t="shared" si="11"/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>
        <f t="shared" si="7"/>
        <v>30.67</v>
      </c>
      <c r="Q78" t="s">
        <v>8310</v>
      </c>
      <c r="R78" t="s">
        <v>8312</v>
      </c>
      <c r="S78" s="8">
        <f t="shared" si="8"/>
        <v>40844.483310185184</v>
      </c>
      <c r="T78" s="8">
        <f t="shared" si="9"/>
        <v>40904.483310185184</v>
      </c>
      <c r="U78" t="str">
        <f t="shared" si="10"/>
        <v>Oct</v>
      </c>
      <c r="V78" t="str">
        <f t="shared" si="11"/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7"/>
        <v>60.38</v>
      </c>
      <c r="Q79" t="s">
        <v>8310</v>
      </c>
      <c r="R79" t="s">
        <v>8312</v>
      </c>
      <c r="S79" s="8">
        <f t="shared" si="8"/>
        <v>40996.936539351853</v>
      </c>
      <c r="T79" s="8">
        <f t="shared" si="9"/>
        <v>41049.874305555553</v>
      </c>
      <c r="U79" t="str">
        <f t="shared" si="10"/>
        <v>Mar</v>
      </c>
      <c r="V79" t="str">
        <f t="shared" si="11"/>
        <v>2012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">
        <v>8310</v>
      </c>
      <c r="R80" t="s">
        <v>8312</v>
      </c>
      <c r="S80" s="8">
        <f t="shared" si="8"/>
        <v>42604.522233796299</v>
      </c>
      <c r="T80" s="8">
        <f t="shared" si="9"/>
        <v>42614.480567129634</v>
      </c>
      <c r="U80" t="str">
        <f t="shared" si="10"/>
        <v>Aug</v>
      </c>
      <c r="V80" t="str">
        <f t="shared" si="11"/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40.270000000000003</v>
      </c>
      <c r="Q81" t="s">
        <v>8310</v>
      </c>
      <c r="R81" t="s">
        <v>8312</v>
      </c>
      <c r="S81" s="8">
        <f t="shared" si="8"/>
        <v>41724.568206018514</v>
      </c>
      <c r="T81" s="8">
        <f t="shared" si="9"/>
        <v>41754.526539351849</v>
      </c>
      <c r="U81" t="str">
        <f t="shared" si="10"/>
        <v>Mar</v>
      </c>
      <c r="V81" t="str">
        <f t="shared" si="11"/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>
        <f t="shared" si="7"/>
        <v>273.83</v>
      </c>
      <c r="Q82" t="s">
        <v>8310</v>
      </c>
      <c r="R82" t="s">
        <v>8312</v>
      </c>
      <c r="S82" s="8">
        <f t="shared" si="8"/>
        <v>41582.875648148147</v>
      </c>
      <c r="T82" s="8">
        <f t="shared" si="9"/>
        <v>41617.833981481483</v>
      </c>
      <c r="U82" t="str">
        <f t="shared" si="10"/>
        <v>Nov</v>
      </c>
      <c r="V82" t="str">
        <f t="shared" si="11"/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t="s">
        <v>8310</v>
      </c>
      <c r="R83" t="s">
        <v>8312</v>
      </c>
      <c r="S83" s="8">
        <f t="shared" si="8"/>
        <v>41099.950543981482</v>
      </c>
      <c r="T83" s="8">
        <f t="shared" si="9"/>
        <v>41103.876388888886</v>
      </c>
      <c r="U83" t="str">
        <f t="shared" si="10"/>
        <v>Jul</v>
      </c>
      <c r="V83" t="str">
        <f t="shared" si="11"/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>
        <f t="shared" si="7"/>
        <v>40.01</v>
      </c>
      <c r="Q84" t="s">
        <v>8310</v>
      </c>
      <c r="R84" t="s">
        <v>8312</v>
      </c>
      <c r="S84" s="8">
        <f t="shared" si="8"/>
        <v>40795.611817129626</v>
      </c>
      <c r="T84" s="8">
        <f t="shared" si="9"/>
        <v>40825.570150462961</v>
      </c>
      <c r="U84" t="str">
        <f t="shared" si="10"/>
        <v>Sep</v>
      </c>
      <c r="V84" t="str">
        <f t="shared" si="11"/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7"/>
        <v>15.77</v>
      </c>
      <c r="Q85" t="s">
        <v>8310</v>
      </c>
      <c r="R85" t="s">
        <v>8312</v>
      </c>
      <c r="S85" s="8">
        <f t="shared" si="8"/>
        <v>42042.407280092586</v>
      </c>
      <c r="T85" s="8">
        <f t="shared" si="9"/>
        <v>42057.229166666672</v>
      </c>
      <c r="U85" t="str">
        <f t="shared" si="10"/>
        <v>Feb</v>
      </c>
      <c r="V85" t="str">
        <f t="shared" si="11"/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t="s">
        <v>8310</v>
      </c>
      <c r="R86" t="s">
        <v>8312</v>
      </c>
      <c r="S86" s="8">
        <f t="shared" si="8"/>
        <v>40648.54960648148</v>
      </c>
      <c r="T86" s="8">
        <f t="shared" si="9"/>
        <v>40678.507939814815</v>
      </c>
      <c r="U86" t="str">
        <f t="shared" si="10"/>
        <v>Apr</v>
      </c>
      <c r="V86" t="str">
        <f t="shared" si="11"/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7"/>
        <v>71.709999999999994</v>
      </c>
      <c r="Q87" t="s">
        <v>8310</v>
      </c>
      <c r="R87" t="s">
        <v>8312</v>
      </c>
      <c r="S87" s="8">
        <f t="shared" si="8"/>
        <v>40778.917094907403</v>
      </c>
      <c r="T87" s="8">
        <f t="shared" si="9"/>
        <v>40808.875428240739</v>
      </c>
      <c r="U87" t="str">
        <f t="shared" si="10"/>
        <v>Aug</v>
      </c>
      <c r="V87" t="str">
        <f t="shared" si="11"/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>
        <f t="shared" si="7"/>
        <v>375.76</v>
      </c>
      <c r="Q88" t="s">
        <v>8310</v>
      </c>
      <c r="R88" t="s">
        <v>8312</v>
      </c>
      <c r="S88" s="8">
        <f t="shared" si="8"/>
        <v>42291.347743055558</v>
      </c>
      <c r="T88" s="8">
        <f t="shared" si="9"/>
        <v>42365.34774305555</v>
      </c>
      <c r="U88" t="str">
        <f t="shared" si="10"/>
        <v>Oct</v>
      </c>
      <c r="V88" t="str">
        <f t="shared" si="11"/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7"/>
        <v>104.6</v>
      </c>
      <c r="Q89" t="s">
        <v>8310</v>
      </c>
      <c r="R89" t="s">
        <v>8312</v>
      </c>
      <c r="S89" s="8">
        <f t="shared" si="8"/>
        <v>40322.331053240734</v>
      </c>
      <c r="T89" s="8">
        <f t="shared" si="9"/>
        <v>40331.820138888892</v>
      </c>
      <c r="U89" t="str">
        <f t="shared" si="10"/>
        <v>May</v>
      </c>
      <c r="V89" t="str">
        <f t="shared" si="11"/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7"/>
        <v>60</v>
      </c>
      <c r="Q90" t="s">
        <v>8310</v>
      </c>
      <c r="R90" t="s">
        <v>8312</v>
      </c>
      <c r="S90" s="8">
        <f t="shared" si="8"/>
        <v>41786.450590277775</v>
      </c>
      <c r="T90" s="8">
        <f t="shared" si="9"/>
        <v>41812.40892361111</v>
      </c>
      <c r="U90" t="str">
        <f t="shared" si="10"/>
        <v>May</v>
      </c>
      <c r="V90" t="str">
        <f t="shared" si="11"/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>
        <f t="shared" si="7"/>
        <v>123.29</v>
      </c>
      <c r="Q91" t="s">
        <v>8310</v>
      </c>
      <c r="R91" t="s">
        <v>8312</v>
      </c>
      <c r="S91" s="8">
        <f t="shared" si="8"/>
        <v>41402.543888888889</v>
      </c>
      <c r="T91" s="8">
        <f t="shared" si="9"/>
        <v>41427.502222222225</v>
      </c>
      <c r="U91" t="str">
        <f t="shared" si="10"/>
        <v>May</v>
      </c>
      <c r="V91" t="str">
        <f t="shared" si="11"/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>
        <f t="shared" si="7"/>
        <v>31.38</v>
      </c>
      <c r="Q92" t="s">
        <v>8310</v>
      </c>
      <c r="R92" t="s">
        <v>8312</v>
      </c>
      <c r="S92" s="8">
        <f t="shared" si="8"/>
        <v>40706.089108796295</v>
      </c>
      <c r="T92" s="8">
        <f t="shared" si="9"/>
        <v>40736.047442129631</v>
      </c>
      <c r="U92" t="str">
        <f t="shared" si="10"/>
        <v>Jun</v>
      </c>
      <c r="V92" t="str">
        <f t="shared" si="11"/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78.260000000000005</v>
      </c>
      <c r="Q93" t="s">
        <v>8310</v>
      </c>
      <c r="R93" t="s">
        <v>8312</v>
      </c>
      <c r="S93" s="8">
        <f t="shared" si="8"/>
        <v>40619.194027777776</v>
      </c>
      <c r="T93" s="8">
        <f t="shared" si="9"/>
        <v>40680.152361111112</v>
      </c>
      <c r="U93" t="str">
        <f t="shared" si="10"/>
        <v>Mar</v>
      </c>
      <c r="V93" t="str">
        <f t="shared" si="11"/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>
        <f t="shared" si="7"/>
        <v>122.33</v>
      </c>
      <c r="Q94" t="s">
        <v>8310</v>
      </c>
      <c r="R94" t="s">
        <v>8312</v>
      </c>
      <c r="S94" s="8">
        <f t="shared" si="8"/>
        <v>42720.990543981483</v>
      </c>
      <c r="T94" s="8">
        <f t="shared" si="9"/>
        <v>42767.083333333328</v>
      </c>
      <c r="U94" t="str">
        <f t="shared" si="10"/>
        <v>Dec</v>
      </c>
      <c r="V94" t="str">
        <f t="shared" si="11"/>
        <v>2016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>
        <f t="shared" si="7"/>
        <v>73.73</v>
      </c>
      <c r="Q95" t="s">
        <v>8310</v>
      </c>
      <c r="R95" t="s">
        <v>8312</v>
      </c>
      <c r="S95" s="8">
        <f t="shared" si="8"/>
        <v>41065.649733796294</v>
      </c>
      <c r="T95" s="8">
        <f t="shared" si="9"/>
        <v>41093.625</v>
      </c>
      <c r="U95" t="str">
        <f t="shared" si="10"/>
        <v>Jun</v>
      </c>
      <c r="V95" t="str">
        <f t="shared" si="11"/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t="s">
        <v>8310</v>
      </c>
      <c r="R96" t="s">
        <v>8312</v>
      </c>
      <c r="S96" s="8">
        <f t="shared" si="8"/>
        <v>41716.509513888886</v>
      </c>
      <c r="T96" s="8">
        <f t="shared" si="9"/>
        <v>41736.467847222222</v>
      </c>
      <c r="U96" t="str">
        <f t="shared" si="10"/>
        <v>Mar</v>
      </c>
      <c r="V96" t="str">
        <f t="shared" si="11"/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>
        <f t="shared" si="7"/>
        <v>21.9</v>
      </c>
      <c r="Q97" t="s">
        <v>8310</v>
      </c>
      <c r="R97" t="s">
        <v>8312</v>
      </c>
      <c r="S97" s="8">
        <f t="shared" si="8"/>
        <v>40934.796770833331</v>
      </c>
      <c r="T97" s="8">
        <f t="shared" si="9"/>
        <v>40964.755104166667</v>
      </c>
      <c r="U97" t="str">
        <f t="shared" si="10"/>
        <v>Jan</v>
      </c>
      <c r="V97" t="str">
        <f t="shared" si="11"/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>
        <f t="shared" si="7"/>
        <v>50.59</v>
      </c>
      <c r="Q98" t="s">
        <v>8310</v>
      </c>
      <c r="R98" t="s">
        <v>8312</v>
      </c>
      <c r="S98" s="8">
        <f t="shared" si="8"/>
        <v>40324.45417824074</v>
      </c>
      <c r="T98" s="8">
        <f t="shared" si="9"/>
        <v>40390.875</v>
      </c>
      <c r="U98" t="str">
        <f t="shared" si="10"/>
        <v>May</v>
      </c>
      <c r="V98" t="str">
        <f t="shared" si="11"/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>
        <f t="shared" si="7"/>
        <v>53.13</v>
      </c>
      <c r="Q99" t="s">
        <v>8310</v>
      </c>
      <c r="R99" t="s">
        <v>8312</v>
      </c>
      <c r="S99" s="8">
        <f t="shared" si="8"/>
        <v>40705.926874999997</v>
      </c>
      <c r="T99" s="8">
        <f t="shared" si="9"/>
        <v>40735.885208333333</v>
      </c>
      <c r="U99" t="str">
        <f t="shared" si="10"/>
        <v>Jun</v>
      </c>
      <c r="V99" t="str">
        <f t="shared" si="11"/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>
        <f t="shared" si="7"/>
        <v>56.67</v>
      </c>
      <c r="Q100" t="s">
        <v>8310</v>
      </c>
      <c r="R100" t="s">
        <v>8312</v>
      </c>
      <c r="S100" s="8">
        <f t="shared" si="8"/>
        <v>41214.586504629624</v>
      </c>
      <c r="T100" s="8">
        <f t="shared" si="9"/>
        <v>41250.729166666664</v>
      </c>
      <c r="U100" t="str">
        <f t="shared" si="10"/>
        <v>Nov</v>
      </c>
      <c r="V100" t="str">
        <f t="shared" si="11"/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>
        <f t="shared" si="7"/>
        <v>40.78</v>
      </c>
      <c r="Q101" t="s">
        <v>8310</v>
      </c>
      <c r="R101" t="s">
        <v>8312</v>
      </c>
      <c r="S101" s="8">
        <f t="shared" si="8"/>
        <v>41631.694432870368</v>
      </c>
      <c r="T101" s="8">
        <f t="shared" si="9"/>
        <v>41661.652766203704</v>
      </c>
      <c r="U101" t="str">
        <f t="shared" si="10"/>
        <v>Dec</v>
      </c>
      <c r="V101" t="str">
        <f t="shared" si="11"/>
        <v>2013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t="s">
        <v>8310</v>
      </c>
      <c r="R102" t="s">
        <v>8312</v>
      </c>
      <c r="S102" s="8">
        <f t="shared" si="8"/>
        <v>41197.544976851852</v>
      </c>
      <c r="T102" s="8">
        <f t="shared" si="9"/>
        <v>41217.544976851852</v>
      </c>
      <c r="U102" t="str">
        <f t="shared" si="10"/>
        <v>Oct</v>
      </c>
      <c r="V102" t="str">
        <f t="shared" si="11"/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">
        <v>8310</v>
      </c>
      <c r="R103" t="s">
        <v>8312</v>
      </c>
      <c r="S103" s="8">
        <f t="shared" si="8"/>
        <v>41274.568402777775</v>
      </c>
      <c r="T103" s="8">
        <f t="shared" si="9"/>
        <v>41298.526736111111</v>
      </c>
      <c r="U103" t="str">
        <f t="shared" si="10"/>
        <v>Dec</v>
      </c>
      <c r="V103" t="str">
        <f t="shared" si="11"/>
        <v>2012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7"/>
        <v>117.92</v>
      </c>
      <c r="Q104" t="s">
        <v>8310</v>
      </c>
      <c r="R104" t="s">
        <v>8312</v>
      </c>
      <c r="S104" s="8">
        <f t="shared" si="8"/>
        <v>40504.922835648147</v>
      </c>
      <c r="T104" s="8">
        <f t="shared" si="9"/>
        <v>40534.881168981483</v>
      </c>
      <c r="U104" t="str">
        <f t="shared" si="10"/>
        <v>Nov</v>
      </c>
      <c r="V104" t="str">
        <f t="shared" si="11"/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>
        <f t="shared" si="7"/>
        <v>27.9</v>
      </c>
      <c r="Q105" t="s">
        <v>8310</v>
      </c>
      <c r="R105" t="s">
        <v>8312</v>
      </c>
      <c r="S105" s="8">
        <f t="shared" si="8"/>
        <v>41682.597569444442</v>
      </c>
      <c r="T105" s="8">
        <f t="shared" si="9"/>
        <v>41705.555902777778</v>
      </c>
      <c r="U105" t="str">
        <f t="shared" si="10"/>
        <v>Feb</v>
      </c>
      <c r="V105" t="str">
        <f t="shared" si="11"/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">
        <v>8310</v>
      </c>
      <c r="R106" t="s">
        <v>8312</v>
      </c>
      <c r="S106" s="8">
        <f t="shared" si="8"/>
        <v>40612.486874999995</v>
      </c>
      <c r="T106" s="8">
        <f t="shared" si="9"/>
        <v>40635.791666666664</v>
      </c>
      <c r="U106" t="str">
        <f t="shared" si="10"/>
        <v>Mar</v>
      </c>
      <c r="V106" t="str">
        <f t="shared" si="11"/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>
        <f t="shared" si="7"/>
        <v>39.380000000000003</v>
      </c>
      <c r="Q107" t="s">
        <v>8310</v>
      </c>
      <c r="R107" t="s">
        <v>8312</v>
      </c>
      <c r="S107" s="8">
        <f t="shared" si="8"/>
        <v>42485.516435185178</v>
      </c>
      <c r="T107" s="8">
        <f t="shared" si="9"/>
        <v>42503.75</v>
      </c>
      <c r="U107" t="str">
        <f t="shared" si="10"/>
        <v>Apr</v>
      </c>
      <c r="V107" t="str">
        <f t="shared" si="11"/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7"/>
        <v>186.11</v>
      </c>
      <c r="Q108" t="s">
        <v>8310</v>
      </c>
      <c r="R108" t="s">
        <v>8312</v>
      </c>
      <c r="S108" s="8">
        <f t="shared" si="8"/>
        <v>40987.568298611113</v>
      </c>
      <c r="T108" s="8">
        <f t="shared" si="9"/>
        <v>41001.526631944449</v>
      </c>
      <c r="U108" t="str">
        <f t="shared" si="10"/>
        <v>Mar</v>
      </c>
      <c r="V108" t="str">
        <f t="shared" si="11"/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>
        <f t="shared" si="7"/>
        <v>111.38</v>
      </c>
      <c r="Q109" t="s">
        <v>8310</v>
      </c>
      <c r="R109" t="s">
        <v>8312</v>
      </c>
      <c r="S109" s="8">
        <f t="shared" si="8"/>
        <v>40635.774155092593</v>
      </c>
      <c r="T109" s="8">
        <f t="shared" si="9"/>
        <v>40657.732488425929</v>
      </c>
      <c r="U109" t="str">
        <f t="shared" si="10"/>
        <v>Apr</v>
      </c>
      <c r="V109" t="str">
        <f t="shared" si="11"/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>
        <f t="shared" si="7"/>
        <v>78.72</v>
      </c>
      <c r="Q110" t="s">
        <v>8310</v>
      </c>
      <c r="R110" t="s">
        <v>8312</v>
      </c>
      <c r="S110" s="8">
        <f t="shared" si="8"/>
        <v>41365.404745370368</v>
      </c>
      <c r="T110" s="8">
        <f t="shared" si="9"/>
        <v>41425.363078703704</v>
      </c>
      <c r="U110" t="str">
        <f t="shared" si="10"/>
        <v>Apr</v>
      </c>
      <c r="V110" t="str">
        <f t="shared" si="11"/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>
        <f t="shared" si="7"/>
        <v>46.7</v>
      </c>
      <c r="Q111" t="s">
        <v>8310</v>
      </c>
      <c r="R111" t="s">
        <v>8312</v>
      </c>
      <c r="S111" s="8">
        <f t="shared" si="8"/>
        <v>40569.817476851851</v>
      </c>
      <c r="T111" s="8">
        <f t="shared" si="9"/>
        <v>40599.775810185187</v>
      </c>
      <c r="U111" t="str">
        <f t="shared" si="10"/>
        <v>Jan</v>
      </c>
      <c r="V111" t="str">
        <f t="shared" si="11"/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7"/>
        <v>65.38</v>
      </c>
      <c r="Q112" t="s">
        <v>8310</v>
      </c>
      <c r="R112" t="s">
        <v>8312</v>
      </c>
      <c r="S112" s="8">
        <f t="shared" si="8"/>
        <v>41557.741354166668</v>
      </c>
      <c r="T112" s="8">
        <f t="shared" si="9"/>
        <v>41591.999305555553</v>
      </c>
      <c r="U112" t="str">
        <f t="shared" si="10"/>
        <v>Oct</v>
      </c>
      <c r="V112" t="str">
        <f t="shared" si="11"/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7"/>
        <v>102.08</v>
      </c>
      <c r="Q113" t="s">
        <v>8310</v>
      </c>
      <c r="R113" t="s">
        <v>8312</v>
      </c>
      <c r="S113" s="8">
        <f t="shared" si="8"/>
        <v>42125.124849537031</v>
      </c>
      <c r="T113" s="8">
        <f t="shared" si="9"/>
        <v>42155.083182870367</v>
      </c>
      <c r="U113" t="str">
        <f t="shared" si="10"/>
        <v>May</v>
      </c>
      <c r="V113" t="str">
        <f t="shared" si="11"/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t="s">
        <v>8310</v>
      </c>
      <c r="R114" t="s">
        <v>8312</v>
      </c>
      <c r="S114" s="8">
        <f t="shared" si="8"/>
        <v>41717.834699074068</v>
      </c>
      <c r="T114" s="8">
        <f t="shared" si="9"/>
        <v>41741.833333333336</v>
      </c>
      <c r="U114" t="str">
        <f t="shared" si="10"/>
        <v>Mar</v>
      </c>
      <c r="V114" t="str">
        <f t="shared" si="11"/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</v>
      </c>
      <c r="Q115" t="s">
        <v>8310</v>
      </c>
      <c r="R115" t="s">
        <v>8312</v>
      </c>
      <c r="S115" s="8">
        <f t="shared" si="8"/>
        <v>40753.550092592588</v>
      </c>
      <c r="T115" s="8">
        <f t="shared" si="9"/>
        <v>40761.375</v>
      </c>
      <c r="U115" t="str">
        <f t="shared" si="10"/>
        <v>Jul</v>
      </c>
      <c r="V115" t="str">
        <f t="shared" si="11"/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>
        <f t="shared" si="7"/>
        <v>88.57</v>
      </c>
      <c r="Q116" t="s">
        <v>8310</v>
      </c>
      <c r="R116" t="s">
        <v>8312</v>
      </c>
      <c r="S116" s="8">
        <f t="shared" si="8"/>
        <v>40861.065833333334</v>
      </c>
      <c r="T116" s="8">
        <f t="shared" si="9"/>
        <v>40921.02416666667</v>
      </c>
      <c r="U116" t="str">
        <f t="shared" si="10"/>
        <v>Nov</v>
      </c>
      <c r="V116" t="str">
        <f t="shared" si="11"/>
        <v>2011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>
        <f t="shared" si="7"/>
        <v>28.73</v>
      </c>
      <c r="Q117" t="s">
        <v>8310</v>
      </c>
      <c r="R117" t="s">
        <v>8312</v>
      </c>
      <c r="S117" s="8">
        <f t="shared" si="8"/>
        <v>40918.530601851846</v>
      </c>
      <c r="T117" s="8">
        <f t="shared" si="9"/>
        <v>40943.488935185182</v>
      </c>
      <c r="U117" t="str">
        <f t="shared" si="10"/>
        <v>Jan</v>
      </c>
      <c r="V117" t="str">
        <f t="shared" si="11"/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>
        <f t="shared" si="7"/>
        <v>69.790000000000006</v>
      </c>
      <c r="Q118" t="s">
        <v>8310</v>
      </c>
      <c r="R118" t="s">
        <v>8312</v>
      </c>
      <c r="S118" s="8">
        <f t="shared" si="8"/>
        <v>40595.288831018515</v>
      </c>
      <c r="T118" s="8">
        <f t="shared" si="9"/>
        <v>40641.205497685187</v>
      </c>
      <c r="U118" t="str">
        <f t="shared" si="10"/>
        <v>Feb</v>
      </c>
      <c r="V118" t="str">
        <f t="shared" si="11"/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>
        <f t="shared" si="7"/>
        <v>167.49</v>
      </c>
      <c r="Q119" t="s">
        <v>8310</v>
      </c>
      <c r="R119" t="s">
        <v>8312</v>
      </c>
      <c r="S119" s="8">
        <f t="shared" si="8"/>
        <v>40248.626666666663</v>
      </c>
      <c r="T119" s="8">
        <f t="shared" si="9"/>
        <v>40338.541666666664</v>
      </c>
      <c r="U119" t="str">
        <f t="shared" si="10"/>
        <v>Mar</v>
      </c>
      <c r="V119" t="str">
        <f t="shared" si="11"/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>
        <f t="shared" si="7"/>
        <v>144.91</v>
      </c>
      <c r="Q120" t="s">
        <v>8310</v>
      </c>
      <c r="R120" t="s">
        <v>8312</v>
      </c>
      <c r="S120" s="8">
        <f t="shared" si="8"/>
        <v>40722.845324074071</v>
      </c>
      <c r="T120" s="8">
        <f t="shared" si="9"/>
        <v>40752.803657407407</v>
      </c>
      <c r="U120" t="str">
        <f t="shared" si="10"/>
        <v>Jun</v>
      </c>
      <c r="V120" t="str">
        <f t="shared" si="11"/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7"/>
        <v>91.84</v>
      </c>
      <c r="Q121" t="s">
        <v>8310</v>
      </c>
      <c r="R121" t="s">
        <v>8312</v>
      </c>
      <c r="S121" s="8">
        <f t="shared" si="8"/>
        <v>40738.860949074071</v>
      </c>
      <c r="T121" s="8">
        <f t="shared" si="9"/>
        <v>40768.708333333336</v>
      </c>
      <c r="U121" t="str">
        <f t="shared" si="10"/>
        <v>Jul</v>
      </c>
      <c r="V121" t="str">
        <f t="shared" si="11"/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>
        <f t="shared" si="7"/>
        <v>10</v>
      </c>
      <c r="Q122" t="s">
        <v>8310</v>
      </c>
      <c r="R122" t="s">
        <v>8313</v>
      </c>
      <c r="S122" s="8">
        <f t="shared" si="8"/>
        <v>42615.841516203705</v>
      </c>
      <c r="T122" s="8">
        <f t="shared" si="9"/>
        <v>42645.799849537041</v>
      </c>
      <c r="U122" t="str">
        <f t="shared" si="10"/>
        <v>Sep</v>
      </c>
      <c r="V122" t="str">
        <f t="shared" si="11"/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>
        <f t="shared" si="7"/>
        <v>1</v>
      </c>
      <c r="Q123" t="s">
        <v>8310</v>
      </c>
      <c r="R123" t="s">
        <v>8313</v>
      </c>
      <c r="S123" s="8">
        <f t="shared" si="8"/>
        <v>42096.496643518512</v>
      </c>
      <c r="T123" s="8">
        <f t="shared" si="9"/>
        <v>42112.177777777775</v>
      </c>
      <c r="U123" t="str">
        <f t="shared" si="10"/>
        <v>Apr</v>
      </c>
      <c r="V123" t="str">
        <f t="shared" si="11"/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8">
        <f t="shared" si="8"/>
        <v>42593.223460648143</v>
      </c>
      <c r="T124" s="8">
        <f t="shared" si="9"/>
        <v>42653.181793981479</v>
      </c>
      <c r="U124" t="str">
        <f t="shared" si="10"/>
        <v>Aug</v>
      </c>
      <c r="V124" t="str">
        <f t="shared" si="11"/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>
        <f t="shared" si="7"/>
        <v>25.17</v>
      </c>
      <c r="Q125" t="s">
        <v>8310</v>
      </c>
      <c r="R125" t="s">
        <v>8313</v>
      </c>
      <c r="S125" s="8">
        <f t="shared" si="8"/>
        <v>41904.573657407404</v>
      </c>
      <c r="T125" s="8">
        <f t="shared" si="9"/>
        <v>41940.666666666664</v>
      </c>
      <c r="U125" t="str">
        <f t="shared" si="10"/>
        <v>Sep</v>
      </c>
      <c r="V125" t="str">
        <f t="shared" si="11"/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8">
        <f t="shared" si="8"/>
        <v>42114.720393518517</v>
      </c>
      <c r="T126" s="8">
        <f t="shared" si="9"/>
        <v>42139.678726851853</v>
      </c>
      <c r="U126" t="str">
        <f t="shared" si="10"/>
        <v>Apr</v>
      </c>
      <c r="V126" t="str">
        <f t="shared" si="11"/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>
        <f t="shared" si="7"/>
        <v>11.67</v>
      </c>
      <c r="Q127" t="s">
        <v>8310</v>
      </c>
      <c r="R127" t="s">
        <v>8313</v>
      </c>
      <c r="S127" s="8">
        <f t="shared" si="8"/>
        <v>42709.78564814815</v>
      </c>
      <c r="T127" s="8">
        <f t="shared" si="9"/>
        <v>42769.743981481486</v>
      </c>
      <c r="U127" t="str">
        <f t="shared" si="10"/>
        <v>Dec</v>
      </c>
      <c r="V127" t="str">
        <f t="shared" si="11"/>
        <v>2016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>
        <f t="shared" si="7"/>
        <v>106.69</v>
      </c>
      <c r="Q128" t="s">
        <v>8310</v>
      </c>
      <c r="R128" t="s">
        <v>8313</v>
      </c>
      <c r="S128" s="8">
        <f t="shared" si="8"/>
        <v>42135.381215277775</v>
      </c>
      <c r="T128" s="8">
        <f t="shared" si="9"/>
        <v>42165.833333333328</v>
      </c>
      <c r="U128" t="str">
        <f t="shared" si="10"/>
        <v>May</v>
      </c>
      <c r="V128" t="str">
        <f t="shared" si="11"/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>
        <f t="shared" si="7"/>
        <v>47.5</v>
      </c>
      <c r="Q129" t="s">
        <v>8310</v>
      </c>
      <c r="R129" t="s">
        <v>8313</v>
      </c>
      <c r="S129" s="8">
        <f t="shared" si="8"/>
        <v>42067.415983796294</v>
      </c>
      <c r="T129" s="8">
        <f t="shared" si="9"/>
        <v>42097.332650462966</v>
      </c>
      <c r="U129" t="str">
        <f t="shared" si="10"/>
        <v>Mar</v>
      </c>
      <c r="V129" t="str">
        <f t="shared" si="11"/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>
        <f t="shared" si="7"/>
        <v>311.17</v>
      </c>
      <c r="Q130" t="s">
        <v>8310</v>
      </c>
      <c r="R130" t="s">
        <v>8313</v>
      </c>
      <c r="S130" s="8">
        <f t="shared" si="8"/>
        <v>42628.019594907404</v>
      </c>
      <c r="T130" s="8">
        <f t="shared" si="9"/>
        <v>42662.97792824074</v>
      </c>
      <c r="U130" t="str">
        <f t="shared" si="10"/>
        <v>Sep</v>
      </c>
      <c r="V130" t="str">
        <f t="shared" si="11"/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ROUND(100*(E131/D131),0)</f>
        <v>0</v>
      </c>
      <c r="P131" t="e">
        <f t="shared" ref="P131:P194" si="13">ROUND(E131/L131,2)</f>
        <v>#DIV/0!</v>
      </c>
      <c r="Q131" t="s">
        <v>8310</v>
      </c>
      <c r="R131" t="s">
        <v>8313</v>
      </c>
      <c r="S131" s="8">
        <f t="shared" ref="S131:S194" si="14">(((J131/60)/60)/24)+DATE(1970,1,1)+(-5/24)</f>
        <v>41882.728969907403</v>
      </c>
      <c r="T131" s="8">
        <f t="shared" ref="T131:T194" si="15">(((I131/60)/60)/24)+DATE(1970,1,1)+(-6/24)</f>
        <v>41942.687303240738</v>
      </c>
      <c r="U131" t="str">
        <f t="shared" ref="U131:U194" si="16">TEXT(S131,"mmm")</f>
        <v>Aug</v>
      </c>
      <c r="V131" t="str">
        <f t="shared" ref="V131:V194" si="17">TEXT(S131,"yyyy")</f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">
        <v>8310</v>
      </c>
      <c r="R132" t="s">
        <v>8313</v>
      </c>
      <c r="S132" s="8">
        <f t="shared" si="14"/>
        <v>41778.707083333327</v>
      </c>
      <c r="T132" s="8">
        <f t="shared" si="15"/>
        <v>41806.594444444447</v>
      </c>
      <c r="U132" t="str">
        <f t="shared" si="16"/>
        <v>May</v>
      </c>
      <c r="V132" t="str">
        <f t="shared" si="17"/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">
        <v>8310</v>
      </c>
      <c r="R133" t="s">
        <v>8313</v>
      </c>
      <c r="S133" s="8">
        <f t="shared" si="14"/>
        <v>42541.629178240742</v>
      </c>
      <c r="T133" s="8">
        <f t="shared" si="15"/>
        <v>42556.75</v>
      </c>
      <c r="U133" t="str">
        <f t="shared" si="16"/>
        <v>Jun</v>
      </c>
      <c r="V133" t="str">
        <f t="shared" si="17"/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3"/>
        <v>94.51</v>
      </c>
      <c r="Q134" t="s">
        <v>8310</v>
      </c>
      <c r="R134" t="s">
        <v>8313</v>
      </c>
      <c r="S134" s="8">
        <f t="shared" si="14"/>
        <v>41905.60424768518</v>
      </c>
      <c r="T134" s="8">
        <f t="shared" si="15"/>
        <v>41950.604247685187</v>
      </c>
      <c r="U134" t="str">
        <f t="shared" si="16"/>
        <v>Sep</v>
      </c>
      <c r="V134" t="str">
        <f t="shared" si="17"/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">
        <v>8310</v>
      </c>
      <c r="R135" t="s">
        <v>8313</v>
      </c>
      <c r="S135" s="8">
        <f t="shared" si="14"/>
        <v>42491.599351851844</v>
      </c>
      <c r="T135" s="8">
        <f t="shared" si="15"/>
        <v>42521.479861111111</v>
      </c>
      <c r="U135" t="str">
        <f t="shared" si="16"/>
        <v>May</v>
      </c>
      <c r="V135" t="str">
        <f t="shared" si="17"/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">
        <v>8310</v>
      </c>
      <c r="R136" t="s">
        <v>8313</v>
      </c>
      <c r="S136" s="8">
        <f t="shared" si="14"/>
        <v>42221.701597222222</v>
      </c>
      <c r="T136" s="8">
        <f t="shared" si="15"/>
        <v>42251.458333333328</v>
      </c>
      <c r="U136" t="str">
        <f t="shared" si="16"/>
        <v>Aug</v>
      </c>
      <c r="V136" t="str">
        <f t="shared" si="17"/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>
        <f t="shared" si="13"/>
        <v>80.599999999999994</v>
      </c>
      <c r="Q137" t="s">
        <v>8310</v>
      </c>
      <c r="R137" t="s">
        <v>8313</v>
      </c>
      <c r="S137" s="8">
        <f t="shared" si="14"/>
        <v>41788.173576388886</v>
      </c>
      <c r="T137" s="8">
        <f t="shared" si="15"/>
        <v>41821.541666666664</v>
      </c>
      <c r="U137" t="str">
        <f t="shared" si="16"/>
        <v>May</v>
      </c>
      <c r="V137" t="str">
        <f t="shared" si="17"/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">
        <v>8310</v>
      </c>
      <c r="R138" t="s">
        <v>8313</v>
      </c>
      <c r="S138" s="8">
        <f t="shared" si="14"/>
        <v>42096.201782407406</v>
      </c>
      <c r="T138" s="8">
        <f t="shared" si="15"/>
        <v>42140.177777777775</v>
      </c>
      <c r="U138" t="str">
        <f t="shared" si="16"/>
        <v>Apr</v>
      </c>
      <c r="V138" t="str">
        <f t="shared" si="17"/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">
        <v>8310</v>
      </c>
      <c r="R139" t="s">
        <v>8313</v>
      </c>
      <c r="S139" s="8">
        <f t="shared" si="14"/>
        <v>42239.365659722222</v>
      </c>
      <c r="T139" s="8">
        <f t="shared" si="15"/>
        <v>42289.323993055557</v>
      </c>
      <c r="U139" t="str">
        <f t="shared" si="16"/>
        <v>Aug</v>
      </c>
      <c r="V139" t="str">
        <f t="shared" si="17"/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>
        <f t="shared" si="13"/>
        <v>81.239999999999995</v>
      </c>
      <c r="Q140" t="s">
        <v>8310</v>
      </c>
      <c r="R140" t="s">
        <v>8313</v>
      </c>
      <c r="S140" s="8">
        <f t="shared" si="14"/>
        <v>42186.049085648141</v>
      </c>
      <c r="T140" s="8">
        <f t="shared" si="15"/>
        <v>42216.957638888889</v>
      </c>
      <c r="U140" t="str">
        <f t="shared" si="16"/>
        <v>Jul</v>
      </c>
      <c r="V140" t="str">
        <f t="shared" si="17"/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">
        <v>8310</v>
      </c>
      <c r="R141" t="s">
        <v>8313</v>
      </c>
      <c r="S141" s="8">
        <f t="shared" si="14"/>
        <v>42187.712638888886</v>
      </c>
      <c r="T141" s="8">
        <f t="shared" si="15"/>
        <v>42197.670972222222</v>
      </c>
      <c r="U141" t="str">
        <f t="shared" si="16"/>
        <v>Jul</v>
      </c>
      <c r="V141" t="str">
        <f t="shared" si="17"/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">
        <v>8310</v>
      </c>
      <c r="R142" t="s">
        <v>8313</v>
      </c>
      <c r="S142" s="8">
        <f t="shared" si="14"/>
        <v>42052.989953703705</v>
      </c>
      <c r="T142" s="8">
        <f t="shared" si="15"/>
        <v>42082.90662037037</v>
      </c>
      <c r="U142" t="str">
        <f t="shared" si="16"/>
        <v>Feb</v>
      </c>
      <c r="V142" t="str">
        <f t="shared" si="17"/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3"/>
        <v>46.18</v>
      </c>
      <c r="Q143" t="s">
        <v>8310</v>
      </c>
      <c r="R143" t="s">
        <v>8313</v>
      </c>
      <c r="S143" s="8">
        <f t="shared" si="14"/>
        <v>42109.944710648146</v>
      </c>
      <c r="T143" s="8">
        <f t="shared" si="15"/>
        <v>42154.903043981481</v>
      </c>
      <c r="U143" t="str">
        <f t="shared" si="16"/>
        <v>Apr</v>
      </c>
      <c r="V143" t="str">
        <f t="shared" si="17"/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>
        <f t="shared" si="13"/>
        <v>10</v>
      </c>
      <c r="Q144" t="s">
        <v>8310</v>
      </c>
      <c r="R144" t="s">
        <v>8313</v>
      </c>
      <c r="S144" s="8">
        <f t="shared" si="14"/>
        <v>41938.684930555552</v>
      </c>
      <c r="T144" s="8">
        <f t="shared" si="15"/>
        <v>41959.684930555552</v>
      </c>
      <c r="U144" t="str">
        <f t="shared" si="16"/>
        <v>Oct</v>
      </c>
      <c r="V144" t="str">
        <f t="shared" si="17"/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">
        <v>8310</v>
      </c>
      <c r="R145" t="s">
        <v>8313</v>
      </c>
      <c r="S145" s="8">
        <f t="shared" si="14"/>
        <v>42558.855810185189</v>
      </c>
      <c r="T145" s="8">
        <f t="shared" si="15"/>
        <v>42615.996527777781</v>
      </c>
      <c r="U145" t="str">
        <f t="shared" si="16"/>
        <v>Jul</v>
      </c>
      <c r="V145" t="str">
        <f t="shared" si="17"/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>
        <f t="shared" si="13"/>
        <v>55.95</v>
      </c>
      <c r="Q146" t="s">
        <v>8310</v>
      </c>
      <c r="R146" t="s">
        <v>8313</v>
      </c>
      <c r="S146" s="8">
        <f t="shared" si="14"/>
        <v>42047.554074074076</v>
      </c>
      <c r="T146" s="8">
        <f t="shared" si="15"/>
        <v>42107.47074074074</v>
      </c>
      <c r="U146" t="str">
        <f t="shared" si="16"/>
        <v>Feb</v>
      </c>
      <c r="V146" t="str">
        <f t="shared" si="17"/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3"/>
        <v>37.56</v>
      </c>
      <c r="Q147" t="s">
        <v>8310</v>
      </c>
      <c r="R147" t="s">
        <v>8313</v>
      </c>
      <c r="S147" s="8">
        <f t="shared" si="14"/>
        <v>42200.333935185183</v>
      </c>
      <c r="T147" s="8">
        <f t="shared" si="15"/>
        <v>42227.292268518519</v>
      </c>
      <c r="U147" t="str">
        <f t="shared" si="16"/>
        <v>Jul</v>
      </c>
      <c r="V147" t="str">
        <f t="shared" si="17"/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3"/>
        <v>38.33</v>
      </c>
      <c r="Q148" t="s">
        <v>8310</v>
      </c>
      <c r="R148" t="s">
        <v>8313</v>
      </c>
      <c r="S148" s="8">
        <f t="shared" si="14"/>
        <v>42692.807847222219</v>
      </c>
      <c r="T148" s="8">
        <f t="shared" si="15"/>
        <v>42752.766180555554</v>
      </c>
      <c r="U148" t="str">
        <f t="shared" si="16"/>
        <v>Nov</v>
      </c>
      <c r="V148" t="str">
        <f t="shared" si="17"/>
        <v>2016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">
        <v>8310</v>
      </c>
      <c r="R149" t="s">
        <v>8313</v>
      </c>
      <c r="S149" s="8">
        <f t="shared" si="14"/>
        <v>41969.559490740743</v>
      </c>
      <c r="T149" s="8">
        <f t="shared" si="15"/>
        <v>42012.512499999997</v>
      </c>
      <c r="U149" t="str">
        <f t="shared" si="16"/>
        <v>Nov</v>
      </c>
      <c r="V149" t="str">
        <f t="shared" si="17"/>
        <v>2014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>
        <f t="shared" si="13"/>
        <v>20</v>
      </c>
      <c r="Q150" t="s">
        <v>8310</v>
      </c>
      <c r="R150" t="s">
        <v>8313</v>
      </c>
      <c r="S150" s="8">
        <f t="shared" si="14"/>
        <v>42397.073333333326</v>
      </c>
      <c r="T150" s="8">
        <f t="shared" si="15"/>
        <v>42427.031666666662</v>
      </c>
      <c r="U150" t="str">
        <f t="shared" si="16"/>
        <v>Jan</v>
      </c>
      <c r="V150" t="str">
        <f t="shared" si="17"/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3"/>
        <v>15.33</v>
      </c>
      <c r="Q151" t="s">
        <v>8310</v>
      </c>
      <c r="R151" t="s">
        <v>8313</v>
      </c>
      <c r="S151" s="8">
        <f t="shared" si="14"/>
        <v>41967.963773148142</v>
      </c>
      <c r="T151" s="8">
        <f t="shared" si="15"/>
        <v>41998.083333333328</v>
      </c>
      <c r="U151" t="str">
        <f t="shared" si="16"/>
        <v>Nov</v>
      </c>
      <c r="V151" t="str">
        <f t="shared" si="17"/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>
        <f t="shared" si="13"/>
        <v>449.43</v>
      </c>
      <c r="Q152" t="s">
        <v>8310</v>
      </c>
      <c r="R152" t="s">
        <v>8313</v>
      </c>
      <c r="S152" s="8">
        <f t="shared" si="14"/>
        <v>42089.95349537037</v>
      </c>
      <c r="T152" s="8">
        <f t="shared" si="15"/>
        <v>42149.911828703705</v>
      </c>
      <c r="U152" t="str">
        <f t="shared" si="16"/>
        <v>Mar</v>
      </c>
      <c r="V152" t="str">
        <f t="shared" si="17"/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>
        <f t="shared" si="13"/>
        <v>28</v>
      </c>
      <c r="Q153" t="s">
        <v>8310</v>
      </c>
      <c r="R153" t="s">
        <v>8313</v>
      </c>
      <c r="S153" s="8">
        <f t="shared" si="14"/>
        <v>42113.342488425922</v>
      </c>
      <c r="T153" s="8">
        <f t="shared" si="15"/>
        <v>42173.300821759258</v>
      </c>
      <c r="U153" t="str">
        <f t="shared" si="16"/>
        <v>Apr</v>
      </c>
      <c r="V153" t="str">
        <f t="shared" si="17"/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>
        <f t="shared" si="13"/>
        <v>15</v>
      </c>
      <c r="Q154" t="s">
        <v>8310</v>
      </c>
      <c r="R154" t="s">
        <v>8313</v>
      </c>
      <c r="S154" s="8">
        <f t="shared" si="14"/>
        <v>41874.869212962964</v>
      </c>
      <c r="T154" s="8">
        <f t="shared" si="15"/>
        <v>41904.827546296299</v>
      </c>
      <c r="U154" t="str">
        <f t="shared" si="16"/>
        <v>Aug</v>
      </c>
      <c r="V154" t="str">
        <f t="shared" si="17"/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3"/>
        <v>35.9</v>
      </c>
      <c r="Q155" t="s">
        <v>8310</v>
      </c>
      <c r="R155" t="s">
        <v>8313</v>
      </c>
      <c r="S155" s="8">
        <f t="shared" si="14"/>
        <v>41933.377824074072</v>
      </c>
      <c r="T155" s="8">
        <f t="shared" si="15"/>
        <v>41975.377824074079</v>
      </c>
      <c r="U155" t="str">
        <f t="shared" si="16"/>
        <v>Oct</v>
      </c>
      <c r="V155" t="str">
        <f t="shared" si="17"/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3"/>
        <v>13.33</v>
      </c>
      <c r="Q156" t="s">
        <v>8310</v>
      </c>
      <c r="R156" t="s">
        <v>8313</v>
      </c>
      <c r="S156" s="8">
        <f t="shared" si="14"/>
        <v>42115.339062499996</v>
      </c>
      <c r="T156" s="8">
        <f t="shared" si="15"/>
        <v>42158.297395833331</v>
      </c>
      <c r="U156" t="str">
        <f t="shared" si="16"/>
        <v>Apr</v>
      </c>
      <c r="V156" t="str">
        <f t="shared" si="17"/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>
        <f t="shared" si="13"/>
        <v>20.25</v>
      </c>
      <c r="Q157" t="s">
        <v>8310</v>
      </c>
      <c r="R157" t="s">
        <v>8313</v>
      </c>
      <c r="S157" s="8">
        <f t="shared" si="14"/>
        <v>42168.351099537038</v>
      </c>
      <c r="T157" s="8">
        <f t="shared" si="15"/>
        <v>42208.309432870374</v>
      </c>
      <c r="U157" t="str">
        <f t="shared" si="16"/>
        <v>Jun</v>
      </c>
      <c r="V157" t="str">
        <f t="shared" si="17"/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>
        <f t="shared" si="13"/>
        <v>119</v>
      </c>
      <c r="Q158" t="s">
        <v>8310</v>
      </c>
      <c r="R158" t="s">
        <v>8313</v>
      </c>
      <c r="S158" s="8">
        <f t="shared" si="14"/>
        <v>41793.916620370372</v>
      </c>
      <c r="T158" s="8">
        <f t="shared" si="15"/>
        <v>41853.874953703707</v>
      </c>
      <c r="U158" t="str">
        <f t="shared" si="16"/>
        <v>Jun</v>
      </c>
      <c r="V158" t="str">
        <f t="shared" si="17"/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>
        <f t="shared" si="13"/>
        <v>4</v>
      </c>
      <c r="Q159" t="s">
        <v>8310</v>
      </c>
      <c r="R159" t="s">
        <v>8313</v>
      </c>
      <c r="S159" s="8">
        <f t="shared" si="14"/>
        <v>42396.703379629624</v>
      </c>
      <c r="T159" s="8">
        <f t="shared" si="15"/>
        <v>42426.661712962959</v>
      </c>
      <c r="U159" t="str">
        <f t="shared" si="16"/>
        <v>Jan</v>
      </c>
      <c r="V159" t="str">
        <f t="shared" si="17"/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">
        <v>8310</v>
      </c>
      <c r="R160" t="s">
        <v>8313</v>
      </c>
      <c r="S160" s="8">
        <f t="shared" si="14"/>
        <v>41903.868379629625</v>
      </c>
      <c r="T160" s="8">
        <f t="shared" si="15"/>
        <v>41933.82671296296</v>
      </c>
      <c r="U160" t="str">
        <f t="shared" si="16"/>
        <v>Sep</v>
      </c>
      <c r="V160" t="str">
        <f t="shared" si="17"/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>
        <f t="shared" si="13"/>
        <v>10</v>
      </c>
      <c r="Q161" t="s">
        <v>8310</v>
      </c>
      <c r="R161" t="s">
        <v>8313</v>
      </c>
      <c r="S161" s="8">
        <f t="shared" si="14"/>
        <v>42514.226215277777</v>
      </c>
      <c r="T161" s="8">
        <f t="shared" si="15"/>
        <v>42554.184548611112</v>
      </c>
      <c r="U161" t="str">
        <f t="shared" si="16"/>
        <v>May</v>
      </c>
      <c r="V161" t="str">
        <f t="shared" si="17"/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">
        <v>8310</v>
      </c>
      <c r="R162" t="s">
        <v>8314</v>
      </c>
      <c r="S162" s="8">
        <f t="shared" si="14"/>
        <v>42171.704756944448</v>
      </c>
      <c r="T162" s="8">
        <f t="shared" si="15"/>
        <v>42231.663090277783</v>
      </c>
      <c r="U162" t="str">
        <f t="shared" si="16"/>
        <v>Jun</v>
      </c>
      <c r="V162" t="str">
        <f t="shared" si="17"/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>
        <f t="shared" si="13"/>
        <v>5</v>
      </c>
      <c r="Q163" t="s">
        <v>8310</v>
      </c>
      <c r="R163" t="s">
        <v>8314</v>
      </c>
      <c r="S163" s="8">
        <f t="shared" si="14"/>
        <v>41792.479108796295</v>
      </c>
      <c r="T163" s="8">
        <f t="shared" si="15"/>
        <v>41822.437442129631</v>
      </c>
      <c r="U163" t="str">
        <f t="shared" si="16"/>
        <v>Jun</v>
      </c>
      <c r="V163" t="str">
        <f t="shared" si="17"/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3"/>
        <v>43.5</v>
      </c>
      <c r="Q164" t="s">
        <v>8310</v>
      </c>
      <c r="R164" t="s">
        <v>8314</v>
      </c>
      <c r="S164" s="8">
        <f t="shared" si="14"/>
        <v>41834.91847222222</v>
      </c>
      <c r="T164" s="8">
        <f t="shared" si="15"/>
        <v>41867.737500000003</v>
      </c>
      <c r="U164" t="str">
        <f t="shared" si="16"/>
        <v>Jul</v>
      </c>
      <c r="V164" t="str">
        <f t="shared" si="17"/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">
        <v>8310</v>
      </c>
      <c r="R165" t="s">
        <v>8314</v>
      </c>
      <c r="S165" s="8">
        <f t="shared" si="14"/>
        <v>42243.752939814811</v>
      </c>
      <c r="T165" s="8">
        <f t="shared" si="15"/>
        <v>42277.75</v>
      </c>
      <c r="U165" t="str">
        <f t="shared" si="16"/>
        <v>Aug</v>
      </c>
      <c r="V165" t="str">
        <f t="shared" si="17"/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3"/>
        <v>91.43</v>
      </c>
      <c r="Q166" t="s">
        <v>8310</v>
      </c>
      <c r="R166" t="s">
        <v>8314</v>
      </c>
      <c r="S166" s="8">
        <f t="shared" si="14"/>
        <v>41841.554409722223</v>
      </c>
      <c r="T166" s="8">
        <f t="shared" si="15"/>
        <v>41901.512743055559</v>
      </c>
      <c r="U166" t="str">
        <f t="shared" si="16"/>
        <v>Jul</v>
      </c>
      <c r="V166" t="str">
        <f t="shared" si="17"/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">
        <v>8310</v>
      </c>
      <c r="R167" t="s">
        <v>8314</v>
      </c>
      <c r="S167" s="8">
        <f t="shared" si="14"/>
        <v>42351.450509259252</v>
      </c>
      <c r="T167" s="8">
        <f t="shared" si="15"/>
        <v>42381.408842592587</v>
      </c>
      <c r="U167" t="str">
        <f t="shared" si="16"/>
        <v>Dec</v>
      </c>
      <c r="V167" t="str">
        <f t="shared" si="17"/>
        <v>2015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">
        <v>8310</v>
      </c>
      <c r="R168" t="s">
        <v>8314</v>
      </c>
      <c r="S168" s="8">
        <f t="shared" si="14"/>
        <v>42720.867615740739</v>
      </c>
      <c r="T168" s="8">
        <f t="shared" si="15"/>
        <v>42750.825949074075</v>
      </c>
      <c r="U168" t="str">
        <f t="shared" si="16"/>
        <v>Dec</v>
      </c>
      <c r="V168" t="str">
        <f t="shared" si="17"/>
        <v>2016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>
        <f t="shared" si="13"/>
        <v>5.5</v>
      </c>
      <c r="Q169" t="s">
        <v>8310</v>
      </c>
      <c r="R169" t="s">
        <v>8314</v>
      </c>
      <c r="S169" s="8">
        <f t="shared" si="14"/>
        <v>42160.719155092585</v>
      </c>
      <c r="T169" s="8">
        <f t="shared" si="15"/>
        <v>42220.677488425921</v>
      </c>
      <c r="U169" t="str">
        <f t="shared" si="16"/>
        <v>Jun</v>
      </c>
      <c r="V169" t="str">
        <f t="shared" si="17"/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>
        <f t="shared" si="13"/>
        <v>108.33</v>
      </c>
      <c r="Q170" t="s">
        <v>8310</v>
      </c>
      <c r="R170" t="s">
        <v>8314</v>
      </c>
      <c r="S170" s="8">
        <f t="shared" si="14"/>
        <v>42052.626967592594</v>
      </c>
      <c r="T170" s="8">
        <f t="shared" si="15"/>
        <v>42082.543634259258</v>
      </c>
      <c r="U170" t="str">
        <f t="shared" si="16"/>
        <v>Feb</v>
      </c>
      <c r="V170" t="str">
        <f t="shared" si="17"/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>
        <f t="shared" si="13"/>
        <v>56</v>
      </c>
      <c r="Q171" t="s">
        <v>8310</v>
      </c>
      <c r="R171" t="s">
        <v>8314</v>
      </c>
      <c r="S171" s="8">
        <f t="shared" si="14"/>
        <v>41900.296979166662</v>
      </c>
      <c r="T171" s="8">
        <f t="shared" si="15"/>
        <v>41930.255312499998</v>
      </c>
      <c r="U171" t="str">
        <f t="shared" si="16"/>
        <v>Sep</v>
      </c>
      <c r="V171" t="str">
        <f t="shared" si="17"/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>
        <f t="shared" si="13"/>
        <v>32.5</v>
      </c>
      <c r="Q172" t="s">
        <v>8310</v>
      </c>
      <c r="R172" t="s">
        <v>8314</v>
      </c>
      <c r="S172" s="8">
        <f t="shared" si="14"/>
        <v>42216.769479166665</v>
      </c>
      <c r="T172" s="8">
        <f t="shared" si="15"/>
        <v>42245.977777777778</v>
      </c>
      <c r="U172" t="str">
        <f t="shared" si="16"/>
        <v>Jul</v>
      </c>
      <c r="V172" t="str">
        <f t="shared" si="17"/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>
        <f t="shared" si="13"/>
        <v>1</v>
      </c>
      <c r="Q173" t="s">
        <v>8310</v>
      </c>
      <c r="R173" t="s">
        <v>8314</v>
      </c>
      <c r="S173" s="8">
        <f t="shared" si="14"/>
        <v>42533.972384259258</v>
      </c>
      <c r="T173" s="8">
        <f t="shared" si="15"/>
        <v>42593.930717592593</v>
      </c>
      <c r="U173" t="str">
        <f t="shared" si="16"/>
        <v>Jun</v>
      </c>
      <c r="V173" t="str">
        <f t="shared" si="17"/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">
        <v>8310</v>
      </c>
      <c r="R174" t="s">
        <v>8314</v>
      </c>
      <c r="S174" s="8">
        <f t="shared" si="14"/>
        <v>42047.186608796292</v>
      </c>
      <c r="T174" s="8">
        <f t="shared" si="15"/>
        <v>42082.103275462956</v>
      </c>
      <c r="U174" t="str">
        <f t="shared" si="16"/>
        <v>Feb</v>
      </c>
      <c r="V174" t="str">
        <f t="shared" si="17"/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">
        <v>8310</v>
      </c>
      <c r="R175" t="s">
        <v>8314</v>
      </c>
      <c r="S175" s="8">
        <f t="shared" si="14"/>
        <v>42033.364675925921</v>
      </c>
      <c r="T175" s="8">
        <f t="shared" si="15"/>
        <v>42063.323009259257</v>
      </c>
      <c r="U175" t="str">
        <f t="shared" si="16"/>
        <v>Jan</v>
      </c>
      <c r="V175" t="str">
        <f t="shared" si="17"/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">
        <v>8310</v>
      </c>
      <c r="R176" t="s">
        <v>8314</v>
      </c>
      <c r="S176" s="8">
        <f t="shared" si="14"/>
        <v>42072.55064814815</v>
      </c>
      <c r="T176" s="8">
        <f t="shared" si="15"/>
        <v>42132.508981481486</v>
      </c>
      <c r="U176" t="str">
        <f t="shared" si="16"/>
        <v>Mar</v>
      </c>
      <c r="V176" t="str">
        <f t="shared" si="17"/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>
        <f t="shared" si="13"/>
        <v>49.88</v>
      </c>
      <c r="Q177" t="s">
        <v>8310</v>
      </c>
      <c r="R177" t="s">
        <v>8314</v>
      </c>
      <c r="S177" s="8">
        <f t="shared" si="14"/>
        <v>41855.569571759253</v>
      </c>
      <c r="T177" s="8">
        <f t="shared" si="15"/>
        <v>41880.527905092589</v>
      </c>
      <c r="U177" t="str">
        <f t="shared" si="16"/>
        <v>Aug</v>
      </c>
      <c r="V177" t="str">
        <f t="shared" si="17"/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">
        <v>8310</v>
      </c>
      <c r="R178" t="s">
        <v>8314</v>
      </c>
      <c r="S178" s="8">
        <f t="shared" si="14"/>
        <v>42191.615729166668</v>
      </c>
      <c r="T178" s="8">
        <f t="shared" si="15"/>
        <v>42221.574062500003</v>
      </c>
      <c r="U178" t="str">
        <f t="shared" si="16"/>
        <v>Jul</v>
      </c>
      <c r="V178" t="str">
        <f t="shared" si="17"/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</v>
      </c>
      <c r="Q179" t="s">
        <v>8310</v>
      </c>
      <c r="R179" t="s">
        <v>8314</v>
      </c>
      <c r="S179" s="8">
        <f t="shared" si="14"/>
        <v>42069.839421296296</v>
      </c>
      <c r="T179" s="8">
        <f t="shared" si="15"/>
        <v>42086.75608796296</v>
      </c>
      <c r="U179" t="str">
        <f t="shared" si="16"/>
        <v>Mar</v>
      </c>
      <c r="V179" t="str">
        <f t="shared" si="17"/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">
        <v>8310</v>
      </c>
      <c r="R180" t="s">
        <v>8314</v>
      </c>
      <c r="S180" s="8">
        <f t="shared" si="14"/>
        <v>42304.747048611105</v>
      </c>
      <c r="T180" s="8">
        <f t="shared" si="15"/>
        <v>42334.747048611112</v>
      </c>
      <c r="U180" t="str">
        <f t="shared" si="16"/>
        <v>Oct</v>
      </c>
      <c r="V180" t="str">
        <f t="shared" si="17"/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">
        <v>8310</v>
      </c>
      <c r="R181" t="s">
        <v>8314</v>
      </c>
      <c r="S181" s="8">
        <f t="shared" si="14"/>
        <v>42402.872164351851</v>
      </c>
      <c r="T181" s="8">
        <f t="shared" si="15"/>
        <v>42432.830497685187</v>
      </c>
      <c r="U181" t="str">
        <f t="shared" si="16"/>
        <v>Feb</v>
      </c>
      <c r="V181" t="str">
        <f t="shared" si="17"/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>
        <f t="shared" si="13"/>
        <v>30.85</v>
      </c>
      <c r="Q182" t="s">
        <v>8310</v>
      </c>
      <c r="R182" t="s">
        <v>8314</v>
      </c>
      <c r="S182" s="8">
        <f t="shared" si="14"/>
        <v>42067.782905092587</v>
      </c>
      <c r="T182" s="8">
        <f t="shared" si="15"/>
        <v>42107.541666666672</v>
      </c>
      <c r="U182" t="str">
        <f t="shared" si="16"/>
        <v>Mar</v>
      </c>
      <c r="V182" t="str">
        <f t="shared" si="17"/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>
        <f t="shared" si="13"/>
        <v>180.5</v>
      </c>
      <c r="Q183" t="s">
        <v>8310</v>
      </c>
      <c r="R183" t="s">
        <v>8314</v>
      </c>
      <c r="S183" s="8">
        <f t="shared" si="14"/>
        <v>42147.533506944441</v>
      </c>
      <c r="T183" s="8">
        <f t="shared" si="15"/>
        <v>42177.491840277777</v>
      </c>
      <c r="U183" t="str">
        <f t="shared" si="16"/>
        <v>May</v>
      </c>
      <c r="V183" t="str">
        <f t="shared" si="17"/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">
        <v>8310</v>
      </c>
      <c r="R184" t="s">
        <v>8314</v>
      </c>
      <c r="S184" s="8">
        <f t="shared" si="14"/>
        <v>42711.803611111107</v>
      </c>
      <c r="T184" s="8">
        <f t="shared" si="15"/>
        <v>42741.761944444443</v>
      </c>
      <c r="U184" t="str">
        <f t="shared" si="16"/>
        <v>Dec</v>
      </c>
      <c r="V184" t="str">
        <f t="shared" si="17"/>
        <v>2016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3"/>
        <v>373.5</v>
      </c>
      <c r="Q185" t="s">
        <v>8310</v>
      </c>
      <c r="R185" t="s">
        <v>8314</v>
      </c>
      <c r="S185" s="8">
        <f t="shared" si="14"/>
        <v>41939.601967592593</v>
      </c>
      <c r="T185" s="8">
        <f t="shared" si="15"/>
        <v>41969.601967592593</v>
      </c>
      <c r="U185" t="str">
        <f t="shared" si="16"/>
        <v>Oct</v>
      </c>
      <c r="V185" t="str">
        <f t="shared" si="17"/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>
        <f t="shared" si="13"/>
        <v>25.5</v>
      </c>
      <c r="Q186" t="s">
        <v>8310</v>
      </c>
      <c r="R186" t="s">
        <v>8314</v>
      </c>
      <c r="S186" s="8">
        <f t="shared" si="14"/>
        <v>41825.58289351852</v>
      </c>
      <c r="T186" s="8">
        <f t="shared" si="15"/>
        <v>41882.915972222225</v>
      </c>
      <c r="U186" t="str">
        <f t="shared" si="16"/>
        <v>Jul</v>
      </c>
      <c r="V186" t="str">
        <f t="shared" si="17"/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>
        <f t="shared" si="13"/>
        <v>220</v>
      </c>
      <c r="Q187" t="s">
        <v>8310</v>
      </c>
      <c r="R187" t="s">
        <v>8314</v>
      </c>
      <c r="S187" s="8">
        <f t="shared" si="14"/>
        <v>42570.702997685185</v>
      </c>
      <c r="T187" s="8">
        <f t="shared" si="15"/>
        <v>42600.66133101852</v>
      </c>
      <c r="U187" t="str">
        <f t="shared" si="16"/>
        <v>Jul</v>
      </c>
      <c r="V187" t="str">
        <f t="shared" si="17"/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">
        <v>8310</v>
      </c>
      <c r="R188" t="s">
        <v>8314</v>
      </c>
      <c r="S188" s="8">
        <f t="shared" si="14"/>
        <v>42767.604560185187</v>
      </c>
      <c r="T188" s="8">
        <f t="shared" si="15"/>
        <v>42797.583333333328</v>
      </c>
      <c r="U188" t="str">
        <f t="shared" si="16"/>
        <v>Feb</v>
      </c>
      <c r="V188" t="str">
        <f t="shared" si="17"/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">
        <v>8310</v>
      </c>
      <c r="R189" t="s">
        <v>8314</v>
      </c>
      <c r="S189" s="8">
        <f t="shared" si="14"/>
        <v>42182.02612268518</v>
      </c>
      <c r="T189" s="8">
        <f t="shared" si="15"/>
        <v>42206.040972222225</v>
      </c>
      <c r="U189" t="str">
        <f t="shared" si="16"/>
        <v>Jun</v>
      </c>
      <c r="V189" t="str">
        <f t="shared" si="17"/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">
        <v>8310</v>
      </c>
      <c r="R190" t="s">
        <v>8314</v>
      </c>
      <c r="S190" s="8">
        <f t="shared" si="14"/>
        <v>41856.974710648145</v>
      </c>
      <c r="T190" s="8">
        <f t="shared" si="15"/>
        <v>41886.93304398148</v>
      </c>
      <c r="U190" t="str">
        <f t="shared" si="16"/>
        <v>Aug</v>
      </c>
      <c r="V190" t="str">
        <f t="shared" si="17"/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>
        <f t="shared" si="13"/>
        <v>69</v>
      </c>
      <c r="Q191" t="s">
        <v>8310</v>
      </c>
      <c r="R191" t="s">
        <v>8314</v>
      </c>
      <c r="S191" s="8">
        <f t="shared" si="14"/>
        <v>42556.482372685183</v>
      </c>
      <c r="T191" s="8">
        <f t="shared" si="15"/>
        <v>42616.440706018519</v>
      </c>
      <c r="U191" t="str">
        <f t="shared" si="16"/>
        <v>Jul</v>
      </c>
      <c r="V191" t="str">
        <f t="shared" si="17"/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>
        <f t="shared" si="13"/>
        <v>50</v>
      </c>
      <c r="Q192" t="s">
        <v>8310</v>
      </c>
      <c r="R192" t="s">
        <v>8314</v>
      </c>
      <c r="S192" s="8">
        <f t="shared" si="14"/>
        <v>42527.442662037036</v>
      </c>
      <c r="T192" s="8">
        <f t="shared" si="15"/>
        <v>42537.400995370372</v>
      </c>
      <c r="U192" t="str">
        <f t="shared" si="16"/>
        <v>Jun</v>
      </c>
      <c r="V192" t="str">
        <f t="shared" si="17"/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</v>
      </c>
      <c r="Q193" t="s">
        <v>8310</v>
      </c>
      <c r="R193" t="s">
        <v>8314</v>
      </c>
      <c r="S193" s="8">
        <f t="shared" si="14"/>
        <v>42239.233078703699</v>
      </c>
      <c r="T193" s="8">
        <f t="shared" si="15"/>
        <v>42279.191412037035</v>
      </c>
      <c r="U193" t="str">
        <f t="shared" si="16"/>
        <v>Aug</v>
      </c>
      <c r="V193" t="str">
        <f t="shared" si="17"/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>
        <f t="shared" si="13"/>
        <v>5.67</v>
      </c>
      <c r="Q194" t="s">
        <v>8310</v>
      </c>
      <c r="R194" t="s">
        <v>8314</v>
      </c>
      <c r="S194" s="8">
        <f t="shared" si="14"/>
        <v>41899.583703703705</v>
      </c>
      <c r="T194" s="8">
        <f t="shared" si="15"/>
        <v>41929.542037037041</v>
      </c>
      <c r="U194" t="str">
        <f t="shared" si="16"/>
        <v>Sep</v>
      </c>
      <c r="V194" t="str">
        <f t="shared" si="17"/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ROUND(100*(E195/D195),0)</f>
        <v>0</v>
      </c>
      <c r="P195" t="e">
        <f t="shared" ref="P195:P258" si="19">ROUND(E195/L195,2)</f>
        <v>#DIV/0!</v>
      </c>
      <c r="Q195" t="s">
        <v>8310</v>
      </c>
      <c r="R195" t="s">
        <v>8314</v>
      </c>
      <c r="S195" s="8">
        <f t="shared" ref="S195:S258" si="20">(((J195/60)/60)/24)+DATE(1970,1,1)+(-5/24)</f>
        <v>41911.726458333331</v>
      </c>
      <c r="T195" s="8">
        <f t="shared" ref="T195:T258" si="21">(((I195/60)/60)/24)+DATE(1970,1,1)+(-6/24)</f>
        <v>41971.726458333331</v>
      </c>
      <c r="U195" t="str">
        <f t="shared" ref="U195:U258" si="22">TEXT(S195,"mmm")</f>
        <v>Sep</v>
      </c>
      <c r="V195" t="str">
        <f t="shared" ref="V195:V258" si="23">TEXT(S195,"yyyy")</f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>
        <f t="shared" si="19"/>
        <v>1</v>
      </c>
      <c r="Q196" t="s">
        <v>8310</v>
      </c>
      <c r="R196" t="s">
        <v>8314</v>
      </c>
      <c r="S196" s="8">
        <f t="shared" si="20"/>
        <v>42375.788553240738</v>
      </c>
      <c r="T196" s="8">
        <f t="shared" si="21"/>
        <v>42435.746886574074</v>
      </c>
      <c r="U196" t="str">
        <f t="shared" si="22"/>
        <v>Jan</v>
      </c>
      <c r="V196" t="str">
        <f t="shared" si="23"/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">
        <v>8310</v>
      </c>
      <c r="R197" t="s">
        <v>8314</v>
      </c>
      <c r="S197" s="8">
        <f t="shared" si="20"/>
        <v>42135.462175925924</v>
      </c>
      <c r="T197" s="8">
        <f t="shared" si="21"/>
        <v>42195.42050925926</v>
      </c>
      <c r="U197" t="str">
        <f t="shared" si="22"/>
        <v>May</v>
      </c>
      <c r="V197" t="str">
        <f t="shared" si="23"/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19"/>
        <v>77.11</v>
      </c>
      <c r="Q198" t="s">
        <v>8310</v>
      </c>
      <c r="R198" t="s">
        <v>8314</v>
      </c>
      <c r="S198" s="8">
        <f t="shared" si="20"/>
        <v>42259.334467592591</v>
      </c>
      <c r="T198" s="8">
        <f t="shared" si="21"/>
        <v>42287.625</v>
      </c>
      <c r="U198" t="str">
        <f t="shared" si="22"/>
        <v>Sep</v>
      </c>
      <c r="V198" t="str">
        <f t="shared" si="23"/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>
        <f t="shared" si="19"/>
        <v>32.75</v>
      </c>
      <c r="Q199" t="s">
        <v>8310</v>
      </c>
      <c r="R199" t="s">
        <v>8314</v>
      </c>
      <c r="S199" s="8">
        <f t="shared" si="20"/>
        <v>42741.640046296299</v>
      </c>
      <c r="T199" s="8">
        <f t="shared" si="21"/>
        <v>42783.625</v>
      </c>
      <c r="U199" t="str">
        <f t="shared" si="22"/>
        <v>Jan</v>
      </c>
      <c r="V199" t="str">
        <f t="shared" si="23"/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>
        <f t="shared" si="19"/>
        <v>46.5</v>
      </c>
      <c r="Q200" t="s">
        <v>8310</v>
      </c>
      <c r="R200" t="s">
        <v>8314</v>
      </c>
      <c r="S200" s="8">
        <f t="shared" si="20"/>
        <v>41887.175023148149</v>
      </c>
      <c r="T200" s="8">
        <f t="shared" si="21"/>
        <v>41917.133356481485</v>
      </c>
      <c r="U200" t="str">
        <f t="shared" si="22"/>
        <v>Sep</v>
      </c>
      <c r="V200" t="str">
        <f t="shared" si="23"/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">
        <v>8310</v>
      </c>
      <c r="R201" t="s">
        <v>8314</v>
      </c>
      <c r="S201" s="8">
        <f t="shared" si="20"/>
        <v>42583.915532407402</v>
      </c>
      <c r="T201" s="8">
        <f t="shared" si="21"/>
        <v>42613.873865740738</v>
      </c>
      <c r="U201" t="str">
        <f t="shared" si="22"/>
        <v>Aug</v>
      </c>
      <c r="V201" t="str">
        <f t="shared" si="23"/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>
        <f t="shared" si="19"/>
        <v>87.31</v>
      </c>
      <c r="Q202" t="s">
        <v>8310</v>
      </c>
      <c r="R202" t="s">
        <v>8314</v>
      </c>
      <c r="S202" s="8">
        <f t="shared" si="20"/>
        <v>41866.875034722223</v>
      </c>
      <c r="T202" s="8">
        <f t="shared" si="21"/>
        <v>41896.833368055559</v>
      </c>
      <c r="U202" t="str">
        <f t="shared" si="22"/>
        <v>Aug</v>
      </c>
      <c r="V202" t="str">
        <f t="shared" si="23"/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>
        <f t="shared" si="19"/>
        <v>54.29</v>
      </c>
      <c r="Q203" t="s">
        <v>8310</v>
      </c>
      <c r="R203" t="s">
        <v>8314</v>
      </c>
      <c r="S203" s="8">
        <f t="shared" si="20"/>
        <v>42023.610289351847</v>
      </c>
      <c r="T203" s="8">
        <f t="shared" si="21"/>
        <v>42043.568622685183</v>
      </c>
      <c r="U203" t="str">
        <f t="shared" si="22"/>
        <v>Jan</v>
      </c>
      <c r="V203" t="str">
        <f t="shared" si="23"/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">
        <v>8310</v>
      </c>
      <c r="R204" t="s">
        <v>8314</v>
      </c>
      <c r="S204" s="8">
        <f t="shared" si="20"/>
        <v>42255.719490740739</v>
      </c>
      <c r="T204" s="8">
        <f t="shared" si="21"/>
        <v>42285.624305555553</v>
      </c>
      <c r="U204" t="str">
        <f t="shared" si="22"/>
        <v>Sep</v>
      </c>
      <c r="V204" t="str">
        <f t="shared" si="23"/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19"/>
        <v>93.25</v>
      </c>
      <c r="Q205" t="s">
        <v>8310</v>
      </c>
      <c r="R205" t="s">
        <v>8314</v>
      </c>
      <c r="S205" s="8">
        <f t="shared" si="20"/>
        <v>41973.639629629623</v>
      </c>
      <c r="T205" s="8">
        <f t="shared" si="21"/>
        <v>42033.597962962958</v>
      </c>
      <c r="U205" t="str">
        <f t="shared" si="22"/>
        <v>Nov</v>
      </c>
      <c r="V205" t="str">
        <f t="shared" si="23"/>
        <v>2014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19"/>
        <v>117.68</v>
      </c>
      <c r="Q206" t="s">
        <v>8310</v>
      </c>
      <c r="R206" t="s">
        <v>8314</v>
      </c>
      <c r="S206" s="8">
        <f t="shared" si="20"/>
        <v>42556.375034722216</v>
      </c>
      <c r="T206" s="8">
        <f t="shared" si="21"/>
        <v>42586.333368055552</v>
      </c>
      <c r="U206" t="str">
        <f t="shared" si="22"/>
        <v>Jul</v>
      </c>
      <c r="V206" t="str">
        <f t="shared" si="23"/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>
        <f t="shared" si="19"/>
        <v>76.47</v>
      </c>
      <c r="Q207" t="s">
        <v>8310</v>
      </c>
      <c r="R207" t="s">
        <v>8314</v>
      </c>
      <c r="S207" s="8">
        <f t="shared" si="20"/>
        <v>42248.423865740733</v>
      </c>
      <c r="T207" s="8">
        <f t="shared" si="21"/>
        <v>42283.382199074069</v>
      </c>
      <c r="U207" t="str">
        <f t="shared" si="22"/>
        <v>Sep</v>
      </c>
      <c r="V207" t="str">
        <f t="shared" si="23"/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">
        <v>8310</v>
      </c>
      <c r="R208" t="s">
        <v>8314</v>
      </c>
      <c r="S208" s="8">
        <f t="shared" si="20"/>
        <v>42566.79609953703</v>
      </c>
      <c r="T208" s="8">
        <f t="shared" si="21"/>
        <v>42587.754432870366</v>
      </c>
      <c r="U208" t="str">
        <f t="shared" si="22"/>
        <v>Jul</v>
      </c>
      <c r="V208" t="str">
        <f t="shared" si="23"/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>
        <f t="shared" si="19"/>
        <v>163.85</v>
      </c>
      <c r="Q209" t="s">
        <v>8310</v>
      </c>
      <c r="R209" t="s">
        <v>8314</v>
      </c>
      <c r="S209" s="8">
        <f t="shared" si="20"/>
        <v>41977.988865740735</v>
      </c>
      <c r="T209" s="8">
        <f t="shared" si="21"/>
        <v>42007.947199074071</v>
      </c>
      <c r="U209" t="str">
        <f t="shared" si="22"/>
        <v>Dec</v>
      </c>
      <c r="V209" t="str">
        <f t="shared" si="23"/>
        <v>2014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">
        <v>8310</v>
      </c>
      <c r="R210" t="s">
        <v>8314</v>
      </c>
      <c r="S210" s="8">
        <f t="shared" si="20"/>
        <v>41959.16165509259</v>
      </c>
      <c r="T210" s="8">
        <f t="shared" si="21"/>
        <v>41989.119988425926</v>
      </c>
      <c r="U210" t="str">
        <f t="shared" si="22"/>
        <v>Nov</v>
      </c>
      <c r="V210" t="str">
        <f t="shared" si="23"/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">
        <v>8310</v>
      </c>
      <c r="R211" t="s">
        <v>8314</v>
      </c>
      <c r="S211" s="8">
        <f t="shared" si="20"/>
        <v>42165.714525462965</v>
      </c>
      <c r="T211" s="8">
        <f t="shared" si="21"/>
        <v>42195.672858796301</v>
      </c>
      <c r="U211" t="str">
        <f t="shared" si="22"/>
        <v>Jun</v>
      </c>
      <c r="V211" t="str">
        <f t="shared" si="23"/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>
        <f t="shared" si="19"/>
        <v>91.82</v>
      </c>
      <c r="Q212" t="s">
        <v>8310</v>
      </c>
      <c r="R212" t="s">
        <v>8314</v>
      </c>
      <c r="S212" s="8">
        <f t="shared" si="20"/>
        <v>42248.856388888882</v>
      </c>
      <c r="T212" s="8">
        <f t="shared" si="21"/>
        <v>42277.958333333328</v>
      </c>
      <c r="U212" t="str">
        <f t="shared" si="22"/>
        <v>Sep</v>
      </c>
      <c r="V212" t="str">
        <f t="shared" si="23"/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19"/>
        <v>185.83</v>
      </c>
      <c r="Q213" t="s">
        <v>8310</v>
      </c>
      <c r="R213" t="s">
        <v>8314</v>
      </c>
      <c r="S213" s="8">
        <f t="shared" si="20"/>
        <v>42235.951585648152</v>
      </c>
      <c r="T213" s="8">
        <f t="shared" si="21"/>
        <v>42265.909918981488</v>
      </c>
      <c r="U213" t="str">
        <f t="shared" si="22"/>
        <v>Aug</v>
      </c>
      <c r="V213" t="str">
        <f t="shared" si="23"/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>
        <f t="shared" si="19"/>
        <v>1</v>
      </c>
      <c r="Q214" t="s">
        <v>8310</v>
      </c>
      <c r="R214" t="s">
        <v>8314</v>
      </c>
      <c r="S214" s="8">
        <f t="shared" si="20"/>
        <v>42416.672685185178</v>
      </c>
      <c r="T214" s="8">
        <f t="shared" si="21"/>
        <v>42476.589351851857</v>
      </c>
      <c r="U214" t="str">
        <f t="shared" si="22"/>
        <v>Feb</v>
      </c>
      <c r="V214" t="str">
        <f t="shared" si="23"/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>
        <f t="shared" si="19"/>
        <v>20</v>
      </c>
      <c r="Q215" t="s">
        <v>8310</v>
      </c>
      <c r="R215" t="s">
        <v>8314</v>
      </c>
      <c r="S215" s="8">
        <f t="shared" si="20"/>
        <v>42202.385960648149</v>
      </c>
      <c r="T215" s="8">
        <f t="shared" si="21"/>
        <v>42232.337974537033</v>
      </c>
      <c r="U215" t="str">
        <f t="shared" si="22"/>
        <v>Jul</v>
      </c>
      <c r="V215" t="str">
        <f t="shared" si="23"/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>
        <f t="shared" si="19"/>
        <v>1</v>
      </c>
      <c r="Q216" t="s">
        <v>8310</v>
      </c>
      <c r="R216" t="s">
        <v>8314</v>
      </c>
      <c r="S216" s="8">
        <f t="shared" si="20"/>
        <v>42009.432280092595</v>
      </c>
      <c r="T216" s="8">
        <f t="shared" si="21"/>
        <v>42069.39061342593</v>
      </c>
      <c r="U216" t="str">
        <f t="shared" si="22"/>
        <v>Jan</v>
      </c>
      <c r="V216" t="str">
        <f t="shared" si="23"/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>
        <f t="shared" si="19"/>
        <v>10</v>
      </c>
      <c r="Q217" t="s">
        <v>8310</v>
      </c>
      <c r="R217" t="s">
        <v>8314</v>
      </c>
      <c r="S217" s="8">
        <f t="shared" si="20"/>
        <v>42375.021782407406</v>
      </c>
      <c r="T217" s="8">
        <f t="shared" si="21"/>
        <v>42417.749305555553</v>
      </c>
      <c r="U217" t="str">
        <f t="shared" si="22"/>
        <v>Jan</v>
      </c>
      <c r="V217" t="str">
        <f t="shared" si="23"/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>
        <f t="shared" si="19"/>
        <v>331.54</v>
      </c>
      <c r="Q218" t="s">
        <v>8310</v>
      </c>
      <c r="R218" t="s">
        <v>8314</v>
      </c>
      <c r="S218" s="8">
        <f t="shared" si="20"/>
        <v>42066.750428240739</v>
      </c>
      <c r="T218" s="8">
        <f t="shared" si="21"/>
        <v>42116.667094907403</v>
      </c>
      <c r="U218" t="str">
        <f t="shared" si="22"/>
        <v>Mar</v>
      </c>
      <c r="V218" t="str">
        <f t="shared" si="23"/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19"/>
        <v>314.29000000000002</v>
      </c>
      <c r="Q219" t="s">
        <v>8310</v>
      </c>
      <c r="R219" t="s">
        <v>8314</v>
      </c>
      <c r="S219" s="8">
        <f t="shared" si="20"/>
        <v>41970.432280092595</v>
      </c>
      <c r="T219" s="8">
        <f t="shared" si="21"/>
        <v>42001.39061342593</v>
      </c>
      <c r="U219" t="str">
        <f t="shared" si="22"/>
        <v>Nov</v>
      </c>
      <c r="V219" t="str">
        <f t="shared" si="23"/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">
        <v>8310</v>
      </c>
      <c r="R220" t="s">
        <v>8314</v>
      </c>
      <c r="S220" s="8">
        <f t="shared" si="20"/>
        <v>42079.420011574075</v>
      </c>
      <c r="T220" s="8">
        <f t="shared" si="21"/>
        <v>42139.378344907411</v>
      </c>
      <c r="U220" t="str">
        <f t="shared" si="22"/>
        <v>Mar</v>
      </c>
      <c r="V220" t="str">
        <f t="shared" si="23"/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>
        <f t="shared" si="19"/>
        <v>115.99</v>
      </c>
      <c r="Q221" t="s">
        <v>8310</v>
      </c>
      <c r="R221" t="s">
        <v>8314</v>
      </c>
      <c r="S221" s="8">
        <f t="shared" si="20"/>
        <v>42429.118344907409</v>
      </c>
      <c r="T221" s="8">
        <f t="shared" si="21"/>
        <v>42461.040972222225</v>
      </c>
      <c r="U221" t="str">
        <f t="shared" si="22"/>
        <v>Feb</v>
      </c>
      <c r="V221" t="str">
        <f t="shared" si="23"/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19"/>
        <v>120</v>
      </c>
      <c r="Q222" t="s">
        <v>8310</v>
      </c>
      <c r="R222" t="s">
        <v>8314</v>
      </c>
      <c r="S222" s="8">
        <f t="shared" si="20"/>
        <v>42195.435532407406</v>
      </c>
      <c r="T222" s="8">
        <f t="shared" si="21"/>
        <v>42236.587499999994</v>
      </c>
      <c r="U222" t="str">
        <f t="shared" si="22"/>
        <v>Jul</v>
      </c>
      <c r="V222" t="str">
        <f t="shared" si="23"/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">
        <v>8310</v>
      </c>
      <c r="R223" t="s">
        <v>8314</v>
      </c>
      <c r="S223" s="8">
        <f t="shared" si="20"/>
        <v>42031.629212962966</v>
      </c>
      <c r="T223" s="8">
        <f t="shared" si="21"/>
        <v>42091.54587962963</v>
      </c>
      <c r="U223" t="str">
        <f t="shared" si="22"/>
        <v>Jan</v>
      </c>
      <c r="V223" t="str">
        <f t="shared" si="23"/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">
        <v>8310</v>
      </c>
      <c r="R224" t="s">
        <v>8314</v>
      </c>
      <c r="S224" s="8">
        <f t="shared" si="20"/>
        <v>42031.561550925922</v>
      </c>
      <c r="T224" s="8">
        <f t="shared" si="21"/>
        <v>42089.860416666663</v>
      </c>
      <c r="U224" t="str">
        <f t="shared" si="22"/>
        <v>Jan</v>
      </c>
      <c r="V224" t="str">
        <f t="shared" si="23"/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">
        <v>8310</v>
      </c>
      <c r="R225" t="s">
        <v>8314</v>
      </c>
      <c r="S225" s="8">
        <f t="shared" si="20"/>
        <v>42481.839699074073</v>
      </c>
      <c r="T225" s="8">
        <f t="shared" si="21"/>
        <v>42511.795138888891</v>
      </c>
      <c r="U225" t="str">
        <f t="shared" si="22"/>
        <v>Apr</v>
      </c>
      <c r="V225" t="str">
        <f t="shared" si="23"/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">
        <v>8310</v>
      </c>
      <c r="R226" t="s">
        <v>8314</v>
      </c>
      <c r="S226" s="8">
        <f t="shared" si="20"/>
        <v>42135.026921296296</v>
      </c>
      <c r="T226" s="8">
        <f t="shared" si="21"/>
        <v>42194.985254629632</v>
      </c>
      <c r="U226" t="str">
        <f t="shared" si="22"/>
        <v>May</v>
      </c>
      <c r="V226" t="str">
        <f t="shared" si="23"/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">
        <v>8310</v>
      </c>
      <c r="R227" t="s">
        <v>8314</v>
      </c>
      <c r="S227" s="8">
        <f t="shared" si="20"/>
        <v>42438.752939814811</v>
      </c>
      <c r="T227" s="8">
        <f t="shared" si="21"/>
        <v>42468.669606481482</v>
      </c>
      <c r="U227" t="str">
        <f t="shared" si="22"/>
        <v>Mar</v>
      </c>
      <c r="V227" t="str">
        <f t="shared" si="23"/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19"/>
        <v>125</v>
      </c>
      <c r="Q228" t="s">
        <v>8310</v>
      </c>
      <c r="R228" t="s">
        <v>8314</v>
      </c>
      <c r="S228" s="8">
        <f t="shared" si="20"/>
        <v>42106.457685185182</v>
      </c>
      <c r="T228" s="8">
        <f t="shared" si="21"/>
        <v>42155.145138888889</v>
      </c>
      <c r="U228" t="str">
        <f t="shared" si="22"/>
        <v>Apr</v>
      </c>
      <c r="V228" t="str">
        <f t="shared" si="23"/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">
        <v>8310</v>
      </c>
      <c r="R229" t="s">
        <v>8314</v>
      </c>
      <c r="S229" s="8">
        <f t="shared" si="20"/>
        <v>42164.685659722221</v>
      </c>
      <c r="T229" s="8">
        <f t="shared" si="21"/>
        <v>42194.643993055557</v>
      </c>
      <c r="U229" t="str">
        <f t="shared" si="22"/>
        <v>Jun</v>
      </c>
      <c r="V229" t="str">
        <f t="shared" si="23"/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">
        <v>8310</v>
      </c>
      <c r="R230" t="s">
        <v>8314</v>
      </c>
      <c r="S230" s="8">
        <f t="shared" si="20"/>
        <v>42096.478067129625</v>
      </c>
      <c r="T230" s="8">
        <f t="shared" si="21"/>
        <v>42156.436400462961</v>
      </c>
      <c r="U230" t="str">
        <f t="shared" si="22"/>
        <v>Apr</v>
      </c>
      <c r="V230" t="str">
        <f t="shared" si="23"/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">
        <v>8310</v>
      </c>
      <c r="R231" t="s">
        <v>8314</v>
      </c>
      <c r="S231" s="8">
        <f t="shared" si="20"/>
        <v>42383.725659722222</v>
      </c>
      <c r="T231" s="8">
        <f t="shared" si="21"/>
        <v>42413.683993055558</v>
      </c>
      <c r="U231" t="str">
        <f t="shared" si="22"/>
        <v>Jan</v>
      </c>
      <c r="V231" t="str">
        <f t="shared" si="23"/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>
        <f t="shared" si="19"/>
        <v>30</v>
      </c>
      <c r="Q232" t="s">
        <v>8310</v>
      </c>
      <c r="R232" t="s">
        <v>8314</v>
      </c>
      <c r="S232" s="8">
        <f t="shared" si="20"/>
        <v>42129.568877314807</v>
      </c>
      <c r="T232" s="8">
        <f t="shared" si="21"/>
        <v>42159.527210648142</v>
      </c>
      <c r="U232" t="str">
        <f t="shared" si="22"/>
        <v>May</v>
      </c>
      <c r="V232" t="str">
        <f t="shared" si="23"/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">
        <v>8310</v>
      </c>
      <c r="R233" t="s">
        <v>8314</v>
      </c>
      <c r="S233" s="8">
        <f t="shared" si="20"/>
        <v>42341.750590277778</v>
      </c>
      <c r="T233" s="8">
        <f t="shared" si="21"/>
        <v>42371.708923611113</v>
      </c>
      <c r="U233" t="str">
        <f t="shared" si="22"/>
        <v>Dec</v>
      </c>
      <c r="V233" t="str">
        <f t="shared" si="23"/>
        <v>2015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19"/>
        <v>15.71</v>
      </c>
      <c r="Q234" t="s">
        <v>8310</v>
      </c>
      <c r="R234" t="s">
        <v>8314</v>
      </c>
      <c r="S234" s="8">
        <f t="shared" si="20"/>
        <v>42032.617430555554</v>
      </c>
      <c r="T234" s="8">
        <f t="shared" si="21"/>
        <v>42062.57576388889</v>
      </c>
      <c r="U234" t="str">
        <f t="shared" si="22"/>
        <v>Jan</v>
      </c>
      <c r="V234" t="str">
        <f t="shared" si="23"/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">
        <v>8310</v>
      </c>
      <c r="R235" t="s">
        <v>8314</v>
      </c>
      <c r="S235" s="8">
        <f t="shared" si="20"/>
        <v>42612.703379629624</v>
      </c>
      <c r="T235" s="8">
        <f t="shared" si="21"/>
        <v>42642.661712962959</v>
      </c>
      <c r="U235" t="str">
        <f t="shared" si="22"/>
        <v>Aug</v>
      </c>
      <c r="V235" t="str">
        <f t="shared" si="23"/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>
        <f t="shared" si="19"/>
        <v>80.2</v>
      </c>
      <c r="Q236" t="s">
        <v>8310</v>
      </c>
      <c r="R236" t="s">
        <v>8314</v>
      </c>
      <c r="S236" s="8">
        <f t="shared" si="20"/>
        <v>42135.82707175926</v>
      </c>
      <c r="T236" s="8">
        <f t="shared" si="21"/>
        <v>42175.785405092596</v>
      </c>
      <c r="U236" t="str">
        <f t="shared" si="22"/>
        <v>May</v>
      </c>
      <c r="V236" t="str">
        <f t="shared" si="23"/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">
        <v>8310</v>
      </c>
      <c r="R237" t="s">
        <v>8314</v>
      </c>
      <c r="S237" s="8">
        <f t="shared" si="20"/>
        <v>42164.700196759259</v>
      </c>
      <c r="T237" s="8">
        <f t="shared" si="21"/>
        <v>42194.658530092594</v>
      </c>
      <c r="U237" t="str">
        <f t="shared" si="22"/>
        <v>Jun</v>
      </c>
      <c r="V237" t="str">
        <f t="shared" si="23"/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">
        <v>8310</v>
      </c>
      <c r="R238" t="s">
        <v>8314</v>
      </c>
      <c r="S238" s="8">
        <f t="shared" si="20"/>
        <v>42320.876145833325</v>
      </c>
      <c r="T238" s="8">
        <f t="shared" si="21"/>
        <v>42373.75</v>
      </c>
      <c r="U238" t="str">
        <f t="shared" si="22"/>
        <v>Nov</v>
      </c>
      <c r="V238" t="str">
        <f t="shared" si="23"/>
        <v>2015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>
        <f t="shared" si="19"/>
        <v>50</v>
      </c>
      <c r="Q239" t="s">
        <v>8310</v>
      </c>
      <c r="R239" t="s">
        <v>8314</v>
      </c>
      <c r="S239" s="8">
        <f t="shared" si="20"/>
        <v>42377.368854166663</v>
      </c>
      <c r="T239" s="8">
        <f t="shared" si="21"/>
        <v>42437.327187499999</v>
      </c>
      <c r="U239" t="str">
        <f t="shared" si="22"/>
        <v>Jan</v>
      </c>
      <c r="V239" t="str">
        <f t="shared" si="23"/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">
        <v>8310</v>
      </c>
      <c r="R240" t="s">
        <v>8314</v>
      </c>
      <c r="S240" s="8">
        <f t="shared" si="20"/>
        <v>42713.754166666658</v>
      </c>
      <c r="T240" s="8">
        <f t="shared" si="21"/>
        <v>42734.125</v>
      </c>
      <c r="U240" t="str">
        <f t="shared" si="22"/>
        <v>Dec</v>
      </c>
      <c r="V240" t="str">
        <f t="shared" si="23"/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">
        <v>8310</v>
      </c>
      <c r="R241" t="s">
        <v>8314</v>
      </c>
      <c r="S241" s="8">
        <f t="shared" si="20"/>
        <v>42296.901967592588</v>
      </c>
      <c r="T241" s="8">
        <f t="shared" si="21"/>
        <v>42316.25</v>
      </c>
      <c r="U241" t="str">
        <f t="shared" si="22"/>
        <v>Oct</v>
      </c>
      <c r="V241" t="str">
        <f t="shared" si="23"/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19"/>
        <v>117.85</v>
      </c>
      <c r="Q242" t="s">
        <v>8310</v>
      </c>
      <c r="R242" t="s">
        <v>8315</v>
      </c>
      <c r="S242" s="8">
        <f t="shared" si="20"/>
        <v>41354.500127314815</v>
      </c>
      <c r="T242" s="8">
        <f t="shared" si="21"/>
        <v>41399.458460648151</v>
      </c>
      <c r="U242" t="str">
        <f t="shared" si="22"/>
        <v>Mar</v>
      </c>
      <c r="V242" t="str">
        <f t="shared" si="23"/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>
        <f t="shared" si="19"/>
        <v>109.04</v>
      </c>
      <c r="Q243" t="s">
        <v>8310</v>
      </c>
      <c r="R243" t="s">
        <v>8315</v>
      </c>
      <c r="S243" s="8">
        <f t="shared" si="20"/>
        <v>41949.489629629628</v>
      </c>
      <c r="T243" s="8">
        <f t="shared" si="21"/>
        <v>41994.447962962964</v>
      </c>
      <c r="U243" t="str">
        <f t="shared" si="22"/>
        <v>Nov</v>
      </c>
      <c r="V243" t="str">
        <f t="shared" si="23"/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>
        <f t="shared" si="19"/>
        <v>73.02</v>
      </c>
      <c r="Q244" t="s">
        <v>8310</v>
      </c>
      <c r="R244" t="s">
        <v>8315</v>
      </c>
      <c r="S244" s="8">
        <f t="shared" si="20"/>
        <v>40862.28460648148</v>
      </c>
      <c r="T244" s="8">
        <f t="shared" si="21"/>
        <v>40897.242939814816</v>
      </c>
      <c r="U244" t="str">
        <f t="shared" si="22"/>
        <v>Nov</v>
      </c>
      <c r="V244" t="str">
        <f t="shared" si="23"/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19"/>
        <v>78.2</v>
      </c>
      <c r="Q245" t="s">
        <v>8310</v>
      </c>
      <c r="R245" t="s">
        <v>8315</v>
      </c>
      <c r="S245" s="8">
        <f t="shared" si="20"/>
        <v>41661.839166666665</v>
      </c>
      <c r="T245" s="8">
        <f t="shared" si="21"/>
        <v>41691.797500000001</v>
      </c>
      <c r="U245" t="str">
        <f t="shared" si="22"/>
        <v>Jan</v>
      </c>
      <c r="V245" t="str">
        <f t="shared" si="23"/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>
        <f t="shared" si="19"/>
        <v>47.4</v>
      </c>
      <c r="Q246" t="s">
        <v>8310</v>
      </c>
      <c r="R246" t="s">
        <v>8315</v>
      </c>
      <c r="S246" s="8">
        <f t="shared" si="20"/>
        <v>40213.115266203698</v>
      </c>
      <c r="T246" s="8">
        <f t="shared" si="21"/>
        <v>40253.04583333333</v>
      </c>
      <c r="U246" t="str">
        <f t="shared" si="22"/>
        <v>Feb</v>
      </c>
      <c r="V246" t="str">
        <f t="shared" si="23"/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19"/>
        <v>54.02</v>
      </c>
      <c r="Q247" t="s">
        <v>8310</v>
      </c>
      <c r="R247" t="s">
        <v>8315</v>
      </c>
      <c r="S247" s="8">
        <f t="shared" si="20"/>
        <v>41106.844733796293</v>
      </c>
      <c r="T247" s="8">
        <f t="shared" si="21"/>
        <v>41136.803067129629</v>
      </c>
      <c r="U247" t="str">
        <f t="shared" si="22"/>
        <v>Jul</v>
      </c>
      <c r="V247" t="str">
        <f t="shared" si="23"/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>
        <f t="shared" si="19"/>
        <v>68.489999999999995</v>
      </c>
      <c r="Q248" t="s">
        <v>8310</v>
      </c>
      <c r="R248" t="s">
        <v>8315</v>
      </c>
      <c r="S248" s="8">
        <f t="shared" si="20"/>
        <v>40480.155150462961</v>
      </c>
      <c r="T248" s="8">
        <f t="shared" si="21"/>
        <v>40530.155150462961</v>
      </c>
      <c r="U248" t="str">
        <f t="shared" si="22"/>
        <v>Oct</v>
      </c>
      <c r="V248" t="str">
        <f t="shared" si="23"/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>
        <f t="shared" si="19"/>
        <v>108.15</v>
      </c>
      <c r="Q249" t="s">
        <v>8310</v>
      </c>
      <c r="R249" t="s">
        <v>8315</v>
      </c>
      <c r="S249" s="8">
        <f t="shared" si="20"/>
        <v>40430.395995370367</v>
      </c>
      <c r="T249" s="8">
        <f t="shared" si="21"/>
        <v>40466.902083333334</v>
      </c>
      <c r="U249" t="str">
        <f t="shared" si="22"/>
        <v>Sep</v>
      </c>
      <c r="V249" t="str">
        <f t="shared" si="23"/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>
        <f t="shared" si="19"/>
        <v>589.95000000000005</v>
      </c>
      <c r="Q250" t="s">
        <v>8310</v>
      </c>
      <c r="R250" t="s">
        <v>8315</v>
      </c>
      <c r="S250" s="8">
        <f t="shared" si="20"/>
        <v>40870.566076388888</v>
      </c>
      <c r="T250" s="8">
        <f t="shared" si="21"/>
        <v>40915.524409722224</v>
      </c>
      <c r="U250" t="str">
        <f t="shared" si="22"/>
        <v>Nov</v>
      </c>
      <c r="V250" t="str">
        <f t="shared" si="23"/>
        <v>2011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>
        <f t="shared" si="19"/>
        <v>48.05</v>
      </c>
      <c r="Q251" t="s">
        <v>8310</v>
      </c>
      <c r="R251" t="s">
        <v>8315</v>
      </c>
      <c r="S251" s="8">
        <f t="shared" si="20"/>
        <v>40332.715509259258</v>
      </c>
      <c r="T251" s="8">
        <f t="shared" si="21"/>
        <v>40412.486111111109</v>
      </c>
      <c r="U251" t="str">
        <f t="shared" si="22"/>
        <v>Jun</v>
      </c>
      <c r="V251" t="str">
        <f t="shared" si="23"/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19"/>
        <v>72.48</v>
      </c>
      <c r="Q252" t="s">
        <v>8310</v>
      </c>
      <c r="R252" t="s">
        <v>8315</v>
      </c>
      <c r="S252" s="8">
        <f t="shared" si="20"/>
        <v>41401.357534722221</v>
      </c>
      <c r="T252" s="8">
        <f t="shared" si="21"/>
        <v>41431.315868055557</v>
      </c>
      <c r="U252" t="str">
        <f t="shared" si="22"/>
        <v>May</v>
      </c>
      <c r="V252" t="str">
        <f t="shared" si="23"/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19"/>
        <v>57.08</v>
      </c>
      <c r="Q253" t="s">
        <v>8310</v>
      </c>
      <c r="R253" t="s">
        <v>8315</v>
      </c>
      <c r="S253" s="8">
        <f t="shared" si="20"/>
        <v>41013.579236111109</v>
      </c>
      <c r="T253" s="8">
        <f t="shared" si="21"/>
        <v>41045.541666666664</v>
      </c>
      <c r="U253" t="str">
        <f t="shared" si="22"/>
        <v>Apr</v>
      </c>
      <c r="V253" t="str">
        <f t="shared" si="23"/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19"/>
        <v>85.44</v>
      </c>
      <c r="Q254" t="s">
        <v>8310</v>
      </c>
      <c r="R254" t="s">
        <v>8315</v>
      </c>
      <c r="S254" s="8">
        <f t="shared" si="20"/>
        <v>40266.454375000001</v>
      </c>
      <c r="T254" s="8">
        <f t="shared" si="21"/>
        <v>40329.915972222225</v>
      </c>
      <c r="U254" t="str">
        <f t="shared" si="22"/>
        <v>Mar</v>
      </c>
      <c r="V254" t="str">
        <f t="shared" si="23"/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19"/>
        <v>215.86</v>
      </c>
      <c r="Q255" t="s">
        <v>8310</v>
      </c>
      <c r="R255" t="s">
        <v>8315</v>
      </c>
      <c r="S255" s="8">
        <f t="shared" si="20"/>
        <v>40924.44253472222</v>
      </c>
      <c r="T255" s="8">
        <f t="shared" si="21"/>
        <v>40954.400868055556</v>
      </c>
      <c r="U255" t="str">
        <f t="shared" si="22"/>
        <v>Jan</v>
      </c>
      <c r="V255" t="str">
        <f t="shared" si="23"/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19"/>
        <v>89.39</v>
      </c>
      <c r="Q256" t="s">
        <v>8310</v>
      </c>
      <c r="R256" t="s">
        <v>8315</v>
      </c>
      <c r="S256" s="8">
        <f t="shared" si="20"/>
        <v>42263.744328703695</v>
      </c>
      <c r="T256" s="8">
        <f t="shared" si="21"/>
        <v>42293.833333333328</v>
      </c>
      <c r="U256" t="str">
        <f t="shared" si="22"/>
        <v>Sep</v>
      </c>
      <c r="V256" t="str">
        <f t="shared" si="23"/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19"/>
        <v>45.42</v>
      </c>
      <c r="Q257" t="s">
        <v>8310</v>
      </c>
      <c r="R257" t="s">
        <v>8315</v>
      </c>
      <c r="S257" s="8">
        <f t="shared" si="20"/>
        <v>40588.318078703705</v>
      </c>
      <c r="T257" s="8">
        <f t="shared" si="21"/>
        <v>40618.23474537037</v>
      </c>
      <c r="U257" t="str">
        <f t="shared" si="22"/>
        <v>Feb</v>
      </c>
      <c r="V257" t="str">
        <f t="shared" si="23"/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>
        <f t="shared" si="19"/>
        <v>65.760000000000005</v>
      </c>
      <c r="Q258" t="s">
        <v>8310</v>
      </c>
      <c r="R258" t="s">
        <v>8315</v>
      </c>
      <c r="S258" s="8">
        <f t="shared" si="20"/>
        <v>41319.560960648145</v>
      </c>
      <c r="T258" s="8">
        <f t="shared" si="21"/>
        <v>41349.519293981481</v>
      </c>
      <c r="U258" t="str">
        <f t="shared" si="22"/>
        <v>Feb</v>
      </c>
      <c r="V258" t="str">
        <f t="shared" si="23"/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ROUND(100*(E259/D259),0)</f>
        <v>107</v>
      </c>
      <c r="P259">
        <f t="shared" ref="P259:P322" si="25">ROUND(E259/L259,2)</f>
        <v>66.7</v>
      </c>
      <c r="Q259" t="s">
        <v>8310</v>
      </c>
      <c r="R259" t="s">
        <v>8315</v>
      </c>
      <c r="S259" s="8">
        <f t="shared" ref="S259:S322" si="26">(((J259/60)/60)/24)+DATE(1970,1,1)+(-5/24)</f>
        <v>42479.418541666666</v>
      </c>
      <c r="T259" s="8">
        <f t="shared" ref="T259:T322" si="27">(((I259/60)/60)/24)+DATE(1970,1,1)+(-6/24)</f>
        <v>42509.376875000002</v>
      </c>
      <c r="U259" t="str">
        <f t="shared" ref="U259:U322" si="28">TEXT(S259,"mmm")</f>
        <v>Apr</v>
      </c>
      <c r="V259" t="str">
        <f t="shared" ref="V259:V322" si="29">TEXT(S259,"yyyy")</f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>
        <f t="shared" si="25"/>
        <v>83.35</v>
      </c>
      <c r="Q260" t="s">
        <v>8310</v>
      </c>
      <c r="R260" t="s">
        <v>8315</v>
      </c>
      <c r="S260" s="8">
        <f t="shared" si="26"/>
        <v>40681.843356481477</v>
      </c>
      <c r="T260" s="8">
        <f t="shared" si="27"/>
        <v>40711.801689814813</v>
      </c>
      <c r="U260" t="str">
        <f t="shared" si="28"/>
        <v>May</v>
      </c>
      <c r="V260" t="str">
        <f t="shared" si="29"/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5"/>
        <v>105.05</v>
      </c>
      <c r="Q261" t="s">
        <v>8310</v>
      </c>
      <c r="R261" t="s">
        <v>8315</v>
      </c>
      <c r="S261" s="8">
        <f t="shared" si="26"/>
        <v>42072.529733796291</v>
      </c>
      <c r="T261" s="8">
        <f t="shared" si="27"/>
        <v>42102.488067129627</v>
      </c>
      <c r="U261" t="str">
        <f t="shared" si="28"/>
        <v>Mar</v>
      </c>
      <c r="V261" t="str">
        <f t="shared" si="29"/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>
        <f t="shared" si="25"/>
        <v>120.91</v>
      </c>
      <c r="Q262" t="s">
        <v>8310</v>
      </c>
      <c r="R262" t="s">
        <v>8315</v>
      </c>
      <c r="S262" s="8">
        <f t="shared" si="26"/>
        <v>40330.547210648147</v>
      </c>
      <c r="T262" s="8">
        <f t="shared" si="27"/>
        <v>40376.165972222225</v>
      </c>
      <c r="U262" t="str">
        <f t="shared" si="28"/>
        <v>Jun</v>
      </c>
      <c r="V262" t="str">
        <f t="shared" si="29"/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>
        <f t="shared" si="25"/>
        <v>97.64</v>
      </c>
      <c r="Q263" t="s">
        <v>8310</v>
      </c>
      <c r="R263" t="s">
        <v>8315</v>
      </c>
      <c r="S263" s="8">
        <f t="shared" si="26"/>
        <v>41017.677129629628</v>
      </c>
      <c r="T263" s="8">
        <f t="shared" si="27"/>
        <v>41067.371527777781</v>
      </c>
      <c r="U263" t="str">
        <f t="shared" si="28"/>
        <v>Apr</v>
      </c>
      <c r="V263" t="str">
        <f t="shared" si="29"/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41.38</v>
      </c>
      <c r="Q264" t="s">
        <v>8310</v>
      </c>
      <c r="R264" t="s">
        <v>8315</v>
      </c>
      <c r="S264" s="8">
        <f t="shared" si="26"/>
        <v>40555.039675925924</v>
      </c>
      <c r="T264" s="8">
        <f t="shared" si="27"/>
        <v>40599.99800925926</v>
      </c>
      <c r="U264" t="str">
        <f t="shared" si="28"/>
        <v>Jan</v>
      </c>
      <c r="V264" t="str">
        <f t="shared" si="29"/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>
        <f t="shared" si="25"/>
        <v>30.65</v>
      </c>
      <c r="Q265" t="s">
        <v>8310</v>
      </c>
      <c r="R265" t="s">
        <v>8315</v>
      </c>
      <c r="S265" s="8">
        <f t="shared" si="26"/>
        <v>41149.746458333328</v>
      </c>
      <c r="T265" s="8">
        <f t="shared" si="27"/>
        <v>41179.704791666663</v>
      </c>
      <c r="U265" t="str">
        <f t="shared" si="28"/>
        <v>Aug</v>
      </c>
      <c r="V265" t="str">
        <f t="shared" si="29"/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>
        <f t="shared" si="25"/>
        <v>64.95</v>
      </c>
      <c r="Q266" t="s">
        <v>8310</v>
      </c>
      <c r="R266" t="s">
        <v>8315</v>
      </c>
      <c r="S266" s="8">
        <f t="shared" si="26"/>
        <v>41010.411979166667</v>
      </c>
      <c r="T266" s="8">
        <f t="shared" si="27"/>
        <v>41040.370312500003</v>
      </c>
      <c r="U266" t="str">
        <f t="shared" si="28"/>
        <v>Apr</v>
      </c>
      <c r="V266" t="str">
        <f t="shared" si="29"/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>
        <f t="shared" si="25"/>
        <v>95.78</v>
      </c>
      <c r="Q267" t="s">
        <v>8310</v>
      </c>
      <c r="R267" t="s">
        <v>8315</v>
      </c>
      <c r="S267" s="8">
        <f t="shared" si="26"/>
        <v>40267.037384259253</v>
      </c>
      <c r="T267" s="8">
        <f t="shared" si="27"/>
        <v>40308.594444444447</v>
      </c>
      <c r="U267" t="str">
        <f t="shared" si="28"/>
        <v>Mar</v>
      </c>
      <c r="V267" t="str">
        <f t="shared" si="29"/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5"/>
        <v>40.42</v>
      </c>
      <c r="Q268" t="s">
        <v>8310</v>
      </c>
      <c r="R268" t="s">
        <v>8315</v>
      </c>
      <c r="S268" s="8">
        <f t="shared" si="26"/>
        <v>40204.966516203705</v>
      </c>
      <c r="T268" s="8">
        <f t="shared" si="27"/>
        <v>40290.910416666666</v>
      </c>
      <c r="U268" t="str">
        <f t="shared" si="28"/>
        <v>Jan</v>
      </c>
      <c r="V268" t="str">
        <f t="shared" si="29"/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5"/>
        <v>78.58</v>
      </c>
      <c r="Q269" t="s">
        <v>8310</v>
      </c>
      <c r="R269" t="s">
        <v>8315</v>
      </c>
      <c r="S269" s="8">
        <f t="shared" si="26"/>
        <v>41785.244201388887</v>
      </c>
      <c r="T269" s="8">
        <f t="shared" si="27"/>
        <v>41815.202534722222</v>
      </c>
      <c r="U269" t="str">
        <f t="shared" si="28"/>
        <v>May</v>
      </c>
      <c r="V269" t="str">
        <f t="shared" si="29"/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>
        <f t="shared" si="25"/>
        <v>50.18</v>
      </c>
      <c r="Q270" t="s">
        <v>8310</v>
      </c>
      <c r="R270" t="s">
        <v>8315</v>
      </c>
      <c r="S270" s="8">
        <f t="shared" si="26"/>
        <v>40808.944189814814</v>
      </c>
      <c r="T270" s="8">
        <f t="shared" si="27"/>
        <v>40853.944189814814</v>
      </c>
      <c r="U270" t="str">
        <f t="shared" si="28"/>
        <v>Sep</v>
      </c>
      <c r="V270" t="str">
        <f t="shared" si="29"/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>
        <f t="shared" si="25"/>
        <v>92.25</v>
      </c>
      <c r="Q271" t="s">
        <v>8310</v>
      </c>
      <c r="R271" t="s">
        <v>8315</v>
      </c>
      <c r="S271" s="8">
        <f t="shared" si="26"/>
        <v>42757.988680555551</v>
      </c>
      <c r="T271" s="8">
        <f t="shared" si="27"/>
        <v>42787.947013888886</v>
      </c>
      <c r="U271" t="str">
        <f t="shared" si="28"/>
        <v>Jan</v>
      </c>
      <c r="V271" t="str">
        <f t="shared" si="29"/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5"/>
        <v>57.54</v>
      </c>
      <c r="Q272" t="s">
        <v>8310</v>
      </c>
      <c r="R272" t="s">
        <v>8315</v>
      </c>
      <c r="S272" s="8">
        <f t="shared" si="26"/>
        <v>40637.658217592587</v>
      </c>
      <c r="T272" s="8">
        <f t="shared" si="27"/>
        <v>40687.916666666664</v>
      </c>
      <c r="U272" t="str">
        <f t="shared" si="28"/>
        <v>Apr</v>
      </c>
      <c r="V272" t="str">
        <f t="shared" si="29"/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5"/>
        <v>109.42</v>
      </c>
      <c r="Q273" t="s">
        <v>8310</v>
      </c>
      <c r="R273" t="s">
        <v>8315</v>
      </c>
      <c r="S273" s="8">
        <f t="shared" si="26"/>
        <v>41611.891909722224</v>
      </c>
      <c r="T273" s="8">
        <f t="shared" si="27"/>
        <v>41641.083333333336</v>
      </c>
      <c r="U273" t="str">
        <f t="shared" si="28"/>
        <v>Dec</v>
      </c>
      <c r="V273" t="str">
        <f t="shared" si="29"/>
        <v>2013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>
        <f t="shared" si="25"/>
        <v>81.89</v>
      </c>
      <c r="Q274" t="s">
        <v>8310</v>
      </c>
      <c r="R274" t="s">
        <v>8315</v>
      </c>
      <c r="S274" s="8">
        <f t="shared" si="26"/>
        <v>40235.692025462959</v>
      </c>
      <c r="T274" s="8">
        <f t="shared" si="27"/>
        <v>40296.53402777778</v>
      </c>
      <c r="U274" t="str">
        <f t="shared" si="28"/>
        <v>Feb</v>
      </c>
      <c r="V274" t="str">
        <f t="shared" si="29"/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5"/>
        <v>45.67</v>
      </c>
      <c r="Q275" t="s">
        <v>8310</v>
      </c>
      <c r="R275" t="s">
        <v>8315</v>
      </c>
      <c r="S275" s="8">
        <f t="shared" si="26"/>
        <v>40697.29011574074</v>
      </c>
      <c r="T275" s="8">
        <f t="shared" si="27"/>
        <v>40727.248449074075</v>
      </c>
      <c r="U275" t="str">
        <f t="shared" si="28"/>
        <v>Jun</v>
      </c>
      <c r="V275" t="str">
        <f t="shared" si="29"/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</v>
      </c>
      <c r="Q276" t="s">
        <v>8310</v>
      </c>
      <c r="R276" t="s">
        <v>8315</v>
      </c>
      <c r="S276" s="8">
        <f t="shared" si="26"/>
        <v>40969.704039351847</v>
      </c>
      <c r="T276" s="8">
        <f t="shared" si="27"/>
        <v>41004.040972222225</v>
      </c>
      <c r="U276" t="str">
        <f t="shared" si="28"/>
        <v>Mar</v>
      </c>
      <c r="V276" t="str">
        <f t="shared" si="29"/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>
        <f t="shared" si="25"/>
        <v>65.3</v>
      </c>
      <c r="Q277" t="s">
        <v>8310</v>
      </c>
      <c r="R277" t="s">
        <v>8315</v>
      </c>
      <c r="S277" s="8">
        <f t="shared" si="26"/>
        <v>41192.823680555557</v>
      </c>
      <c r="T277" s="8">
        <f t="shared" si="27"/>
        <v>41222.823680555557</v>
      </c>
      <c r="U277" t="str">
        <f t="shared" si="28"/>
        <v>Oct</v>
      </c>
      <c r="V277" t="str">
        <f t="shared" si="29"/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5"/>
        <v>95.23</v>
      </c>
      <c r="Q278" t="s">
        <v>8310</v>
      </c>
      <c r="R278" t="s">
        <v>8315</v>
      </c>
      <c r="S278" s="8">
        <f t="shared" si="26"/>
        <v>40966.87354166666</v>
      </c>
      <c r="T278" s="8">
        <f t="shared" si="27"/>
        <v>41026.790208333332</v>
      </c>
      <c r="U278" t="str">
        <f t="shared" si="28"/>
        <v>Feb</v>
      </c>
      <c r="V278" t="str">
        <f t="shared" si="29"/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>
        <f t="shared" si="25"/>
        <v>75.44</v>
      </c>
      <c r="Q279" t="s">
        <v>8310</v>
      </c>
      <c r="R279" t="s">
        <v>8315</v>
      </c>
      <c r="S279" s="8">
        <f t="shared" si="26"/>
        <v>42117.68309027778</v>
      </c>
      <c r="T279" s="8">
        <f t="shared" si="27"/>
        <v>42147.641423611116</v>
      </c>
      <c r="U279" t="str">
        <f t="shared" si="28"/>
        <v>Apr</v>
      </c>
      <c r="V279" t="str">
        <f t="shared" si="29"/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>
        <f t="shared" si="25"/>
        <v>97.82</v>
      </c>
      <c r="Q280" t="s">
        <v>8310</v>
      </c>
      <c r="R280" t="s">
        <v>8315</v>
      </c>
      <c r="S280" s="8">
        <f t="shared" si="26"/>
        <v>41163.832627314812</v>
      </c>
      <c r="T280" s="8">
        <f t="shared" si="27"/>
        <v>41193.790960648148</v>
      </c>
      <c r="U280" t="str">
        <f t="shared" si="28"/>
        <v>Sep</v>
      </c>
      <c r="V280" t="str">
        <f t="shared" si="29"/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>
        <f t="shared" si="25"/>
        <v>87.69</v>
      </c>
      <c r="Q281" t="s">
        <v>8310</v>
      </c>
      <c r="R281" t="s">
        <v>8315</v>
      </c>
      <c r="S281" s="8">
        <f t="shared" si="26"/>
        <v>42759.035833333335</v>
      </c>
      <c r="T281" s="8">
        <f t="shared" si="27"/>
        <v>42792.834027777775</v>
      </c>
      <c r="U281" t="str">
        <f t="shared" si="28"/>
        <v>Jan</v>
      </c>
      <c r="V281" t="str">
        <f t="shared" si="29"/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>
        <f t="shared" si="25"/>
        <v>54.75</v>
      </c>
      <c r="Q282" t="s">
        <v>8310</v>
      </c>
      <c r="R282" t="s">
        <v>8315</v>
      </c>
      <c r="S282" s="8">
        <f t="shared" si="26"/>
        <v>41744.382349537031</v>
      </c>
      <c r="T282" s="8">
        <f t="shared" si="27"/>
        <v>41789.340682870366</v>
      </c>
      <c r="U282" t="str">
        <f t="shared" si="28"/>
        <v>Apr</v>
      </c>
      <c r="V282" t="str">
        <f t="shared" si="29"/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5"/>
        <v>83.95</v>
      </c>
      <c r="Q283" t="s">
        <v>8310</v>
      </c>
      <c r="R283" t="s">
        <v>8315</v>
      </c>
      <c r="S283" s="8">
        <f t="shared" si="26"/>
        <v>39949.955011574071</v>
      </c>
      <c r="T283" s="8">
        <f t="shared" si="27"/>
        <v>40035.55972222222</v>
      </c>
      <c r="U283" t="str">
        <f t="shared" si="28"/>
        <v>May</v>
      </c>
      <c r="V283" t="str">
        <f t="shared" si="29"/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>
        <f t="shared" si="25"/>
        <v>254.39</v>
      </c>
      <c r="Q284" t="s">
        <v>8310</v>
      </c>
      <c r="R284" t="s">
        <v>8315</v>
      </c>
      <c r="S284" s="8">
        <f t="shared" si="26"/>
        <v>40194.711712962962</v>
      </c>
      <c r="T284" s="8">
        <f t="shared" si="27"/>
        <v>40231.666666666664</v>
      </c>
      <c r="U284" t="str">
        <f t="shared" si="28"/>
        <v>Jan</v>
      </c>
      <c r="V284" t="str">
        <f t="shared" si="29"/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>
        <f t="shared" si="25"/>
        <v>101.83</v>
      </c>
      <c r="Q285" t="s">
        <v>8310</v>
      </c>
      <c r="R285" t="s">
        <v>8315</v>
      </c>
      <c r="S285" s="8">
        <f t="shared" si="26"/>
        <v>40675.501666666663</v>
      </c>
      <c r="T285" s="8">
        <f t="shared" si="27"/>
        <v>40694.957638888889</v>
      </c>
      <c r="U285" t="str">
        <f t="shared" si="28"/>
        <v>May</v>
      </c>
      <c r="V285" t="str">
        <f t="shared" si="29"/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5"/>
        <v>55.07</v>
      </c>
      <c r="Q286" t="s">
        <v>8310</v>
      </c>
      <c r="R286" t="s">
        <v>8315</v>
      </c>
      <c r="S286" s="8">
        <f t="shared" si="26"/>
        <v>40904.529861111107</v>
      </c>
      <c r="T286" s="8">
        <f t="shared" si="27"/>
        <v>40929.488194444442</v>
      </c>
      <c r="U286" t="str">
        <f t="shared" si="28"/>
        <v>Dec</v>
      </c>
      <c r="V286" t="str">
        <f t="shared" si="29"/>
        <v>2011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>
        <f t="shared" si="25"/>
        <v>56.9</v>
      </c>
      <c r="Q287" t="s">
        <v>8310</v>
      </c>
      <c r="R287" t="s">
        <v>8315</v>
      </c>
      <c r="S287" s="8">
        <f t="shared" si="26"/>
        <v>41506.547777777778</v>
      </c>
      <c r="T287" s="8">
        <f t="shared" si="27"/>
        <v>41536.506111111114</v>
      </c>
      <c r="U287" t="str">
        <f t="shared" si="28"/>
        <v>Aug</v>
      </c>
      <c r="V287" t="str">
        <f t="shared" si="29"/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>
        <f t="shared" si="25"/>
        <v>121.28</v>
      </c>
      <c r="Q288" t="s">
        <v>8310</v>
      </c>
      <c r="R288" t="s">
        <v>8315</v>
      </c>
      <c r="S288" s="8">
        <f t="shared" si="26"/>
        <v>41313.60791666666</v>
      </c>
      <c r="T288" s="8">
        <f t="shared" si="27"/>
        <v>41358.524583333332</v>
      </c>
      <c r="U288" t="str">
        <f t="shared" si="28"/>
        <v>Feb</v>
      </c>
      <c r="V288" t="str">
        <f t="shared" si="29"/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>
        <f t="shared" si="25"/>
        <v>91.19</v>
      </c>
      <c r="Q289" t="s">
        <v>8310</v>
      </c>
      <c r="R289" t="s">
        <v>8315</v>
      </c>
      <c r="S289" s="8">
        <f t="shared" si="26"/>
        <v>41184.069652777776</v>
      </c>
      <c r="T289" s="8">
        <f t="shared" si="27"/>
        <v>41214.916666666664</v>
      </c>
      <c r="U289" t="str">
        <f t="shared" si="28"/>
        <v>Oct</v>
      </c>
      <c r="V289" t="str">
        <f t="shared" si="29"/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>
        <f t="shared" si="25"/>
        <v>115.45</v>
      </c>
      <c r="Q290" t="s">
        <v>8310</v>
      </c>
      <c r="R290" t="s">
        <v>8315</v>
      </c>
      <c r="S290" s="8">
        <f t="shared" si="26"/>
        <v>41050.960567129623</v>
      </c>
      <c r="T290" s="8">
        <f t="shared" si="27"/>
        <v>41085.918900462959</v>
      </c>
      <c r="U290" t="str">
        <f t="shared" si="28"/>
        <v>May</v>
      </c>
      <c r="V290" t="str">
        <f t="shared" si="29"/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5"/>
        <v>67.77</v>
      </c>
      <c r="Q291" t="s">
        <v>8310</v>
      </c>
      <c r="R291" t="s">
        <v>8315</v>
      </c>
      <c r="S291" s="8">
        <f t="shared" si="26"/>
        <v>41550.248078703698</v>
      </c>
      <c r="T291" s="8">
        <f t="shared" si="27"/>
        <v>41580.206412037034</v>
      </c>
      <c r="U291" t="str">
        <f t="shared" si="28"/>
        <v>Oct</v>
      </c>
      <c r="V291" t="str">
        <f t="shared" si="29"/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5"/>
        <v>28.58</v>
      </c>
      <c r="Q292" t="s">
        <v>8310</v>
      </c>
      <c r="R292" t="s">
        <v>8315</v>
      </c>
      <c r="S292" s="8">
        <f t="shared" si="26"/>
        <v>40526.160844907405</v>
      </c>
      <c r="T292" s="8">
        <f t="shared" si="27"/>
        <v>40576.082638888889</v>
      </c>
      <c r="U292" t="str">
        <f t="shared" si="28"/>
        <v>Dec</v>
      </c>
      <c r="V292" t="str">
        <f t="shared" si="29"/>
        <v>2010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>
        <f t="shared" si="25"/>
        <v>46.88</v>
      </c>
      <c r="Q293" t="s">
        <v>8310</v>
      </c>
      <c r="R293" t="s">
        <v>8315</v>
      </c>
      <c r="S293" s="8">
        <f t="shared" si="26"/>
        <v>41376.560717592591</v>
      </c>
      <c r="T293" s="8">
        <f t="shared" si="27"/>
        <v>41394.750694444447</v>
      </c>
      <c r="U293" t="str">
        <f t="shared" si="28"/>
        <v>Apr</v>
      </c>
      <c r="V293" t="str">
        <f t="shared" si="29"/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5"/>
        <v>154.41999999999999</v>
      </c>
      <c r="Q294" t="s">
        <v>8310</v>
      </c>
      <c r="R294" t="s">
        <v>8315</v>
      </c>
      <c r="S294" s="8">
        <f t="shared" si="26"/>
        <v>40812.594895833332</v>
      </c>
      <c r="T294" s="8">
        <f t="shared" si="27"/>
        <v>40844.915972222225</v>
      </c>
      <c r="U294" t="str">
        <f t="shared" si="28"/>
        <v>Sep</v>
      </c>
      <c r="V294" t="str">
        <f t="shared" si="29"/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>
        <f t="shared" si="25"/>
        <v>201.22</v>
      </c>
      <c r="Q295" t="s">
        <v>8310</v>
      </c>
      <c r="R295" t="s">
        <v>8315</v>
      </c>
      <c r="S295" s="8">
        <f t="shared" si="26"/>
        <v>41719.459652777776</v>
      </c>
      <c r="T295" s="8">
        <f t="shared" si="27"/>
        <v>41749.417986111112</v>
      </c>
      <c r="U295" t="str">
        <f t="shared" si="28"/>
        <v>Mar</v>
      </c>
      <c r="V295" t="str">
        <f t="shared" si="29"/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">
        <v>8310</v>
      </c>
      <c r="R296" t="s">
        <v>8315</v>
      </c>
      <c r="S296" s="8">
        <f t="shared" si="26"/>
        <v>40342.876087962963</v>
      </c>
      <c r="T296" s="8">
        <f t="shared" si="27"/>
        <v>40378.416666666664</v>
      </c>
      <c r="U296" t="str">
        <f t="shared" si="28"/>
        <v>Jun</v>
      </c>
      <c r="V296" t="str">
        <f t="shared" si="29"/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>
        <f t="shared" si="25"/>
        <v>100.08</v>
      </c>
      <c r="Q297" t="s">
        <v>8310</v>
      </c>
      <c r="R297" t="s">
        <v>8315</v>
      </c>
      <c r="S297" s="8">
        <f t="shared" si="26"/>
        <v>41518.796400462961</v>
      </c>
      <c r="T297" s="8">
        <f t="shared" si="27"/>
        <v>41578.75</v>
      </c>
      <c r="U297" t="str">
        <f t="shared" si="28"/>
        <v>Sep</v>
      </c>
      <c r="V297" t="str">
        <f t="shared" si="29"/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5"/>
        <v>230.09</v>
      </c>
      <c r="Q298" t="s">
        <v>8310</v>
      </c>
      <c r="R298" t="s">
        <v>8315</v>
      </c>
      <c r="S298" s="8">
        <f t="shared" si="26"/>
        <v>41134.267164351848</v>
      </c>
      <c r="T298" s="8">
        <f t="shared" si="27"/>
        <v>41159.225497685184</v>
      </c>
      <c r="U298" t="str">
        <f t="shared" si="28"/>
        <v>Aug</v>
      </c>
      <c r="V298" t="str">
        <f t="shared" si="29"/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5"/>
        <v>141.75</v>
      </c>
      <c r="Q299" t="s">
        <v>8310</v>
      </c>
      <c r="R299" t="s">
        <v>8315</v>
      </c>
      <c r="S299" s="8">
        <f t="shared" si="26"/>
        <v>42089.519687500004</v>
      </c>
      <c r="T299" s="8">
        <f t="shared" si="27"/>
        <v>42124.915972222225</v>
      </c>
      <c r="U299" t="str">
        <f t="shared" si="28"/>
        <v>Mar</v>
      </c>
      <c r="V299" t="str">
        <f t="shared" si="29"/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>
        <f t="shared" si="25"/>
        <v>56.34</v>
      </c>
      <c r="Q300" t="s">
        <v>8310</v>
      </c>
      <c r="R300" t="s">
        <v>8315</v>
      </c>
      <c r="S300" s="8">
        <f t="shared" si="26"/>
        <v>41709.255185185182</v>
      </c>
      <c r="T300" s="8">
        <f t="shared" si="27"/>
        <v>41768.625</v>
      </c>
      <c r="U300" t="str">
        <f t="shared" si="28"/>
        <v>Mar</v>
      </c>
      <c r="V300" t="str">
        <f t="shared" si="29"/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5"/>
        <v>73.34</v>
      </c>
      <c r="Q301" t="s">
        <v>8310</v>
      </c>
      <c r="R301" t="s">
        <v>8315</v>
      </c>
      <c r="S301" s="8">
        <f t="shared" si="26"/>
        <v>40469.016898148147</v>
      </c>
      <c r="T301" s="8">
        <f t="shared" si="27"/>
        <v>40499.016898148147</v>
      </c>
      <c r="U301" t="str">
        <f t="shared" si="28"/>
        <v>Oct</v>
      </c>
      <c r="V301" t="str">
        <f t="shared" si="29"/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5"/>
        <v>85.34</v>
      </c>
      <c r="Q302" t="s">
        <v>8310</v>
      </c>
      <c r="R302" t="s">
        <v>8315</v>
      </c>
      <c r="S302" s="8">
        <f t="shared" si="26"/>
        <v>40626.751597222217</v>
      </c>
      <c r="T302" s="8">
        <f t="shared" si="27"/>
        <v>40657.709930555553</v>
      </c>
      <c r="U302" t="str">
        <f t="shared" si="28"/>
        <v>Mar</v>
      </c>
      <c r="V302" t="str">
        <f t="shared" si="29"/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5"/>
        <v>61.5</v>
      </c>
      <c r="Q303" t="s">
        <v>8310</v>
      </c>
      <c r="R303" t="s">
        <v>8315</v>
      </c>
      <c r="S303" s="8">
        <f t="shared" si="26"/>
        <v>41312.529340277775</v>
      </c>
      <c r="T303" s="8">
        <f t="shared" si="27"/>
        <v>41352.446006944447</v>
      </c>
      <c r="U303" t="str">
        <f t="shared" si="28"/>
        <v>Feb</v>
      </c>
      <c r="V303" t="str">
        <f t="shared" si="29"/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>
        <f t="shared" si="25"/>
        <v>93.02</v>
      </c>
      <c r="Q304" t="s">
        <v>8310</v>
      </c>
      <c r="R304" t="s">
        <v>8315</v>
      </c>
      <c r="S304" s="8">
        <f t="shared" si="26"/>
        <v>40933.648587962962</v>
      </c>
      <c r="T304" s="8">
        <f t="shared" si="27"/>
        <v>40963.606921296298</v>
      </c>
      <c r="U304" t="str">
        <f t="shared" si="28"/>
        <v>Jan</v>
      </c>
      <c r="V304" t="str">
        <f t="shared" si="29"/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>
        <f t="shared" si="25"/>
        <v>50.29</v>
      </c>
      <c r="Q305" t="s">
        <v>8310</v>
      </c>
      <c r="R305" t="s">
        <v>8315</v>
      </c>
      <c r="S305" s="8">
        <f t="shared" si="26"/>
        <v>41031.862800925926</v>
      </c>
      <c r="T305" s="8">
        <f t="shared" si="27"/>
        <v>41061.821134259262</v>
      </c>
      <c r="U305" t="str">
        <f t="shared" si="28"/>
        <v>May</v>
      </c>
      <c r="V305" t="str">
        <f t="shared" si="29"/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>
        <f t="shared" si="25"/>
        <v>106.43</v>
      </c>
      <c r="Q306" t="s">
        <v>8310</v>
      </c>
      <c r="R306" t="s">
        <v>8315</v>
      </c>
      <c r="S306" s="8">
        <f t="shared" si="26"/>
        <v>41113.88653935185</v>
      </c>
      <c r="T306" s="8">
        <f t="shared" si="27"/>
        <v>41152.833333333336</v>
      </c>
      <c r="U306" t="str">
        <f t="shared" si="28"/>
        <v>Jul</v>
      </c>
      <c r="V306" t="str">
        <f t="shared" si="29"/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>
        <f t="shared" si="25"/>
        <v>51.72</v>
      </c>
      <c r="Q307" t="s">
        <v>8310</v>
      </c>
      <c r="R307" t="s">
        <v>8315</v>
      </c>
      <c r="S307" s="8">
        <f t="shared" si="26"/>
        <v>40948.421863425923</v>
      </c>
      <c r="T307" s="8">
        <f t="shared" si="27"/>
        <v>40978.380196759259</v>
      </c>
      <c r="U307" t="str">
        <f t="shared" si="28"/>
        <v>Feb</v>
      </c>
      <c r="V307" t="str">
        <f t="shared" si="29"/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5"/>
        <v>36.61</v>
      </c>
      <c r="Q308" t="s">
        <v>8310</v>
      </c>
      <c r="R308" t="s">
        <v>8315</v>
      </c>
      <c r="S308" s="8">
        <f t="shared" si="26"/>
        <v>41333.628854166665</v>
      </c>
      <c r="T308" s="8">
        <f t="shared" si="27"/>
        <v>41353.545520833337</v>
      </c>
      <c r="U308" t="str">
        <f t="shared" si="28"/>
        <v>Feb</v>
      </c>
      <c r="V308" t="str">
        <f t="shared" si="29"/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>
        <f t="shared" si="25"/>
        <v>42.52</v>
      </c>
      <c r="Q309" t="s">
        <v>8310</v>
      </c>
      <c r="R309" t="s">
        <v>8315</v>
      </c>
      <c r="S309" s="8">
        <f t="shared" si="26"/>
        <v>41282.736122685179</v>
      </c>
      <c r="T309" s="8">
        <f t="shared" si="27"/>
        <v>41312.694456018515</v>
      </c>
      <c r="U309" t="str">
        <f t="shared" si="28"/>
        <v>Jan</v>
      </c>
      <c r="V309" t="str">
        <f t="shared" si="29"/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5"/>
        <v>62.71</v>
      </c>
      <c r="Q310" t="s">
        <v>8310</v>
      </c>
      <c r="R310" t="s">
        <v>8315</v>
      </c>
      <c r="S310" s="8">
        <f t="shared" si="26"/>
        <v>40567.486226851848</v>
      </c>
      <c r="T310" s="8">
        <f t="shared" si="27"/>
        <v>40612.444560185184</v>
      </c>
      <c r="U310" t="str">
        <f t="shared" si="28"/>
        <v>Jan</v>
      </c>
      <c r="V310" t="str">
        <f t="shared" si="29"/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5"/>
        <v>89.96</v>
      </c>
      <c r="Q311" t="s">
        <v>8310</v>
      </c>
      <c r="R311" t="s">
        <v>8315</v>
      </c>
      <c r="S311" s="8">
        <f t="shared" si="26"/>
        <v>41134.543217592589</v>
      </c>
      <c r="T311" s="8">
        <f t="shared" si="27"/>
        <v>41155.501550925925</v>
      </c>
      <c r="U311" t="str">
        <f t="shared" si="28"/>
        <v>Aug</v>
      </c>
      <c r="V311" t="str">
        <f t="shared" si="29"/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>
        <f t="shared" si="25"/>
        <v>28.92</v>
      </c>
      <c r="Q312" t="s">
        <v>8310</v>
      </c>
      <c r="R312" t="s">
        <v>8315</v>
      </c>
      <c r="S312" s="8">
        <f t="shared" si="26"/>
        <v>40820.974803240737</v>
      </c>
      <c r="T312" s="8">
        <f t="shared" si="27"/>
        <v>40835.833333333336</v>
      </c>
      <c r="U312" t="str">
        <f t="shared" si="28"/>
        <v>Oct</v>
      </c>
      <c r="V312" t="str">
        <f t="shared" si="29"/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>
        <f t="shared" si="25"/>
        <v>138.80000000000001</v>
      </c>
      <c r="Q313" t="s">
        <v>8310</v>
      </c>
      <c r="R313" t="s">
        <v>8315</v>
      </c>
      <c r="S313" s="8">
        <f t="shared" si="26"/>
        <v>40868.011481481481</v>
      </c>
      <c r="T313" s="8">
        <f t="shared" si="27"/>
        <v>40909.082638888889</v>
      </c>
      <c r="U313" t="str">
        <f t="shared" si="28"/>
        <v>Nov</v>
      </c>
      <c r="V313" t="str">
        <f t="shared" si="29"/>
        <v>2011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>
        <f t="shared" si="25"/>
        <v>61.3</v>
      </c>
      <c r="Q314" t="s">
        <v>8310</v>
      </c>
      <c r="R314" t="s">
        <v>8315</v>
      </c>
      <c r="S314" s="8">
        <f t="shared" si="26"/>
        <v>41348.669351851851</v>
      </c>
      <c r="T314" s="8">
        <f t="shared" si="27"/>
        <v>41378.627685185187</v>
      </c>
      <c r="U314" t="str">
        <f t="shared" si="28"/>
        <v>Mar</v>
      </c>
      <c r="V314" t="str">
        <f t="shared" si="29"/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5"/>
        <v>80.2</v>
      </c>
      <c r="Q315" t="s">
        <v>8310</v>
      </c>
      <c r="R315" t="s">
        <v>8315</v>
      </c>
      <c r="S315" s="8">
        <f t="shared" si="26"/>
        <v>40357.019606481481</v>
      </c>
      <c r="T315" s="8">
        <f t="shared" si="27"/>
        <v>40401.415972222225</v>
      </c>
      <c r="U315" t="str">
        <f t="shared" si="28"/>
        <v>Jun</v>
      </c>
      <c r="V315" t="str">
        <f t="shared" si="29"/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>
        <f t="shared" si="25"/>
        <v>32.1</v>
      </c>
      <c r="Q316" t="s">
        <v>8310</v>
      </c>
      <c r="R316" t="s">
        <v>8315</v>
      </c>
      <c r="S316" s="8">
        <f t="shared" si="26"/>
        <v>41304.624861111108</v>
      </c>
      <c r="T316" s="8">
        <f t="shared" si="27"/>
        <v>41334.583194444444</v>
      </c>
      <c r="U316" t="str">
        <f t="shared" si="28"/>
        <v>Jan</v>
      </c>
      <c r="V316" t="str">
        <f t="shared" si="29"/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>
        <f t="shared" si="25"/>
        <v>200.89</v>
      </c>
      <c r="Q317" t="s">
        <v>8310</v>
      </c>
      <c r="R317" t="s">
        <v>8315</v>
      </c>
      <c r="S317" s="8">
        <f t="shared" si="26"/>
        <v>41113.564050925925</v>
      </c>
      <c r="T317" s="8">
        <f t="shared" si="27"/>
        <v>41143.52238425926</v>
      </c>
      <c r="U317" t="str">
        <f t="shared" si="28"/>
        <v>Jul</v>
      </c>
      <c r="V317" t="str">
        <f t="shared" si="29"/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>
        <f t="shared" si="25"/>
        <v>108.01</v>
      </c>
      <c r="Q318" t="s">
        <v>8310</v>
      </c>
      <c r="R318" t="s">
        <v>8315</v>
      </c>
      <c r="S318" s="8">
        <f t="shared" si="26"/>
        <v>41950.715243055551</v>
      </c>
      <c r="T318" s="8">
        <f t="shared" si="27"/>
        <v>41983.957638888889</v>
      </c>
      <c r="U318" t="str">
        <f t="shared" si="28"/>
        <v>Nov</v>
      </c>
      <c r="V318" t="str">
        <f t="shared" si="29"/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5"/>
        <v>95.7</v>
      </c>
      <c r="Q319" t="s">
        <v>8310</v>
      </c>
      <c r="R319" t="s">
        <v>8315</v>
      </c>
      <c r="S319" s="8">
        <f t="shared" si="26"/>
        <v>41589.468553240738</v>
      </c>
      <c r="T319" s="8">
        <f t="shared" si="27"/>
        <v>41619.426886574074</v>
      </c>
      <c r="U319" t="str">
        <f t="shared" si="28"/>
        <v>Nov</v>
      </c>
      <c r="V319" t="str">
        <f t="shared" si="29"/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>
        <f t="shared" si="25"/>
        <v>49.88</v>
      </c>
      <c r="Q320" t="s">
        <v>8310</v>
      </c>
      <c r="R320" t="s">
        <v>8315</v>
      </c>
      <c r="S320" s="8">
        <f t="shared" si="26"/>
        <v>41329.830451388887</v>
      </c>
      <c r="T320" s="8">
        <f t="shared" si="27"/>
        <v>41359.747118055559</v>
      </c>
      <c r="U320" t="str">
        <f t="shared" si="28"/>
        <v>Feb</v>
      </c>
      <c r="V320" t="str">
        <f t="shared" si="29"/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>
        <f t="shared" si="25"/>
        <v>110.47</v>
      </c>
      <c r="Q321" t="s">
        <v>8310</v>
      </c>
      <c r="R321" t="s">
        <v>8315</v>
      </c>
      <c r="S321" s="8">
        <f t="shared" si="26"/>
        <v>40123.629965277774</v>
      </c>
      <c r="T321" s="8">
        <f t="shared" si="27"/>
        <v>40211.082638888889</v>
      </c>
      <c r="U321" t="str">
        <f t="shared" si="28"/>
        <v>Nov</v>
      </c>
      <c r="V321" t="str">
        <f t="shared" si="29"/>
        <v>2009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>
        <f t="shared" si="25"/>
        <v>134.91</v>
      </c>
      <c r="Q322" t="s">
        <v>8310</v>
      </c>
      <c r="R322" t="s">
        <v>8315</v>
      </c>
      <c r="S322" s="8">
        <f t="shared" si="26"/>
        <v>42331.34297453703</v>
      </c>
      <c r="T322" s="8">
        <f t="shared" si="27"/>
        <v>42360.708333333328</v>
      </c>
      <c r="U322" t="str">
        <f t="shared" si="28"/>
        <v>Nov</v>
      </c>
      <c r="V322" t="str">
        <f t="shared" si="29"/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ROUND(100*(E323/D323),0)</f>
        <v>103</v>
      </c>
      <c r="P323">
        <f t="shared" ref="P323:P386" si="31">ROUND(E323/L323,2)</f>
        <v>106.62</v>
      </c>
      <c r="Q323" t="s">
        <v>8310</v>
      </c>
      <c r="R323" t="s">
        <v>8315</v>
      </c>
      <c r="S323" s="8">
        <f t="shared" ref="S323:S386" si="32">(((J323/60)/60)/24)+DATE(1970,1,1)+(-5/24)</f>
        <v>42647.238263888888</v>
      </c>
      <c r="T323" s="8">
        <f t="shared" ref="T323:T386" si="33">(((I323/60)/60)/24)+DATE(1970,1,1)+(-6/24)</f>
        <v>42682.238263888896</v>
      </c>
      <c r="U323" t="str">
        <f t="shared" ref="U323:U386" si="34">TEXT(S323,"mmm")</f>
        <v>Oct</v>
      </c>
      <c r="V323" t="str">
        <f t="shared" ref="V323:V386" si="35">TEXT(S323,"yyyy")</f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1"/>
        <v>145.04</v>
      </c>
      <c r="Q324" t="s">
        <v>8310</v>
      </c>
      <c r="R324" t="s">
        <v>8315</v>
      </c>
      <c r="S324" s="8">
        <f t="shared" si="32"/>
        <v>42473.361666666664</v>
      </c>
      <c r="T324" s="8">
        <f t="shared" si="33"/>
        <v>42503.32</v>
      </c>
      <c r="U324" t="str">
        <f t="shared" si="34"/>
        <v>Apr</v>
      </c>
      <c r="V324" t="str">
        <f t="shared" si="35"/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>
        <f t="shared" si="31"/>
        <v>114.59</v>
      </c>
      <c r="Q325" t="s">
        <v>8310</v>
      </c>
      <c r="R325" t="s">
        <v>8315</v>
      </c>
      <c r="S325" s="8">
        <f t="shared" si="32"/>
        <v>42697.113032407404</v>
      </c>
      <c r="T325" s="8">
        <f t="shared" si="33"/>
        <v>42725.082638888889</v>
      </c>
      <c r="U325" t="str">
        <f t="shared" si="34"/>
        <v>Nov</v>
      </c>
      <c r="V325" t="str">
        <f t="shared" si="35"/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1"/>
        <v>105.32</v>
      </c>
      <c r="Q326" t="s">
        <v>8310</v>
      </c>
      <c r="R326" t="s">
        <v>8315</v>
      </c>
      <c r="S326" s="8">
        <f t="shared" si="32"/>
        <v>42184.417916666665</v>
      </c>
      <c r="T326" s="8">
        <f t="shared" si="33"/>
        <v>42217.376250000001</v>
      </c>
      <c r="U326" t="str">
        <f t="shared" si="34"/>
        <v>Jun</v>
      </c>
      <c r="V326" t="str">
        <f t="shared" si="35"/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>
        <f t="shared" si="31"/>
        <v>70.92</v>
      </c>
      <c r="Q327" t="s">
        <v>8310</v>
      </c>
      <c r="R327" t="s">
        <v>8315</v>
      </c>
      <c r="S327" s="8">
        <f t="shared" si="32"/>
        <v>42688.979548611103</v>
      </c>
      <c r="T327" s="8">
        <f t="shared" si="33"/>
        <v>42723.937881944439</v>
      </c>
      <c r="U327" t="str">
        <f t="shared" si="34"/>
        <v>Nov</v>
      </c>
      <c r="V327" t="str">
        <f t="shared" si="35"/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>
        <f t="shared" si="31"/>
        <v>147.16999999999999</v>
      </c>
      <c r="Q328" t="s">
        <v>8310</v>
      </c>
      <c r="R328" t="s">
        <v>8315</v>
      </c>
      <c r="S328" s="8">
        <f t="shared" si="32"/>
        <v>42775.106550925928</v>
      </c>
      <c r="T328" s="8">
        <f t="shared" si="33"/>
        <v>42808.706250000003</v>
      </c>
      <c r="U328" t="str">
        <f t="shared" si="34"/>
        <v>Feb</v>
      </c>
      <c r="V328" t="str">
        <f t="shared" si="35"/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>
        <f t="shared" si="31"/>
        <v>160.47</v>
      </c>
      <c r="Q329" t="s">
        <v>8310</v>
      </c>
      <c r="R329" t="s">
        <v>8315</v>
      </c>
      <c r="S329" s="8">
        <f t="shared" si="32"/>
        <v>42058.026956018519</v>
      </c>
      <c r="T329" s="8">
        <f t="shared" si="33"/>
        <v>42085.083333333328</v>
      </c>
      <c r="U329" t="str">
        <f t="shared" si="34"/>
        <v>Feb</v>
      </c>
      <c r="V329" t="str">
        <f t="shared" si="35"/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1"/>
        <v>156.05000000000001</v>
      </c>
      <c r="Q330" t="s">
        <v>8310</v>
      </c>
      <c r="R330" t="s">
        <v>8315</v>
      </c>
      <c r="S330" s="8">
        <f t="shared" si="32"/>
        <v>42278.738287037035</v>
      </c>
      <c r="T330" s="8">
        <f t="shared" si="33"/>
        <v>42308.916666666672</v>
      </c>
      <c r="U330" t="str">
        <f t="shared" si="34"/>
        <v>Oct</v>
      </c>
      <c r="V330" t="str">
        <f t="shared" si="35"/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1"/>
        <v>63.17</v>
      </c>
      <c r="Q331" t="s">
        <v>8310</v>
      </c>
      <c r="R331" t="s">
        <v>8315</v>
      </c>
      <c r="S331" s="8">
        <f t="shared" si="32"/>
        <v>42291.258414351854</v>
      </c>
      <c r="T331" s="8">
        <f t="shared" si="33"/>
        <v>42314.916666666672</v>
      </c>
      <c r="U331" t="str">
        <f t="shared" si="34"/>
        <v>Oct</v>
      </c>
      <c r="V331" t="str">
        <f t="shared" si="35"/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1"/>
        <v>104.82</v>
      </c>
      <c r="Q332" t="s">
        <v>8310</v>
      </c>
      <c r="R332" t="s">
        <v>8315</v>
      </c>
      <c r="S332" s="8">
        <f t="shared" si="32"/>
        <v>41379.307442129626</v>
      </c>
      <c r="T332" s="8">
        <f t="shared" si="33"/>
        <v>41410.915972222225</v>
      </c>
      <c r="U332" t="str">
        <f t="shared" si="34"/>
        <v>Apr</v>
      </c>
      <c r="V332" t="str">
        <f t="shared" si="35"/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1"/>
        <v>97.36</v>
      </c>
      <c r="Q333" t="s">
        <v>8310</v>
      </c>
      <c r="R333" t="s">
        <v>8315</v>
      </c>
      <c r="S333" s="8">
        <f t="shared" si="32"/>
        <v>42507.373078703698</v>
      </c>
      <c r="T333" s="8">
        <f t="shared" si="33"/>
        <v>42538.331412037034</v>
      </c>
      <c r="U333" t="str">
        <f t="shared" si="34"/>
        <v>May</v>
      </c>
      <c r="V333" t="str">
        <f t="shared" si="35"/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>
        <f t="shared" si="31"/>
        <v>203.63</v>
      </c>
      <c r="Q334" t="s">
        <v>8310</v>
      </c>
      <c r="R334" t="s">
        <v>8315</v>
      </c>
      <c r="S334" s="8">
        <f t="shared" si="32"/>
        <v>42263.471956018511</v>
      </c>
      <c r="T334" s="8">
        <f t="shared" si="33"/>
        <v>42305.083333333328</v>
      </c>
      <c r="U334" t="str">
        <f t="shared" si="34"/>
        <v>Sep</v>
      </c>
      <c r="V334" t="str">
        <f t="shared" si="35"/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>
        <f t="shared" si="31"/>
        <v>188.31</v>
      </c>
      <c r="Q335" t="s">
        <v>8310</v>
      </c>
      <c r="R335" t="s">
        <v>8315</v>
      </c>
      <c r="S335" s="8">
        <f t="shared" si="32"/>
        <v>42437.428136574068</v>
      </c>
      <c r="T335" s="8">
        <f t="shared" si="33"/>
        <v>42467.34480324074</v>
      </c>
      <c r="U335" t="str">
        <f t="shared" si="34"/>
        <v>Mar</v>
      </c>
      <c r="V335" t="str">
        <f t="shared" si="35"/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>
        <f t="shared" si="31"/>
        <v>146.65</v>
      </c>
      <c r="Q336" t="s">
        <v>8310</v>
      </c>
      <c r="R336" t="s">
        <v>8315</v>
      </c>
      <c r="S336" s="8">
        <f t="shared" si="32"/>
        <v>42101.474039351851</v>
      </c>
      <c r="T336" s="8">
        <f t="shared" si="33"/>
        <v>42139.541666666672</v>
      </c>
      <c r="U336" t="str">
        <f t="shared" si="34"/>
        <v>Apr</v>
      </c>
      <c r="V336" t="str">
        <f t="shared" si="35"/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1"/>
        <v>109.19</v>
      </c>
      <c r="Q337" t="s">
        <v>8310</v>
      </c>
      <c r="R337" t="s">
        <v>8315</v>
      </c>
      <c r="S337" s="8">
        <f t="shared" si="32"/>
        <v>42101.529108796291</v>
      </c>
      <c r="T337" s="8">
        <f t="shared" si="33"/>
        <v>42132.666666666672</v>
      </c>
      <c r="U337" t="str">
        <f t="shared" si="34"/>
        <v>Apr</v>
      </c>
      <c r="V337" t="str">
        <f t="shared" si="35"/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1"/>
        <v>59.25</v>
      </c>
      <c r="Q338" t="s">
        <v>8310</v>
      </c>
      <c r="R338" t="s">
        <v>8315</v>
      </c>
      <c r="S338" s="8">
        <f t="shared" si="32"/>
        <v>42291.387939814813</v>
      </c>
      <c r="T338" s="8">
        <f t="shared" si="33"/>
        <v>42321.387939814813</v>
      </c>
      <c r="U338" t="str">
        <f t="shared" si="34"/>
        <v>Oct</v>
      </c>
      <c r="V338" t="str">
        <f t="shared" si="35"/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>
        <f t="shared" si="31"/>
        <v>97.9</v>
      </c>
      <c r="Q339" t="s">
        <v>8310</v>
      </c>
      <c r="R339" t="s">
        <v>8315</v>
      </c>
      <c r="S339" s="8">
        <f t="shared" si="32"/>
        <v>42046.920231481483</v>
      </c>
      <c r="T339" s="8">
        <f t="shared" si="33"/>
        <v>42076.836898148147</v>
      </c>
      <c r="U339" t="str">
        <f t="shared" si="34"/>
        <v>Feb</v>
      </c>
      <c r="V339" t="str">
        <f t="shared" si="35"/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>
        <f t="shared" si="31"/>
        <v>70</v>
      </c>
      <c r="Q340" t="s">
        <v>8310</v>
      </c>
      <c r="R340" t="s">
        <v>8315</v>
      </c>
      <c r="S340" s="8">
        <f t="shared" si="32"/>
        <v>42559.547337962962</v>
      </c>
      <c r="T340" s="8">
        <f t="shared" si="33"/>
        <v>42615.791666666672</v>
      </c>
      <c r="U340" t="str">
        <f t="shared" si="34"/>
        <v>Jul</v>
      </c>
      <c r="V340" t="str">
        <f t="shared" si="35"/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>
        <f t="shared" si="31"/>
        <v>72.87</v>
      </c>
      <c r="Q341" t="s">
        <v>8310</v>
      </c>
      <c r="R341" t="s">
        <v>8315</v>
      </c>
      <c r="S341" s="8">
        <f t="shared" si="32"/>
        <v>42093.551712962959</v>
      </c>
      <c r="T341" s="8">
        <f t="shared" si="33"/>
        <v>42123.510046296295</v>
      </c>
      <c r="U341" t="str">
        <f t="shared" si="34"/>
        <v>Mar</v>
      </c>
      <c r="V341" t="str">
        <f t="shared" si="35"/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>
        <f t="shared" si="31"/>
        <v>146.35</v>
      </c>
      <c r="Q342" t="s">
        <v>8310</v>
      </c>
      <c r="R342" t="s">
        <v>8315</v>
      </c>
      <c r="S342" s="8">
        <f t="shared" si="32"/>
        <v>42772.460729166669</v>
      </c>
      <c r="T342" s="8">
        <f t="shared" si="33"/>
        <v>42802.625</v>
      </c>
      <c r="U342" t="str">
        <f t="shared" si="34"/>
        <v>Feb</v>
      </c>
      <c r="V342" t="str">
        <f t="shared" si="35"/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1"/>
        <v>67.91</v>
      </c>
      <c r="Q343" t="s">
        <v>8310</v>
      </c>
      <c r="R343" t="s">
        <v>8315</v>
      </c>
      <c r="S343" s="8">
        <f t="shared" si="32"/>
        <v>41894.671273148146</v>
      </c>
      <c r="T343" s="8">
        <f t="shared" si="33"/>
        <v>41912.915972222225</v>
      </c>
      <c r="U343" t="str">
        <f t="shared" si="34"/>
        <v>Sep</v>
      </c>
      <c r="V343" t="str">
        <f t="shared" si="35"/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>
        <f t="shared" si="31"/>
        <v>169.85</v>
      </c>
      <c r="Q344" t="s">
        <v>8310</v>
      </c>
      <c r="R344" t="s">
        <v>8315</v>
      </c>
      <c r="S344" s="8">
        <f t="shared" si="32"/>
        <v>42459.572511574072</v>
      </c>
      <c r="T344" s="8">
        <f t="shared" si="33"/>
        <v>42489.530844907407</v>
      </c>
      <c r="U344" t="str">
        <f t="shared" si="34"/>
        <v>Mar</v>
      </c>
      <c r="V344" t="str">
        <f t="shared" si="35"/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>
        <f t="shared" si="31"/>
        <v>58.41</v>
      </c>
      <c r="Q345" t="s">
        <v>8310</v>
      </c>
      <c r="R345" t="s">
        <v>8315</v>
      </c>
      <c r="S345" s="8">
        <f t="shared" si="32"/>
        <v>41926.529456018514</v>
      </c>
      <c r="T345" s="8">
        <f t="shared" si="33"/>
        <v>41956.875</v>
      </c>
      <c r="U345" t="str">
        <f t="shared" si="34"/>
        <v>Oct</v>
      </c>
      <c r="V345" t="str">
        <f t="shared" si="35"/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>
        <f t="shared" si="31"/>
        <v>119.99</v>
      </c>
      <c r="Q346" t="s">
        <v>8310</v>
      </c>
      <c r="R346" t="s">
        <v>8315</v>
      </c>
      <c r="S346" s="8">
        <f t="shared" si="32"/>
        <v>42111.762662037036</v>
      </c>
      <c r="T346" s="8">
        <f t="shared" si="33"/>
        <v>42155.847222222219</v>
      </c>
      <c r="U346" t="str">
        <f t="shared" si="34"/>
        <v>Apr</v>
      </c>
      <c r="V346" t="str">
        <f t="shared" si="35"/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>
        <f t="shared" si="31"/>
        <v>99.86</v>
      </c>
      <c r="Q347" t="s">
        <v>8310</v>
      </c>
      <c r="R347" t="s">
        <v>8315</v>
      </c>
      <c r="S347" s="8">
        <f t="shared" si="32"/>
        <v>42114.735995370364</v>
      </c>
      <c r="T347" s="8">
        <f t="shared" si="33"/>
        <v>42144.694328703699</v>
      </c>
      <c r="U347" t="str">
        <f t="shared" si="34"/>
        <v>Apr</v>
      </c>
      <c r="V347" t="str">
        <f t="shared" si="35"/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>
        <f t="shared" si="31"/>
        <v>90.58</v>
      </c>
      <c r="Q348" t="s">
        <v>8310</v>
      </c>
      <c r="R348" t="s">
        <v>8315</v>
      </c>
      <c r="S348" s="8">
        <f t="shared" si="32"/>
        <v>42261.291909722226</v>
      </c>
      <c r="T348" s="8">
        <f t="shared" si="33"/>
        <v>42291.250243055561</v>
      </c>
      <c r="U348" t="str">
        <f t="shared" si="34"/>
        <v>Sep</v>
      </c>
      <c r="V348" t="str">
        <f t="shared" si="35"/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>
        <f t="shared" si="31"/>
        <v>117.77</v>
      </c>
      <c r="Q349" t="s">
        <v>8310</v>
      </c>
      <c r="R349" t="s">
        <v>8315</v>
      </c>
      <c r="S349" s="8">
        <f t="shared" si="32"/>
        <v>42292.287141203698</v>
      </c>
      <c r="T349" s="8">
        <f t="shared" si="33"/>
        <v>42322.287141203706</v>
      </c>
      <c r="U349" t="str">
        <f t="shared" si="34"/>
        <v>Oct</v>
      </c>
      <c r="V349" t="str">
        <f t="shared" si="35"/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</v>
      </c>
      <c r="Q350" t="s">
        <v>8310</v>
      </c>
      <c r="R350" t="s">
        <v>8315</v>
      </c>
      <c r="S350" s="8">
        <f t="shared" si="32"/>
        <v>42207.378657407404</v>
      </c>
      <c r="T350" s="8">
        <f t="shared" si="33"/>
        <v>42237.33699074074</v>
      </c>
      <c r="U350" t="str">
        <f t="shared" si="34"/>
        <v>Jul</v>
      </c>
      <c r="V350" t="str">
        <f t="shared" si="35"/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1"/>
        <v>71.900000000000006</v>
      </c>
      <c r="Q351" t="s">
        <v>8310</v>
      </c>
      <c r="R351" t="s">
        <v>8315</v>
      </c>
      <c r="S351" s="8">
        <f t="shared" si="32"/>
        <v>42760.290601851848</v>
      </c>
      <c r="T351" s="8">
        <f t="shared" si="33"/>
        <v>42790.248935185184</v>
      </c>
      <c r="U351" t="str">
        <f t="shared" si="34"/>
        <v>Jan</v>
      </c>
      <c r="V351" t="str">
        <f t="shared" si="35"/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>
        <f t="shared" si="31"/>
        <v>129.82</v>
      </c>
      <c r="Q352" t="s">
        <v>8310</v>
      </c>
      <c r="R352" t="s">
        <v>8315</v>
      </c>
      <c r="S352" s="8">
        <f t="shared" si="32"/>
        <v>42585.857743055552</v>
      </c>
      <c r="T352" s="8">
        <f t="shared" si="33"/>
        <v>42623.915972222225</v>
      </c>
      <c r="U352" t="str">
        <f t="shared" si="34"/>
        <v>Aug</v>
      </c>
      <c r="V352" t="str">
        <f t="shared" si="35"/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>
        <f t="shared" si="31"/>
        <v>44.91</v>
      </c>
      <c r="Q353" t="s">
        <v>8310</v>
      </c>
      <c r="R353" t="s">
        <v>8315</v>
      </c>
      <c r="S353" s="8">
        <f t="shared" si="32"/>
        <v>42427.75641203703</v>
      </c>
      <c r="T353" s="8">
        <f t="shared" si="33"/>
        <v>42467.673078703709</v>
      </c>
      <c r="U353" t="str">
        <f t="shared" si="34"/>
        <v>Feb</v>
      </c>
      <c r="V353" t="str">
        <f t="shared" si="35"/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1"/>
        <v>40.76</v>
      </c>
      <c r="Q354" t="s">
        <v>8310</v>
      </c>
      <c r="R354" t="s">
        <v>8315</v>
      </c>
      <c r="S354" s="8">
        <f t="shared" si="32"/>
        <v>41889.959120370368</v>
      </c>
      <c r="T354" s="8">
        <f t="shared" si="33"/>
        <v>41919.917453703703</v>
      </c>
      <c r="U354" t="str">
        <f t="shared" si="34"/>
        <v>Sep</v>
      </c>
      <c r="V354" t="str">
        <f t="shared" si="35"/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>
        <f t="shared" si="31"/>
        <v>103.52</v>
      </c>
      <c r="Q355" t="s">
        <v>8310</v>
      </c>
      <c r="R355" t="s">
        <v>8315</v>
      </c>
      <c r="S355" s="8">
        <f t="shared" si="32"/>
        <v>42297.583553240744</v>
      </c>
      <c r="T355" s="8">
        <f t="shared" si="33"/>
        <v>42327.583553240736</v>
      </c>
      <c r="U355" t="str">
        <f t="shared" si="34"/>
        <v>Oct</v>
      </c>
      <c r="V355" t="str">
        <f t="shared" si="35"/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1"/>
        <v>125.45</v>
      </c>
      <c r="Q356" t="s">
        <v>8310</v>
      </c>
      <c r="R356" t="s">
        <v>8315</v>
      </c>
      <c r="S356" s="8">
        <f t="shared" si="32"/>
        <v>42438.619456018518</v>
      </c>
      <c r="T356" s="8">
        <f t="shared" si="33"/>
        <v>42468.536122685182</v>
      </c>
      <c r="U356" t="str">
        <f t="shared" si="34"/>
        <v>Mar</v>
      </c>
      <c r="V356" t="str">
        <f t="shared" si="35"/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>
        <f t="shared" si="31"/>
        <v>246.61</v>
      </c>
      <c r="Q357" t="s">
        <v>8310</v>
      </c>
      <c r="R357" t="s">
        <v>8315</v>
      </c>
      <c r="S357" s="8">
        <f t="shared" si="32"/>
        <v>41943.0855787037</v>
      </c>
      <c r="T357" s="8">
        <f t="shared" si="33"/>
        <v>41974.0855787037</v>
      </c>
      <c r="U357" t="str">
        <f t="shared" si="34"/>
        <v>Oct</v>
      </c>
      <c r="V357" t="str">
        <f t="shared" si="35"/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1"/>
        <v>79.400000000000006</v>
      </c>
      <c r="Q358" t="s">
        <v>8310</v>
      </c>
      <c r="R358" t="s">
        <v>8315</v>
      </c>
      <c r="S358" s="8">
        <f t="shared" si="32"/>
        <v>42415.594826388886</v>
      </c>
      <c r="T358" s="8">
        <f t="shared" si="33"/>
        <v>42445.511493055557</v>
      </c>
      <c r="U358" t="str">
        <f t="shared" si="34"/>
        <v>Feb</v>
      </c>
      <c r="V358" t="str">
        <f t="shared" si="35"/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t="s">
        <v>8310</v>
      </c>
      <c r="R359" t="s">
        <v>8315</v>
      </c>
      <c r="S359" s="8">
        <f t="shared" si="32"/>
        <v>42078.01385416666</v>
      </c>
      <c r="T359" s="8">
        <f t="shared" si="33"/>
        <v>42117.972187499996</v>
      </c>
      <c r="U359" t="str">
        <f t="shared" si="34"/>
        <v>Mar</v>
      </c>
      <c r="V359" t="str">
        <f t="shared" si="35"/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>
        <f t="shared" si="31"/>
        <v>193.05</v>
      </c>
      <c r="Q360" t="s">
        <v>8310</v>
      </c>
      <c r="R360" t="s">
        <v>8315</v>
      </c>
      <c r="S360" s="8">
        <f t="shared" si="32"/>
        <v>42507.651863425919</v>
      </c>
      <c r="T360" s="8">
        <f t="shared" si="33"/>
        <v>42536.375</v>
      </c>
      <c r="U360" t="str">
        <f t="shared" si="34"/>
        <v>May</v>
      </c>
      <c r="V360" t="str">
        <f t="shared" si="35"/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1"/>
        <v>84.02</v>
      </c>
      <c r="Q361" t="s">
        <v>8310</v>
      </c>
      <c r="R361" t="s">
        <v>8315</v>
      </c>
      <c r="S361" s="8">
        <f t="shared" si="32"/>
        <v>41934.862152777772</v>
      </c>
      <c r="T361" s="8">
        <f t="shared" si="33"/>
        <v>41956.966666666667</v>
      </c>
      <c r="U361" t="str">
        <f t="shared" si="34"/>
        <v>Oct</v>
      </c>
      <c r="V361" t="str">
        <f t="shared" si="35"/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>
        <f t="shared" si="31"/>
        <v>139.83000000000001</v>
      </c>
      <c r="Q362" t="s">
        <v>8310</v>
      </c>
      <c r="R362" t="s">
        <v>8315</v>
      </c>
      <c r="S362" s="8">
        <f t="shared" si="32"/>
        <v>42163.689583333333</v>
      </c>
      <c r="T362" s="8">
        <f t="shared" si="33"/>
        <v>42207.882638888885</v>
      </c>
      <c r="U362" t="str">
        <f t="shared" si="34"/>
        <v>Jun</v>
      </c>
      <c r="V362" t="str">
        <f t="shared" si="35"/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>
        <f t="shared" si="31"/>
        <v>109.82</v>
      </c>
      <c r="Q363" t="s">
        <v>8310</v>
      </c>
      <c r="R363" t="s">
        <v>8315</v>
      </c>
      <c r="S363" s="8">
        <f t="shared" si="32"/>
        <v>41935.792893518512</v>
      </c>
      <c r="T363" s="8">
        <f t="shared" si="33"/>
        <v>41965.792893518519</v>
      </c>
      <c r="U363" t="str">
        <f t="shared" si="34"/>
        <v>Oct</v>
      </c>
      <c r="V363" t="str">
        <f t="shared" si="35"/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>
        <f t="shared" si="31"/>
        <v>139.53</v>
      </c>
      <c r="Q364" t="s">
        <v>8310</v>
      </c>
      <c r="R364" t="s">
        <v>8315</v>
      </c>
      <c r="S364" s="8">
        <f t="shared" si="32"/>
        <v>41837.002210648148</v>
      </c>
      <c r="T364" s="8">
        <f t="shared" si="33"/>
        <v>41858.75</v>
      </c>
      <c r="U364" t="str">
        <f t="shared" si="34"/>
        <v>Jul</v>
      </c>
      <c r="V364" t="str">
        <f t="shared" si="35"/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>
        <f t="shared" si="31"/>
        <v>347.85</v>
      </c>
      <c r="Q365" t="s">
        <v>8310</v>
      </c>
      <c r="R365" t="s">
        <v>8315</v>
      </c>
      <c r="S365" s="8">
        <f t="shared" si="32"/>
        <v>40255.53629629629</v>
      </c>
      <c r="T365" s="8">
        <f t="shared" si="33"/>
        <v>40300.556944444441</v>
      </c>
      <c r="U365" t="str">
        <f t="shared" si="34"/>
        <v>Mar</v>
      </c>
      <c r="V365" t="str">
        <f t="shared" si="35"/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>
        <f t="shared" si="31"/>
        <v>68.239999999999995</v>
      </c>
      <c r="Q366" t="s">
        <v>8310</v>
      </c>
      <c r="R366" t="s">
        <v>8315</v>
      </c>
      <c r="S366" s="8">
        <f t="shared" si="32"/>
        <v>41780.651296296295</v>
      </c>
      <c r="T366" s="8">
        <f t="shared" si="33"/>
        <v>41810.915972222225</v>
      </c>
      <c r="U366" t="str">
        <f t="shared" si="34"/>
        <v>May</v>
      </c>
      <c r="V366" t="str">
        <f t="shared" si="35"/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1"/>
        <v>239.94</v>
      </c>
      <c r="Q367" t="s">
        <v>8310</v>
      </c>
      <c r="R367" t="s">
        <v>8315</v>
      </c>
      <c r="S367" s="8">
        <f t="shared" si="32"/>
        <v>41668.398136574069</v>
      </c>
      <c r="T367" s="8">
        <f t="shared" si="33"/>
        <v>41698.356469907405</v>
      </c>
      <c r="U367" t="str">
        <f t="shared" si="34"/>
        <v>Jan</v>
      </c>
      <c r="V367" t="str">
        <f t="shared" si="35"/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>
        <f t="shared" si="31"/>
        <v>287.31</v>
      </c>
      <c r="Q368" t="s">
        <v>8310</v>
      </c>
      <c r="R368" t="s">
        <v>8315</v>
      </c>
      <c r="S368" s="8">
        <f t="shared" si="32"/>
        <v>41019.584699074068</v>
      </c>
      <c r="T368" s="8">
        <f t="shared" si="33"/>
        <v>41049.543032407404</v>
      </c>
      <c r="U368" t="str">
        <f t="shared" si="34"/>
        <v>Apr</v>
      </c>
      <c r="V368" t="str">
        <f t="shared" si="35"/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>
        <f t="shared" si="31"/>
        <v>86.85</v>
      </c>
      <c r="Q369" t="s">
        <v>8310</v>
      </c>
      <c r="R369" t="s">
        <v>8315</v>
      </c>
      <c r="S369" s="8">
        <f t="shared" si="32"/>
        <v>41355.368958333333</v>
      </c>
      <c r="T369" s="8">
        <f t="shared" si="33"/>
        <v>41394.957638888889</v>
      </c>
      <c r="U369" t="str">
        <f t="shared" si="34"/>
        <v>Mar</v>
      </c>
      <c r="V369" t="str">
        <f t="shared" si="35"/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>
        <f t="shared" si="31"/>
        <v>81.849999999999994</v>
      </c>
      <c r="Q370" t="s">
        <v>8310</v>
      </c>
      <c r="R370" t="s">
        <v>8315</v>
      </c>
      <c r="S370" s="8">
        <f t="shared" si="32"/>
        <v>42043.397245370368</v>
      </c>
      <c r="T370" s="8">
        <f t="shared" si="33"/>
        <v>42078.313912037032</v>
      </c>
      <c r="U370" t="str">
        <f t="shared" si="34"/>
        <v>Feb</v>
      </c>
      <c r="V370" t="str">
        <f t="shared" si="35"/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>
        <f t="shared" si="31"/>
        <v>42.87</v>
      </c>
      <c r="Q371" t="s">
        <v>8310</v>
      </c>
      <c r="R371" t="s">
        <v>8315</v>
      </c>
      <c r="S371" s="8">
        <f t="shared" si="32"/>
        <v>40893.3433912037</v>
      </c>
      <c r="T371" s="8">
        <f t="shared" si="33"/>
        <v>40923.301724537036</v>
      </c>
      <c r="U371" t="str">
        <f t="shared" si="34"/>
        <v>Dec</v>
      </c>
      <c r="V371" t="str">
        <f t="shared" si="35"/>
        <v>2011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>
        <f t="shared" si="31"/>
        <v>709.42</v>
      </c>
      <c r="Q372" t="s">
        <v>8310</v>
      </c>
      <c r="R372" t="s">
        <v>8315</v>
      </c>
      <c r="S372" s="8">
        <f t="shared" si="32"/>
        <v>42711.586805555555</v>
      </c>
      <c r="T372" s="8">
        <f t="shared" si="33"/>
        <v>42741.545138888891</v>
      </c>
      <c r="U372" t="str">
        <f t="shared" si="34"/>
        <v>Dec</v>
      </c>
      <c r="V372" t="str">
        <f t="shared" si="35"/>
        <v>2016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>
        <f t="shared" si="31"/>
        <v>161.26</v>
      </c>
      <c r="Q373" t="s">
        <v>8310</v>
      </c>
      <c r="R373" t="s">
        <v>8315</v>
      </c>
      <c r="S373" s="8">
        <f t="shared" si="32"/>
        <v>41261.559479166666</v>
      </c>
      <c r="T373" s="8">
        <f t="shared" si="33"/>
        <v>41306.517812500002</v>
      </c>
      <c r="U373" t="str">
        <f t="shared" si="34"/>
        <v>Dec</v>
      </c>
      <c r="V373" t="str">
        <f t="shared" si="35"/>
        <v>2012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>
        <f t="shared" si="31"/>
        <v>41.78</v>
      </c>
      <c r="Q374" t="s">
        <v>8310</v>
      </c>
      <c r="R374" t="s">
        <v>8315</v>
      </c>
      <c r="S374" s="8">
        <f t="shared" si="32"/>
        <v>42425.368564814817</v>
      </c>
      <c r="T374" s="8">
        <f t="shared" si="33"/>
        <v>42465.416666666672</v>
      </c>
      <c r="U374" t="str">
        <f t="shared" si="34"/>
        <v>Feb</v>
      </c>
      <c r="V374" t="str">
        <f t="shared" si="35"/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1"/>
        <v>89.89</v>
      </c>
      <c r="Q375" t="s">
        <v>8310</v>
      </c>
      <c r="R375" t="s">
        <v>8315</v>
      </c>
      <c r="S375" s="8">
        <f t="shared" si="32"/>
        <v>41078.703680555554</v>
      </c>
      <c r="T375" s="8">
        <f t="shared" si="33"/>
        <v>41108.66201388889</v>
      </c>
      <c r="U375" t="str">
        <f t="shared" si="34"/>
        <v>Jun</v>
      </c>
      <c r="V375" t="str">
        <f t="shared" si="35"/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1"/>
        <v>45.05</v>
      </c>
      <c r="Q376" t="s">
        <v>8310</v>
      </c>
      <c r="R376" t="s">
        <v>8315</v>
      </c>
      <c r="S376" s="8">
        <f t="shared" si="32"/>
        <v>40757.680914351848</v>
      </c>
      <c r="T376" s="8">
        <f t="shared" si="33"/>
        <v>40802.639247685183</v>
      </c>
      <c r="U376" t="str">
        <f t="shared" si="34"/>
        <v>Aug</v>
      </c>
      <c r="V376" t="str">
        <f t="shared" si="35"/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t="s">
        <v>8310</v>
      </c>
      <c r="R377" t="s">
        <v>8315</v>
      </c>
      <c r="S377" s="8">
        <f t="shared" si="32"/>
        <v>41657.77674768518</v>
      </c>
      <c r="T377" s="8">
        <f t="shared" si="33"/>
        <v>41699.470833333333</v>
      </c>
      <c r="U377" t="str">
        <f t="shared" si="34"/>
        <v>Jan</v>
      </c>
      <c r="V377" t="str">
        <f t="shared" si="35"/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1"/>
        <v>54.08</v>
      </c>
      <c r="Q378" t="s">
        <v>8310</v>
      </c>
      <c r="R378" t="s">
        <v>8315</v>
      </c>
      <c r="S378" s="8">
        <f t="shared" si="32"/>
        <v>42576.244398148141</v>
      </c>
      <c r="T378" s="8">
        <f t="shared" si="33"/>
        <v>42607.202731481477</v>
      </c>
      <c r="U378" t="str">
        <f t="shared" si="34"/>
        <v>Jul</v>
      </c>
      <c r="V378" t="str">
        <f t="shared" si="35"/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>
        <f t="shared" si="31"/>
        <v>103.22</v>
      </c>
      <c r="Q379" t="s">
        <v>8310</v>
      </c>
      <c r="R379" t="s">
        <v>8315</v>
      </c>
      <c r="S379" s="8">
        <f t="shared" si="32"/>
        <v>42292.042453703696</v>
      </c>
      <c r="T379" s="8">
        <f t="shared" si="33"/>
        <v>42322.042361111111</v>
      </c>
      <c r="U379" t="str">
        <f t="shared" si="34"/>
        <v>Oct</v>
      </c>
      <c r="V379" t="str">
        <f t="shared" si="35"/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>
        <f t="shared" si="31"/>
        <v>40.4</v>
      </c>
      <c r="Q380" t="s">
        <v>8310</v>
      </c>
      <c r="R380" t="s">
        <v>8315</v>
      </c>
      <c r="S380" s="8">
        <f t="shared" si="32"/>
        <v>42370.363518518519</v>
      </c>
      <c r="T380" s="8">
        <f t="shared" si="33"/>
        <v>42394.744444444441</v>
      </c>
      <c r="U380" t="str">
        <f t="shared" si="34"/>
        <v>Jan</v>
      </c>
      <c r="V380" t="str">
        <f t="shared" si="35"/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>
        <f t="shared" si="31"/>
        <v>116.86</v>
      </c>
      <c r="Q381" t="s">
        <v>8310</v>
      </c>
      <c r="R381" t="s">
        <v>8315</v>
      </c>
      <c r="S381" s="8">
        <f t="shared" si="32"/>
        <v>40987.479999999996</v>
      </c>
      <c r="T381" s="8">
        <f t="shared" si="33"/>
        <v>41032.438333333332</v>
      </c>
      <c r="U381" t="str">
        <f t="shared" si="34"/>
        <v>Mar</v>
      </c>
      <c r="V381" t="str">
        <f t="shared" si="35"/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1"/>
        <v>115.51</v>
      </c>
      <c r="Q382" t="s">
        <v>8310</v>
      </c>
      <c r="R382" t="s">
        <v>8315</v>
      </c>
      <c r="S382" s="8">
        <f t="shared" si="32"/>
        <v>42367.511481481481</v>
      </c>
      <c r="T382" s="8">
        <f t="shared" si="33"/>
        <v>42392.469814814816</v>
      </c>
      <c r="U382" t="str">
        <f t="shared" si="34"/>
        <v>Dec</v>
      </c>
      <c r="V382" t="str">
        <f t="shared" si="35"/>
        <v>2015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1"/>
        <v>104.31</v>
      </c>
      <c r="Q383" t="s">
        <v>8310</v>
      </c>
      <c r="R383" t="s">
        <v>8315</v>
      </c>
      <c r="S383" s="8">
        <f t="shared" si="32"/>
        <v>41085.48978009259</v>
      </c>
      <c r="T383" s="8">
        <f t="shared" si="33"/>
        <v>41119.958333333336</v>
      </c>
      <c r="U383" t="str">
        <f t="shared" si="34"/>
        <v>Jun</v>
      </c>
      <c r="V383" t="str">
        <f t="shared" si="35"/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>
        <f t="shared" si="31"/>
        <v>69.77</v>
      </c>
      <c r="Q384" t="s">
        <v>8310</v>
      </c>
      <c r="R384" t="s">
        <v>8315</v>
      </c>
      <c r="S384" s="8">
        <f t="shared" si="32"/>
        <v>41144.501157407409</v>
      </c>
      <c r="T384" s="8">
        <f t="shared" si="33"/>
        <v>41158.459490740745</v>
      </c>
      <c r="U384" t="str">
        <f t="shared" si="34"/>
        <v>Aug</v>
      </c>
      <c r="V384" t="str">
        <f t="shared" si="35"/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>
        <f t="shared" si="31"/>
        <v>43.02</v>
      </c>
      <c r="Q385" t="s">
        <v>8310</v>
      </c>
      <c r="R385" t="s">
        <v>8315</v>
      </c>
      <c r="S385" s="8">
        <f t="shared" si="32"/>
        <v>41754.90924768518</v>
      </c>
      <c r="T385" s="8">
        <f t="shared" si="33"/>
        <v>41777.867581018516</v>
      </c>
      <c r="U385" t="str">
        <f t="shared" si="34"/>
        <v>Apr</v>
      </c>
      <c r="V385" t="str">
        <f t="shared" si="35"/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>
        <f t="shared" si="31"/>
        <v>58.54</v>
      </c>
      <c r="Q386" t="s">
        <v>8310</v>
      </c>
      <c r="R386" t="s">
        <v>8315</v>
      </c>
      <c r="S386" s="8">
        <f t="shared" si="32"/>
        <v>41980.573460648149</v>
      </c>
      <c r="T386" s="8">
        <f t="shared" si="33"/>
        <v>42010.531793981485</v>
      </c>
      <c r="U386" t="str">
        <f t="shared" si="34"/>
        <v>Dec</v>
      </c>
      <c r="V386" t="str">
        <f t="shared" si="35"/>
        <v>2014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ROUND(100*(E387/D387),0)</f>
        <v>106</v>
      </c>
      <c r="P387">
        <f t="shared" ref="P387:P450" si="37">ROUND(E387/L387,2)</f>
        <v>111.8</v>
      </c>
      <c r="Q387" t="s">
        <v>8310</v>
      </c>
      <c r="R387" t="s">
        <v>8315</v>
      </c>
      <c r="S387" s="8">
        <f t="shared" ref="S387:S450" si="38">(((J387/60)/60)/24)+DATE(1970,1,1)+(-5/24)</f>
        <v>41934.376168981478</v>
      </c>
      <c r="T387" s="8">
        <f t="shared" ref="T387:T450" si="39">(((I387/60)/60)/24)+DATE(1970,1,1)+(-6/24)</f>
        <v>41964.376168981486</v>
      </c>
      <c r="U387" t="str">
        <f t="shared" ref="U387:U450" si="40">TEXT(S387,"mmm")</f>
        <v>Oct</v>
      </c>
      <c r="V387" t="str">
        <f t="shared" ref="V387:V450" si="41">TEXT(S387,"yyyy")</f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>
        <f t="shared" si="37"/>
        <v>46.23</v>
      </c>
      <c r="Q388" t="s">
        <v>8310</v>
      </c>
      <c r="R388" t="s">
        <v>8315</v>
      </c>
      <c r="S388" s="8">
        <f t="shared" si="38"/>
        <v>42211.742951388886</v>
      </c>
      <c r="T388" s="8">
        <f t="shared" si="39"/>
        <v>42226.701284722221</v>
      </c>
      <c r="U388" t="str">
        <f t="shared" si="40"/>
        <v>Jul</v>
      </c>
      <c r="V388" t="str">
        <f t="shared" si="41"/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>
        <f t="shared" si="37"/>
        <v>144.69</v>
      </c>
      <c r="Q389" t="s">
        <v>8310</v>
      </c>
      <c r="R389" t="s">
        <v>8315</v>
      </c>
      <c r="S389" s="8">
        <f t="shared" si="38"/>
        <v>42200.468263888884</v>
      </c>
      <c r="T389" s="8">
        <f t="shared" si="39"/>
        <v>42231</v>
      </c>
      <c r="U389" t="str">
        <f t="shared" si="40"/>
        <v>Jul</v>
      </c>
      <c r="V389" t="str">
        <f t="shared" si="41"/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>
        <f t="shared" si="37"/>
        <v>88.85</v>
      </c>
      <c r="Q390" t="s">
        <v>8310</v>
      </c>
      <c r="R390" t="s">
        <v>8315</v>
      </c>
      <c r="S390" s="8">
        <f t="shared" si="38"/>
        <v>42548.867824074077</v>
      </c>
      <c r="T390" s="8">
        <f t="shared" si="39"/>
        <v>42578.826157407413</v>
      </c>
      <c r="U390" t="str">
        <f t="shared" si="40"/>
        <v>Jun</v>
      </c>
      <c r="V390" t="str">
        <f t="shared" si="41"/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7"/>
        <v>81.75</v>
      </c>
      <c r="Q391" t="s">
        <v>8310</v>
      </c>
      <c r="R391" t="s">
        <v>8315</v>
      </c>
      <c r="S391" s="8">
        <f t="shared" si="38"/>
        <v>41673.854745370365</v>
      </c>
      <c r="T391" s="8">
        <f t="shared" si="39"/>
        <v>41705.707638888889</v>
      </c>
      <c r="U391" t="str">
        <f t="shared" si="40"/>
        <v>Feb</v>
      </c>
      <c r="V391" t="str">
        <f t="shared" si="41"/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t="s">
        <v>8310</v>
      </c>
      <c r="R392" t="s">
        <v>8315</v>
      </c>
      <c r="S392" s="8">
        <f t="shared" si="38"/>
        <v>42111.828379629624</v>
      </c>
      <c r="T392" s="8">
        <f t="shared" si="39"/>
        <v>42131.786712962959</v>
      </c>
      <c r="U392" t="str">
        <f t="shared" si="40"/>
        <v>Apr</v>
      </c>
      <c r="V392" t="str">
        <f t="shared" si="41"/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7"/>
        <v>104.26</v>
      </c>
      <c r="Q393" t="s">
        <v>8310</v>
      </c>
      <c r="R393" t="s">
        <v>8315</v>
      </c>
      <c r="S393" s="8">
        <f t="shared" si="38"/>
        <v>40864.833923611113</v>
      </c>
      <c r="T393" s="8">
        <f t="shared" si="39"/>
        <v>40894.790972222225</v>
      </c>
      <c r="U393" t="str">
        <f t="shared" si="40"/>
        <v>Nov</v>
      </c>
      <c r="V393" t="str">
        <f t="shared" si="41"/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7"/>
        <v>90.62</v>
      </c>
      <c r="Q394" t="s">
        <v>8310</v>
      </c>
      <c r="R394" t="s">
        <v>8315</v>
      </c>
      <c r="S394" s="8">
        <f t="shared" si="38"/>
        <v>40763.508923611109</v>
      </c>
      <c r="T394" s="8">
        <f t="shared" si="39"/>
        <v>40793.875</v>
      </c>
      <c r="U394" t="str">
        <f t="shared" si="40"/>
        <v>Aug</v>
      </c>
      <c r="V394" t="str">
        <f t="shared" si="41"/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>
        <f t="shared" si="37"/>
        <v>157.33000000000001</v>
      </c>
      <c r="Q395" t="s">
        <v>8310</v>
      </c>
      <c r="R395" t="s">
        <v>8315</v>
      </c>
      <c r="S395" s="8">
        <f t="shared" si="38"/>
        <v>41526.500601851847</v>
      </c>
      <c r="T395" s="8">
        <f t="shared" si="39"/>
        <v>41557.458935185183</v>
      </c>
      <c r="U395" t="str">
        <f t="shared" si="40"/>
        <v>Sep</v>
      </c>
      <c r="V395" t="str">
        <f t="shared" si="41"/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>
        <f t="shared" si="37"/>
        <v>105.18</v>
      </c>
      <c r="Q396" t="s">
        <v>8310</v>
      </c>
      <c r="R396" t="s">
        <v>8315</v>
      </c>
      <c r="S396" s="8">
        <f t="shared" si="38"/>
        <v>42417.60974537037</v>
      </c>
      <c r="T396" s="8">
        <f t="shared" si="39"/>
        <v>42477.526412037041</v>
      </c>
      <c r="U396" t="str">
        <f t="shared" si="40"/>
        <v>Feb</v>
      </c>
      <c r="V396" t="str">
        <f t="shared" si="41"/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>
        <f t="shared" si="37"/>
        <v>58.72</v>
      </c>
      <c r="Q397" t="s">
        <v>8310</v>
      </c>
      <c r="R397" t="s">
        <v>8315</v>
      </c>
      <c r="S397" s="8">
        <f t="shared" si="38"/>
        <v>40990.700925925921</v>
      </c>
      <c r="T397" s="8">
        <f t="shared" si="39"/>
        <v>41026.647222222222</v>
      </c>
      <c r="U397" t="str">
        <f t="shared" si="40"/>
        <v>Mar</v>
      </c>
      <c r="V397" t="str">
        <f t="shared" si="41"/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7"/>
        <v>81.63</v>
      </c>
      <c r="Q398" t="s">
        <v>8310</v>
      </c>
      <c r="R398" t="s">
        <v>8315</v>
      </c>
      <c r="S398" s="8">
        <f t="shared" si="38"/>
        <v>41082.356550925921</v>
      </c>
      <c r="T398" s="8">
        <f t="shared" si="39"/>
        <v>41097.314884259256</v>
      </c>
      <c r="U398" t="str">
        <f t="shared" si="40"/>
        <v>Jun</v>
      </c>
      <c r="V398" t="str">
        <f t="shared" si="41"/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7"/>
        <v>56.46</v>
      </c>
      <c r="Q399" t="s">
        <v>8310</v>
      </c>
      <c r="R399" t="s">
        <v>8315</v>
      </c>
      <c r="S399" s="8">
        <f t="shared" si="38"/>
        <v>40379.568101851852</v>
      </c>
      <c r="T399" s="8">
        <f t="shared" si="39"/>
        <v>40421.905555555553</v>
      </c>
      <c r="U399" t="str">
        <f t="shared" si="40"/>
        <v>Jul</v>
      </c>
      <c r="V399" t="str">
        <f t="shared" si="41"/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>
        <f t="shared" si="37"/>
        <v>140.1</v>
      </c>
      <c r="Q400" t="s">
        <v>8310</v>
      </c>
      <c r="R400" t="s">
        <v>8315</v>
      </c>
      <c r="S400" s="8">
        <f t="shared" si="38"/>
        <v>42078.584791666661</v>
      </c>
      <c r="T400" s="8">
        <f t="shared" si="39"/>
        <v>42123.543124999997</v>
      </c>
      <c r="U400" t="str">
        <f t="shared" si="40"/>
        <v>Mar</v>
      </c>
      <c r="V400" t="str">
        <f t="shared" si="41"/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7"/>
        <v>224.85</v>
      </c>
      <c r="Q401" t="s">
        <v>8310</v>
      </c>
      <c r="R401" t="s">
        <v>8315</v>
      </c>
      <c r="S401" s="8">
        <f t="shared" si="38"/>
        <v>42687.667442129627</v>
      </c>
      <c r="T401" s="8">
        <f t="shared" si="39"/>
        <v>42718.25</v>
      </c>
      <c r="U401" t="str">
        <f t="shared" si="40"/>
        <v>Nov</v>
      </c>
      <c r="V401" t="str">
        <f t="shared" si="41"/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>
        <f t="shared" si="37"/>
        <v>181.13</v>
      </c>
      <c r="Q402" t="s">
        <v>8310</v>
      </c>
      <c r="R402" t="s">
        <v>8315</v>
      </c>
      <c r="S402" s="8">
        <f t="shared" si="38"/>
        <v>41745.427627314813</v>
      </c>
      <c r="T402" s="8">
        <f t="shared" si="39"/>
        <v>41775.895833333336</v>
      </c>
      <c r="U402" t="str">
        <f t="shared" si="40"/>
        <v>Apr</v>
      </c>
      <c r="V402" t="str">
        <f t="shared" si="41"/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7"/>
        <v>711.04</v>
      </c>
      <c r="Q403" t="s">
        <v>8310</v>
      </c>
      <c r="R403" t="s">
        <v>8315</v>
      </c>
      <c r="S403" s="8">
        <f t="shared" si="38"/>
        <v>40732.633912037032</v>
      </c>
      <c r="T403" s="8">
        <f t="shared" si="39"/>
        <v>40762.592245370368</v>
      </c>
      <c r="U403" t="str">
        <f t="shared" si="40"/>
        <v>Jul</v>
      </c>
      <c r="V403" t="str">
        <f t="shared" si="41"/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7"/>
        <v>65.88</v>
      </c>
      <c r="Q404" t="s">
        <v>8310</v>
      </c>
      <c r="R404" t="s">
        <v>8315</v>
      </c>
      <c r="S404" s="8">
        <f t="shared" si="38"/>
        <v>42292.331215277773</v>
      </c>
      <c r="T404" s="8">
        <f t="shared" si="39"/>
        <v>42313.33121527778</v>
      </c>
      <c r="U404" t="str">
        <f t="shared" si="40"/>
        <v>Oct</v>
      </c>
      <c r="V404" t="str">
        <f t="shared" si="41"/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>
        <f t="shared" si="37"/>
        <v>75.19</v>
      </c>
      <c r="Q405" t="s">
        <v>8310</v>
      </c>
      <c r="R405" t="s">
        <v>8315</v>
      </c>
      <c r="S405" s="8">
        <f t="shared" si="38"/>
        <v>40718.102326388886</v>
      </c>
      <c r="T405" s="8">
        <f t="shared" si="39"/>
        <v>40765.047222222223</v>
      </c>
      <c r="U405" t="str">
        <f t="shared" si="40"/>
        <v>Jun</v>
      </c>
      <c r="V405" t="str">
        <f t="shared" si="41"/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>
        <f t="shared" si="37"/>
        <v>133.13999999999999</v>
      </c>
      <c r="Q406" t="s">
        <v>8310</v>
      </c>
      <c r="R406" t="s">
        <v>8315</v>
      </c>
      <c r="S406" s="8">
        <f t="shared" si="38"/>
        <v>41646.419699074075</v>
      </c>
      <c r="T406" s="8">
        <f t="shared" si="39"/>
        <v>41675.711111111108</v>
      </c>
      <c r="U406" t="str">
        <f t="shared" si="40"/>
        <v>Jan</v>
      </c>
      <c r="V406" t="str">
        <f t="shared" si="41"/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7"/>
        <v>55.2</v>
      </c>
      <c r="Q407" t="s">
        <v>8310</v>
      </c>
      <c r="R407" t="s">
        <v>8315</v>
      </c>
      <c r="S407" s="8">
        <f t="shared" si="38"/>
        <v>41673.876608796294</v>
      </c>
      <c r="T407" s="8">
        <f t="shared" si="39"/>
        <v>41703.83494212963</v>
      </c>
      <c r="U407" t="str">
        <f t="shared" si="40"/>
        <v>Feb</v>
      </c>
      <c r="V407" t="str">
        <f t="shared" si="41"/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7"/>
        <v>86.16</v>
      </c>
      <c r="Q408" t="s">
        <v>8310</v>
      </c>
      <c r="R408" t="s">
        <v>8315</v>
      </c>
      <c r="S408" s="8">
        <f t="shared" si="38"/>
        <v>40637.95413194444</v>
      </c>
      <c r="T408" s="8">
        <f t="shared" si="39"/>
        <v>40671.999305555553</v>
      </c>
      <c r="U408" t="str">
        <f t="shared" si="40"/>
        <v>Apr</v>
      </c>
      <c r="V408" t="str">
        <f t="shared" si="41"/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7"/>
        <v>92.32</v>
      </c>
      <c r="Q409" t="s">
        <v>8310</v>
      </c>
      <c r="R409" t="s">
        <v>8315</v>
      </c>
      <c r="S409" s="8">
        <f t="shared" si="38"/>
        <v>40806.662615740737</v>
      </c>
      <c r="T409" s="8">
        <f t="shared" si="39"/>
        <v>40866.662615740745</v>
      </c>
      <c r="U409" t="str">
        <f t="shared" si="40"/>
        <v>Sep</v>
      </c>
      <c r="V409" t="str">
        <f t="shared" si="41"/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>
        <f t="shared" si="37"/>
        <v>160.16</v>
      </c>
      <c r="Q410" t="s">
        <v>8310</v>
      </c>
      <c r="R410" t="s">
        <v>8315</v>
      </c>
      <c r="S410" s="8">
        <f t="shared" si="38"/>
        <v>41543.527662037035</v>
      </c>
      <c r="T410" s="8">
        <f t="shared" si="39"/>
        <v>41583.527662037035</v>
      </c>
      <c r="U410" t="str">
        <f t="shared" si="40"/>
        <v>Sep</v>
      </c>
      <c r="V410" t="str">
        <f t="shared" si="41"/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7"/>
        <v>45.6</v>
      </c>
      <c r="Q411" t="s">
        <v>8310</v>
      </c>
      <c r="R411" t="s">
        <v>8315</v>
      </c>
      <c r="S411" s="8">
        <f t="shared" si="38"/>
        <v>42543.654444444437</v>
      </c>
      <c r="T411" s="8">
        <f t="shared" si="39"/>
        <v>42573.612777777773</v>
      </c>
      <c r="U411" t="str">
        <f t="shared" si="40"/>
        <v>Jun</v>
      </c>
      <c r="V411" t="str">
        <f t="shared" si="41"/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>
        <f t="shared" si="37"/>
        <v>183.29</v>
      </c>
      <c r="Q412" t="s">
        <v>8310</v>
      </c>
      <c r="R412" t="s">
        <v>8315</v>
      </c>
      <c r="S412" s="8">
        <f t="shared" si="38"/>
        <v>42113.77311342593</v>
      </c>
      <c r="T412" s="8">
        <f t="shared" si="39"/>
        <v>42173.731446759266</v>
      </c>
      <c r="U412" t="str">
        <f t="shared" si="40"/>
        <v>Apr</v>
      </c>
      <c r="V412" t="str">
        <f t="shared" si="41"/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>
        <f t="shared" si="37"/>
        <v>125.79</v>
      </c>
      <c r="Q413" t="s">
        <v>8310</v>
      </c>
      <c r="R413" t="s">
        <v>8315</v>
      </c>
      <c r="S413" s="8">
        <f t="shared" si="38"/>
        <v>41597.967638888884</v>
      </c>
      <c r="T413" s="8">
        <f t="shared" si="39"/>
        <v>41629.958333333336</v>
      </c>
      <c r="U413" t="str">
        <f t="shared" si="40"/>
        <v>Nov</v>
      </c>
      <c r="V413" t="str">
        <f t="shared" si="41"/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7"/>
        <v>57.65</v>
      </c>
      <c r="Q414" t="s">
        <v>8310</v>
      </c>
      <c r="R414" t="s">
        <v>8315</v>
      </c>
      <c r="S414" s="8">
        <f t="shared" si="38"/>
        <v>41099.534467592588</v>
      </c>
      <c r="T414" s="8">
        <f t="shared" si="39"/>
        <v>41115.492800925924</v>
      </c>
      <c r="U414" t="str">
        <f t="shared" si="40"/>
        <v>Jul</v>
      </c>
      <c r="V414" t="str">
        <f t="shared" si="41"/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>
        <f t="shared" si="37"/>
        <v>78.66</v>
      </c>
      <c r="Q415" t="s">
        <v>8310</v>
      </c>
      <c r="R415" t="s">
        <v>8315</v>
      </c>
      <c r="S415" s="8">
        <f t="shared" si="38"/>
        <v>41079.66910879629</v>
      </c>
      <c r="T415" s="8">
        <f t="shared" si="39"/>
        <v>41109.627442129626</v>
      </c>
      <c r="U415" t="str">
        <f t="shared" si="40"/>
        <v>Jun</v>
      </c>
      <c r="V415" t="str">
        <f t="shared" si="41"/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7"/>
        <v>91.48</v>
      </c>
      <c r="Q416" t="s">
        <v>8310</v>
      </c>
      <c r="R416" t="s">
        <v>8315</v>
      </c>
      <c r="S416" s="8">
        <f t="shared" si="38"/>
        <v>41528.85491898148</v>
      </c>
      <c r="T416" s="8">
        <f t="shared" si="39"/>
        <v>41558.813252314816</v>
      </c>
      <c r="U416" t="str">
        <f t="shared" si="40"/>
        <v>Sep</v>
      </c>
      <c r="V416" t="str">
        <f t="shared" si="41"/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>
        <f t="shared" si="37"/>
        <v>68.099999999999994</v>
      </c>
      <c r="Q417" t="s">
        <v>8310</v>
      </c>
      <c r="R417" t="s">
        <v>8315</v>
      </c>
      <c r="S417" s="8">
        <f t="shared" si="38"/>
        <v>41904.643541666665</v>
      </c>
      <c r="T417" s="8">
        <f t="shared" si="39"/>
        <v>41929.25</v>
      </c>
      <c r="U417" t="str">
        <f t="shared" si="40"/>
        <v>Sep</v>
      </c>
      <c r="V417" t="str">
        <f t="shared" si="41"/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>
        <f t="shared" si="37"/>
        <v>48.09</v>
      </c>
      <c r="Q418" t="s">
        <v>8310</v>
      </c>
      <c r="R418" t="s">
        <v>8315</v>
      </c>
      <c r="S418" s="8">
        <f t="shared" si="38"/>
        <v>41648.187858796293</v>
      </c>
      <c r="T418" s="8">
        <f t="shared" si="39"/>
        <v>41678.146192129629</v>
      </c>
      <c r="U418" t="str">
        <f t="shared" si="40"/>
        <v>Jan</v>
      </c>
      <c r="V418" t="str">
        <f t="shared" si="41"/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>
        <f t="shared" si="37"/>
        <v>202.42</v>
      </c>
      <c r="Q419" t="s">
        <v>8310</v>
      </c>
      <c r="R419" t="s">
        <v>8315</v>
      </c>
      <c r="S419" s="8">
        <f t="shared" si="38"/>
        <v>41360.76226851852</v>
      </c>
      <c r="T419" s="8">
        <f t="shared" si="39"/>
        <v>41371.939583333333</v>
      </c>
      <c r="U419" t="str">
        <f t="shared" si="40"/>
        <v>Mar</v>
      </c>
      <c r="V419" t="str">
        <f t="shared" si="41"/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7"/>
        <v>216.75</v>
      </c>
      <c r="Q420" t="s">
        <v>8310</v>
      </c>
      <c r="R420" t="s">
        <v>8315</v>
      </c>
      <c r="S420" s="8">
        <f t="shared" si="38"/>
        <v>42178.07403935185</v>
      </c>
      <c r="T420" s="8">
        <f t="shared" si="39"/>
        <v>42208.032372685186</v>
      </c>
      <c r="U420" t="str">
        <f t="shared" si="40"/>
        <v>Jun</v>
      </c>
      <c r="V420" t="str">
        <f t="shared" si="41"/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>
        <f t="shared" si="37"/>
        <v>110.07</v>
      </c>
      <c r="Q421" t="s">
        <v>8310</v>
      </c>
      <c r="R421" t="s">
        <v>8315</v>
      </c>
      <c r="S421" s="8">
        <f t="shared" si="38"/>
        <v>41394.634108796294</v>
      </c>
      <c r="T421" s="8">
        <f t="shared" si="39"/>
        <v>41454.592442129629</v>
      </c>
      <c r="U421" t="str">
        <f t="shared" si="40"/>
        <v>Apr</v>
      </c>
      <c r="V421" t="str">
        <f t="shared" si="41"/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>
        <f t="shared" si="37"/>
        <v>4.83</v>
      </c>
      <c r="Q422" t="s">
        <v>8310</v>
      </c>
      <c r="R422" t="s">
        <v>8316</v>
      </c>
      <c r="S422" s="8">
        <f t="shared" si="38"/>
        <v>41682.028136574074</v>
      </c>
      <c r="T422" s="8">
        <f t="shared" si="39"/>
        <v>41711.944803240738</v>
      </c>
      <c r="U422" t="str">
        <f t="shared" si="40"/>
        <v>Feb</v>
      </c>
      <c r="V422" t="str">
        <f t="shared" si="41"/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>
        <f t="shared" si="37"/>
        <v>50.17</v>
      </c>
      <c r="Q423" t="s">
        <v>8310</v>
      </c>
      <c r="R423" t="s">
        <v>8316</v>
      </c>
      <c r="S423" s="8">
        <f t="shared" si="38"/>
        <v>42177.283055555548</v>
      </c>
      <c r="T423" s="8">
        <f t="shared" si="39"/>
        <v>42237.241388888884</v>
      </c>
      <c r="U423" t="str">
        <f t="shared" si="40"/>
        <v>Jun</v>
      </c>
      <c r="V423" t="str">
        <f t="shared" si="41"/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>
        <f t="shared" si="37"/>
        <v>35.83</v>
      </c>
      <c r="Q424" t="s">
        <v>8310</v>
      </c>
      <c r="R424" t="s">
        <v>8316</v>
      </c>
      <c r="S424" s="8">
        <f t="shared" si="38"/>
        <v>41863.052048611105</v>
      </c>
      <c r="T424" s="8">
        <f t="shared" si="39"/>
        <v>41893.010381944441</v>
      </c>
      <c r="U424" t="str">
        <f t="shared" si="40"/>
        <v>Aug</v>
      </c>
      <c r="V424" t="str">
        <f t="shared" si="41"/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7"/>
        <v>11.77</v>
      </c>
      <c r="Q425" t="s">
        <v>8310</v>
      </c>
      <c r="R425" t="s">
        <v>8316</v>
      </c>
      <c r="S425" s="8">
        <f t="shared" si="38"/>
        <v>41400.717939814815</v>
      </c>
      <c r="T425" s="8">
        <f t="shared" si="39"/>
        <v>41430.67627314815</v>
      </c>
      <c r="U425" t="str">
        <f t="shared" si="40"/>
        <v>May</v>
      </c>
      <c r="V425" t="str">
        <f t="shared" si="41"/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>
        <f t="shared" si="37"/>
        <v>40.78</v>
      </c>
      <c r="Q426" t="s">
        <v>8310</v>
      </c>
      <c r="R426" t="s">
        <v>8316</v>
      </c>
      <c r="S426" s="8">
        <f t="shared" si="38"/>
        <v>40934.167812499996</v>
      </c>
      <c r="T426" s="8">
        <f t="shared" si="39"/>
        <v>40994.084479166668</v>
      </c>
      <c r="U426" t="str">
        <f t="shared" si="40"/>
        <v>Jan</v>
      </c>
      <c r="V426" t="str">
        <f t="shared" si="41"/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>
        <f t="shared" si="37"/>
        <v>3</v>
      </c>
      <c r="Q427" t="s">
        <v>8310</v>
      </c>
      <c r="R427" t="s">
        <v>8316</v>
      </c>
      <c r="S427" s="8">
        <f t="shared" si="38"/>
        <v>42275.652824074066</v>
      </c>
      <c r="T427" s="8">
        <f t="shared" si="39"/>
        <v>42335.652824074074</v>
      </c>
      <c r="U427" t="str">
        <f t="shared" si="40"/>
        <v>Sep</v>
      </c>
      <c r="V427" t="str">
        <f t="shared" si="41"/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>
        <f t="shared" si="37"/>
        <v>16.63</v>
      </c>
      <c r="Q428" t="s">
        <v>8310</v>
      </c>
      <c r="R428" t="s">
        <v>8316</v>
      </c>
      <c r="S428" s="8">
        <f t="shared" si="38"/>
        <v>42400.503634259258</v>
      </c>
      <c r="T428" s="8">
        <f t="shared" si="39"/>
        <v>42430.461967592593</v>
      </c>
      <c r="U428" t="str">
        <f t="shared" si="40"/>
        <v>Jan</v>
      </c>
      <c r="V428" t="str">
        <f t="shared" si="41"/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">
        <v>8310</v>
      </c>
      <c r="R429" t="s">
        <v>8316</v>
      </c>
      <c r="S429" s="8">
        <f t="shared" si="38"/>
        <v>42285.700694444437</v>
      </c>
      <c r="T429" s="8">
        <f t="shared" si="39"/>
        <v>42299.540972222225</v>
      </c>
      <c r="U429" t="str">
        <f t="shared" si="40"/>
        <v>Oct</v>
      </c>
      <c r="V429" t="str">
        <f t="shared" si="41"/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>
        <f t="shared" si="37"/>
        <v>52</v>
      </c>
      <c r="Q430" t="s">
        <v>8310</v>
      </c>
      <c r="R430" t="s">
        <v>8316</v>
      </c>
      <c r="S430" s="8">
        <f t="shared" si="38"/>
        <v>41778.558391203704</v>
      </c>
      <c r="T430" s="8">
        <f t="shared" si="39"/>
        <v>41806.666666666664</v>
      </c>
      <c r="U430" t="str">
        <f t="shared" si="40"/>
        <v>May</v>
      </c>
      <c r="V430" t="str">
        <f t="shared" si="41"/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">
        <v>8310</v>
      </c>
      <c r="R431" t="s">
        <v>8316</v>
      </c>
      <c r="S431" s="8">
        <f t="shared" si="38"/>
        <v>40070.693078703705</v>
      </c>
      <c r="T431" s="8">
        <f t="shared" si="39"/>
        <v>40143.957638888889</v>
      </c>
      <c r="U431" t="str">
        <f t="shared" si="40"/>
        <v>Sep</v>
      </c>
      <c r="V431" t="str">
        <f t="shared" si="41"/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>
        <f t="shared" si="37"/>
        <v>4.8</v>
      </c>
      <c r="Q432" t="s">
        <v>8310</v>
      </c>
      <c r="R432" t="s">
        <v>8316</v>
      </c>
      <c r="S432" s="8">
        <f t="shared" si="38"/>
        <v>41512.898923611108</v>
      </c>
      <c r="T432" s="8">
        <f t="shared" si="39"/>
        <v>41527.857256944444</v>
      </c>
      <c r="U432" t="str">
        <f t="shared" si="40"/>
        <v>Aug</v>
      </c>
      <c r="V432" t="str">
        <f t="shared" si="41"/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>
        <f t="shared" si="37"/>
        <v>51.88</v>
      </c>
      <c r="Q433" t="s">
        <v>8310</v>
      </c>
      <c r="R433" t="s">
        <v>8316</v>
      </c>
      <c r="S433" s="8">
        <f t="shared" si="38"/>
        <v>42526.662997685176</v>
      </c>
      <c r="T433" s="8">
        <f t="shared" si="39"/>
        <v>42556.621331018512</v>
      </c>
      <c r="U433" t="str">
        <f t="shared" si="40"/>
        <v>Jun</v>
      </c>
      <c r="V433" t="str">
        <f t="shared" si="41"/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7"/>
        <v>71.25</v>
      </c>
      <c r="Q434" t="s">
        <v>8310</v>
      </c>
      <c r="R434" t="s">
        <v>8316</v>
      </c>
      <c r="S434" s="8">
        <f t="shared" si="38"/>
        <v>42238.51829861111</v>
      </c>
      <c r="T434" s="8">
        <f t="shared" si="39"/>
        <v>42298.476631944446</v>
      </c>
      <c r="U434" t="str">
        <f t="shared" si="40"/>
        <v>Aug</v>
      </c>
      <c r="V434" t="str">
        <f t="shared" si="41"/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">
        <v>8310</v>
      </c>
      <c r="R435" t="s">
        <v>8316</v>
      </c>
      <c r="S435" s="8">
        <f t="shared" si="38"/>
        <v>42228.42155092593</v>
      </c>
      <c r="T435" s="8">
        <f t="shared" si="39"/>
        <v>42288.379884259266</v>
      </c>
      <c r="U435" t="str">
        <f t="shared" si="40"/>
        <v>Aug</v>
      </c>
      <c r="V435" t="str">
        <f t="shared" si="41"/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">
        <v>8310</v>
      </c>
      <c r="R436" t="s">
        <v>8316</v>
      </c>
      <c r="S436" s="8">
        <f t="shared" si="38"/>
        <v>41576.626180555555</v>
      </c>
      <c r="T436" s="8">
        <f t="shared" si="39"/>
        <v>41609.626180555555</v>
      </c>
      <c r="U436" t="str">
        <f t="shared" si="40"/>
        <v>Oct</v>
      </c>
      <c r="V436" t="str">
        <f t="shared" si="41"/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>
        <f t="shared" si="37"/>
        <v>1</v>
      </c>
      <c r="Q437" t="s">
        <v>8310</v>
      </c>
      <c r="R437" t="s">
        <v>8316</v>
      </c>
      <c r="S437" s="8">
        <f t="shared" si="38"/>
        <v>41500.539120370369</v>
      </c>
      <c r="T437" s="8">
        <f t="shared" si="39"/>
        <v>41530.497453703705</v>
      </c>
      <c r="U437" t="str">
        <f t="shared" si="40"/>
        <v>Aug</v>
      </c>
      <c r="V437" t="str">
        <f t="shared" si="41"/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">
        <v>8310</v>
      </c>
      <c r="R438" t="s">
        <v>8316</v>
      </c>
      <c r="S438" s="8">
        <f t="shared" si="38"/>
        <v>41456.154085648144</v>
      </c>
      <c r="T438" s="8">
        <f t="shared" si="39"/>
        <v>41486.11241898148</v>
      </c>
      <c r="U438" t="str">
        <f t="shared" si="40"/>
        <v>Jul</v>
      </c>
      <c r="V438" t="str">
        <f t="shared" si="41"/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">
        <v>8310</v>
      </c>
      <c r="R439" t="s">
        <v>8316</v>
      </c>
      <c r="S439" s="8">
        <f t="shared" si="38"/>
        <v>42591.110254629624</v>
      </c>
      <c r="T439" s="8">
        <f t="shared" si="39"/>
        <v>42651.06858796296</v>
      </c>
      <c r="U439" t="str">
        <f t="shared" si="40"/>
        <v>Aug</v>
      </c>
      <c r="V439" t="str">
        <f t="shared" si="41"/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>
        <f t="shared" si="37"/>
        <v>170.55</v>
      </c>
      <c r="Q440" t="s">
        <v>8310</v>
      </c>
      <c r="R440" t="s">
        <v>8316</v>
      </c>
      <c r="S440" s="8">
        <f t="shared" si="38"/>
        <v>42296.052754629629</v>
      </c>
      <c r="T440" s="8">
        <f t="shared" si="39"/>
        <v>42326.052754629629</v>
      </c>
      <c r="U440" t="str">
        <f t="shared" si="40"/>
        <v>Oct</v>
      </c>
      <c r="V440" t="str">
        <f t="shared" si="41"/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">
        <v>8310</v>
      </c>
      <c r="R441" t="s">
        <v>8316</v>
      </c>
      <c r="S441" s="8">
        <f t="shared" si="38"/>
        <v>41919.553449074068</v>
      </c>
      <c r="T441" s="8">
        <f t="shared" si="39"/>
        <v>41929.511782407404</v>
      </c>
      <c r="U441" t="str">
        <f t="shared" si="40"/>
        <v>Oct</v>
      </c>
      <c r="V441" t="str">
        <f t="shared" si="41"/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>
        <f t="shared" si="37"/>
        <v>5</v>
      </c>
      <c r="Q442" t="s">
        <v>8310</v>
      </c>
      <c r="R442" t="s">
        <v>8316</v>
      </c>
      <c r="S442" s="8">
        <f t="shared" si="38"/>
        <v>42423.777233796289</v>
      </c>
      <c r="T442" s="8">
        <f t="shared" si="39"/>
        <v>42453.693900462968</v>
      </c>
      <c r="U442" t="str">
        <f t="shared" si="40"/>
        <v>Feb</v>
      </c>
      <c r="V442" t="str">
        <f t="shared" si="41"/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">
        <v>8310</v>
      </c>
      <c r="R443" t="s">
        <v>8316</v>
      </c>
      <c r="S443" s="8">
        <f t="shared" si="38"/>
        <v>41550.585601851846</v>
      </c>
      <c r="T443" s="8">
        <f t="shared" si="39"/>
        <v>41580.543935185182</v>
      </c>
      <c r="U443" t="str">
        <f t="shared" si="40"/>
        <v>Oct</v>
      </c>
      <c r="V443" t="str">
        <f t="shared" si="41"/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>
        <f t="shared" si="37"/>
        <v>393.59</v>
      </c>
      <c r="Q444" t="s">
        <v>8310</v>
      </c>
      <c r="R444" t="s">
        <v>8316</v>
      </c>
      <c r="S444" s="8">
        <f t="shared" si="38"/>
        <v>42024.680358796293</v>
      </c>
      <c r="T444" s="8">
        <f t="shared" si="39"/>
        <v>42054.638692129629</v>
      </c>
      <c r="U444" t="str">
        <f t="shared" si="40"/>
        <v>Jan</v>
      </c>
      <c r="V444" t="str">
        <f t="shared" si="41"/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>
        <f t="shared" si="37"/>
        <v>5</v>
      </c>
      <c r="Q445" t="s">
        <v>8310</v>
      </c>
      <c r="R445" t="s">
        <v>8316</v>
      </c>
      <c r="S445" s="8">
        <f t="shared" si="38"/>
        <v>41649.806724537033</v>
      </c>
      <c r="T445" s="8">
        <f t="shared" si="39"/>
        <v>41679.765057870369</v>
      </c>
      <c r="U445" t="str">
        <f t="shared" si="40"/>
        <v>Jan</v>
      </c>
      <c r="V445" t="str">
        <f t="shared" si="41"/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">
        <v>8310</v>
      </c>
      <c r="R446" t="s">
        <v>8316</v>
      </c>
      <c r="S446" s="8">
        <f t="shared" si="38"/>
        <v>40894.69862268518</v>
      </c>
      <c r="T446" s="8">
        <f t="shared" si="39"/>
        <v>40954.656956018516</v>
      </c>
      <c r="U446" t="str">
        <f t="shared" si="40"/>
        <v>Dec</v>
      </c>
      <c r="V446" t="str">
        <f t="shared" si="41"/>
        <v>2011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>
        <f t="shared" si="37"/>
        <v>1</v>
      </c>
      <c r="Q447" t="s">
        <v>8310</v>
      </c>
      <c r="R447" t="s">
        <v>8316</v>
      </c>
      <c r="S447" s="8">
        <f t="shared" si="38"/>
        <v>42130.127025462956</v>
      </c>
      <c r="T447" s="8">
        <f t="shared" si="39"/>
        <v>42145.085358796292</v>
      </c>
      <c r="U447" t="str">
        <f t="shared" si="40"/>
        <v>May</v>
      </c>
      <c r="V447" t="str">
        <f t="shared" si="41"/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>
        <f t="shared" si="37"/>
        <v>47.88</v>
      </c>
      <c r="Q448" t="s">
        <v>8310</v>
      </c>
      <c r="R448" t="s">
        <v>8316</v>
      </c>
      <c r="S448" s="8">
        <f t="shared" si="38"/>
        <v>42036.875231481477</v>
      </c>
      <c r="T448" s="8">
        <f t="shared" si="39"/>
        <v>42066.833564814813</v>
      </c>
      <c r="U448" t="str">
        <f t="shared" si="40"/>
        <v>Feb</v>
      </c>
      <c r="V448" t="str">
        <f t="shared" si="41"/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>
        <f t="shared" si="37"/>
        <v>5</v>
      </c>
      <c r="Q449" t="s">
        <v>8310</v>
      </c>
      <c r="R449" t="s">
        <v>8316</v>
      </c>
      <c r="S449" s="8">
        <f t="shared" si="38"/>
        <v>41331.34679398148</v>
      </c>
      <c r="T449" s="8">
        <f t="shared" si="39"/>
        <v>41356.263460648144</v>
      </c>
      <c r="U449" t="str">
        <f t="shared" si="40"/>
        <v>Feb</v>
      </c>
      <c r="V449" t="str">
        <f t="shared" si="41"/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>
        <f t="shared" si="37"/>
        <v>20.5</v>
      </c>
      <c r="Q450" t="s">
        <v>8310</v>
      </c>
      <c r="R450" t="s">
        <v>8316</v>
      </c>
      <c r="S450" s="8">
        <f t="shared" si="38"/>
        <v>41753.549710648142</v>
      </c>
      <c r="T450" s="8">
        <f t="shared" si="39"/>
        <v>41773.508043981477</v>
      </c>
      <c r="U450" t="str">
        <f t="shared" si="40"/>
        <v>Apr</v>
      </c>
      <c r="V450" t="str">
        <f t="shared" si="41"/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ROUND(100*(E451/D451),0)</f>
        <v>2</v>
      </c>
      <c r="P451">
        <f t="shared" ref="P451:P514" si="43">ROUND(E451/L451,2)</f>
        <v>9</v>
      </c>
      <c r="Q451" t="s">
        <v>8310</v>
      </c>
      <c r="R451" t="s">
        <v>8316</v>
      </c>
      <c r="S451" s="8">
        <f t="shared" ref="S451:S514" si="44">(((J451/60)/60)/24)+DATE(1970,1,1)+(-5/24)</f>
        <v>41534.359780092593</v>
      </c>
      <c r="T451" s="8">
        <f t="shared" ref="T451:T514" si="45">(((I451/60)/60)/24)+DATE(1970,1,1)+(-6/24)</f>
        <v>41564.318113425928</v>
      </c>
      <c r="U451" t="str">
        <f t="shared" ref="U451:U514" si="46">TEXT(S451,"mmm")</f>
        <v>Sep</v>
      </c>
      <c r="V451" t="str">
        <f t="shared" ref="V451:V514" si="47">TEXT(S451,"yyyy")</f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3"/>
        <v>56.57</v>
      </c>
      <c r="Q452" t="s">
        <v>8310</v>
      </c>
      <c r="R452" t="s">
        <v>8316</v>
      </c>
      <c r="S452" s="8">
        <f t="shared" si="44"/>
        <v>41654.73842592592</v>
      </c>
      <c r="T452" s="8">
        <f t="shared" si="45"/>
        <v>41684.696759259255</v>
      </c>
      <c r="U452" t="str">
        <f t="shared" si="46"/>
        <v>Jan</v>
      </c>
      <c r="V452" t="str">
        <f t="shared" si="47"/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">
        <v>8310</v>
      </c>
      <c r="R453" t="s">
        <v>8316</v>
      </c>
      <c r="S453" s="8">
        <f t="shared" si="44"/>
        <v>41634.506840277776</v>
      </c>
      <c r="T453" s="8">
        <f t="shared" si="45"/>
        <v>41664.465173611112</v>
      </c>
      <c r="U453" t="str">
        <f t="shared" si="46"/>
        <v>Dec</v>
      </c>
      <c r="V453" t="str">
        <f t="shared" si="47"/>
        <v>2013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">
        <v>8310</v>
      </c>
      <c r="R454" t="s">
        <v>8316</v>
      </c>
      <c r="S454" s="8">
        <f t="shared" si="44"/>
        <v>42107.495543981473</v>
      </c>
      <c r="T454" s="8">
        <f t="shared" si="45"/>
        <v>42137.453877314809</v>
      </c>
      <c r="U454" t="str">
        <f t="shared" si="46"/>
        <v>Apr</v>
      </c>
      <c r="V454" t="str">
        <f t="shared" si="47"/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>
        <f t="shared" si="43"/>
        <v>13</v>
      </c>
      <c r="Q455" t="s">
        <v>8310</v>
      </c>
      <c r="R455" t="s">
        <v>8316</v>
      </c>
      <c r="S455" s="8">
        <f t="shared" si="44"/>
        <v>42038.616655092592</v>
      </c>
      <c r="T455" s="8">
        <f t="shared" si="45"/>
        <v>42054.574988425928</v>
      </c>
      <c r="U455" t="str">
        <f t="shared" si="46"/>
        <v>Feb</v>
      </c>
      <c r="V455" t="str">
        <f t="shared" si="47"/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3"/>
        <v>16.399999999999999</v>
      </c>
      <c r="Q456" t="s">
        <v>8310</v>
      </c>
      <c r="R456" t="s">
        <v>8316</v>
      </c>
      <c r="S456" s="8">
        <f t="shared" si="44"/>
        <v>41938.508923611109</v>
      </c>
      <c r="T456" s="8">
        <f t="shared" si="45"/>
        <v>41969.301388888889</v>
      </c>
      <c r="U456" t="str">
        <f t="shared" si="46"/>
        <v>Oct</v>
      </c>
      <c r="V456" t="str">
        <f t="shared" si="47"/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>
        <f t="shared" si="43"/>
        <v>22.5</v>
      </c>
      <c r="Q457" t="s">
        <v>8310</v>
      </c>
      <c r="R457" t="s">
        <v>8316</v>
      </c>
      <c r="S457" s="8">
        <f t="shared" si="44"/>
        <v>40970.794236111105</v>
      </c>
      <c r="T457" s="8">
        <f t="shared" si="45"/>
        <v>41015.771527777775</v>
      </c>
      <c r="U457" t="str">
        <f t="shared" si="46"/>
        <v>Mar</v>
      </c>
      <c r="V457" t="str">
        <f t="shared" si="47"/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3"/>
        <v>20.329999999999998</v>
      </c>
      <c r="Q458" t="s">
        <v>8310</v>
      </c>
      <c r="R458" t="s">
        <v>8316</v>
      </c>
      <c r="S458" s="8">
        <f t="shared" si="44"/>
        <v>41547.486122685179</v>
      </c>
      <c r="T458" s="8">
        <f t="shared" si="45"/>
        <v>41568.915972222225</v>
      </c>
      <c r="U458" t="str">
        <f t="shared" si="46"/>
        <v>Sep</v>
      </c>
      <c r="V458" t="str">
        <f t="shared" si="47"/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">
        <v>8310</v>
      </c>
      <c r="R459" t="s">
        <v>8316</v>
      </c>
      <c r="S459" s="8">
        <f t="shared" si="44"/>
        <v>41837.559166666666</v>
      </c>
      <c r="T459" s="8">
        <f t="shared" si="45"/>
        <v>41867.517500000002</v>
      </c>
      <c r="U459" t="str">
        <f t="shared" si="46"/>
        <v>Jul</v>
      </c>
      <c r="V459" t="str">
        <f t="shared" si="47"/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>
        <f t="shared" si="43"/>
        <v>16.760000000000002</v>
      </c>
      <c r="Q460" t="s">
        <v>8310</v>
      </c>
      <c r="R460" t="s">
        <v>8316</v>
      </c>
      <c r="S460" s="8">
        <f t="shared" si="44"/>
        <v>41378.491435185184</v>
      </c>
      <c r="T460" s="8">
        <f t="shared" si="45"/>
        <v>41408.44976851852</v>
      </c>
      <c r="U460" t="str">
        <f t="shared" si="46"/>
        <v>Apr</v>
      </c>
      <c r="V460" t="str">
        <f t="shared" si="47"/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>
        <f t="shared" si="43"/>
        <v>25</v>
      </c>
      <c r="Q461" t="s">
        <v>8310</v>
      </c>
      <c r="R461" t="s">
        <v>8316</v>
      </c>
      <c r="S461" s="8">
        <f t="shared" si="44"/>
        <v>40800.432025462964</v>
      </c>
      <c r="T461" s="8">
        <f t="shared" si="45"/>
        <v>40860.432025462964</v>
      </c>
      <c r="U461" t="str">
        <f t="shared" si="46"/>
        <v>Sep</v>
      </c>
      <c r="V461" t="str">
        <f t="shared" si="47"/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>
        <f t="shared" si="43"/>
        <v>12.5</v>
      </c>
      <c r="Q462" t="s">
        <v>8310</v>
      </c>
      <c r="R462" t="s">
        <v>8316</v>
      </c>
      <c r="S462" s="8">
        <f t="shared" si="44"/>
        <v>41759.334201388883</v>
      </c>
      <c r="T462" s="8">
        <f t="shared" si="45"/>
        <v>41790.916666666664</v>
      </c>
      <c r="U462" t="str">
        <f t="shared" si="46"/>
        <v>Apr</v>
      </c>
      <c r="V462" t="str">
        <f t="shared" si="47"/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">
        <v>8310</v>
      </c>
      <c r="R463" t="s">
        <v>8316</v>
      </c>
      <c r="S463" s="8">
        <f t="shared" si="44"/>
        <v>41407.638506944444</v>
      </c>
      <c r="T463" s="8">
        <f t="shared" si="45"/>
        <v>41427.59684027778</v>
      </c>
      <c r="U463" t="str">
        <f t="shared" si="46"/>
        <v>May</v>
      </c>
      <c r="V463" t="str">
        <f t="shared" si="47"/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">
        <v>8310</v>
      </c>
      <c r="R464" t="s">
        <v>8316</v>
      </c>
      <c r="S464" s="8">
        <f t="shared" si="44"/>
        <v>40704.918298611112</v>
      </c>
      <c r="T464" s="8">
        <f t="shared" si="45"/>
        <v>40764.876631944448</v>
      </c>
      <c r="U464" t="str">
        <f t="shared" si="46"/>
        <v>Jun</v>
      </c>
      <c r="V464" t="str">
        <f t="shared" si="47"/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>
        <f t="shared" si="43"/>
        <v>113.64</v>
      </c>
      <c r="Q465" t="s">
        <v>8310</v>
      </c>
      <c r="R465" t="s">
        <v>8316</v>
      </c>
      <c r="S465" s="8">
        <f t="shared" si="44"/>
        <v>40750.501770833333</v>
      </c>
      <c r="T465" s="8">
        <f t="shared" si="45"/>
        <v>40810.460104166668</v>
      </c>
      <c r="U465" t="str">
        <f t="shared" si="46"/>
        <v>Jul</v>
      </c>
      <c r="V465" t="str">
        <f t="shared" si="47"/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>
        <f t="shared" si="43"/>
        <v>1</v>
      </c>
      <c r="Q466" t="s">
        <v>8310</v>
      </c>
      <c r="R466" t="s">
        <v>8316</v>
      </c>
      <c r="S466" s="8">
        <f t="shared" si="44"/>
        <v>42488.640451388892</v>
      </c>
      <c r="T466" s="8">
        <f t="shared" si="45"/>
        <v>42508.598784722228</v>
      </c>
      <c r="U466" t="str">
        <f t="shared" si="46"/>
        <v>Apr</v>
      </c>
      <c r="V466" t="str">
        <f t="shared" si="47"/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3"/>
        <v>17.25</v>
      </c>
      <c r="Q467" t="s">
        <v>8310</v>
      </c>
      <c r="R467" t="s">
        <v>8316</v>
      </c>
      <c r="S467" s="8">
        <f t="shared" si="44"/>
        <v>41800.911736111106</v>
      </c>
      <c r="T467" s="8">
        <f t="shared" si="45"/>
        <v>41816.870069444441</v>
      </c>
      <c r="U467" t="str">
        <f t="shared" si="46"/>
        <v>Jun</v>
      </c>
      <c r="V467" t="str">
        <f t="shared" si="47"/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3"/>
        <v>15.2</v>
      </c>
      <c r="Q468" t="s">
        <v>8310</v>
      </c>
      <c r="R468" t="s">
        <v>8316</v>
      </c>
      <c r="S468" s="8">
        <f t="shared" si="44"/>
        <v>41129.734537037039</v>
      </c>
      <c r="T468" s="8">
        <f t="shared" si="45"/>
        <v>41159.692870370374</v>
      </c>
      <c r="U468" t="str">
        <f t="shared" si="46"/>
        <v>Aug</v>
      </c>
      <c r="V468" t="str">
        <f t="shared" si="47"/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3"/>
        <v>110.64</v>
      </c>
      <c r="Q469" t="s">
        <v>8310</v>
      </c>
      <c r="R469" t="s">
        <v>8316</v>
      </c>
      <c r="S469" s="8">
        <f t="shared" si="44"/>
        <v>41135.471458333333</v>
      </c>
      <c r="T469" s="8">
        <f t="shared" si="45"/>
        <v>41180.429791666669</v>
      </c>
      <c r="U469" t="str">
        <f t="shared" si="46"/>
        <v>Aug</v>
      </c>
      <c r="V469" t="str">
        <f t="shared" si="47"/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">
        <v>8310</v>
      </c>
      <c r="R470" t="s">
        <v>8316</v>
      </c>
      <c r="S470" s="8">
        <f t="shared" si="44"/>
        <v>41040.959293981476</v>
      </c>
      <c r="T470" s="8">
        <f t="shared" si="45"/>
        <v>41100.910474537035</v>
      </c>
      <c r="U470" t="str">
        <f t="shared" si="46"/>
        <v>May</v>
      </c>
      <c r="V470" t="str">
        <f t="shared" si="47"/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">
        <v>8310</v>
      </c>
      <c r="R471" t="s">
        <v>8316</v>
      </c>
      <c r="S471" s="8">
        <f t="shared" si="44"/>
        <v>41827.781527777777</v>
      </c>
      <c r="T471" s="8">
        <f t="shared" si="45"/>
        <v>41887.739861111113</v>
      </c>
      <c r="U471" t="str">
        <f t="shared" si="46"/>
        <v>Jul</v>
      </c>
      <c r="V471" t="str">
        <f t="shared" si="47"/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>
        <f t="shared" si="43"/>
        <v>25.5</v>
      </c>
      <c r="Q472" t="s">
        <v>8310</v>
      </c>
      <c r="R472" t="s">
        <v>8316</v>
      </c>
      <c r="S472" s="8">
        <f t="shared" si="44"/>
        <v>41604.959363425922</v>
      </c>
      <c r="T472" s="8">
        <f t="shared" si="45"/>
        <v>41654.916666666664</v>
      </c>
      <c r="U472" t="str">
        <f t="shared" si="46"/>
        <v>Nov</v>
      </c>
      <c r="V472" t="str">
        <f t="shared" si="47"/>
        <v>2013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3"/>
        <v>38.479999999999997</v>
      </c>
      <c r="Q473" t="s">
        <v>8310</v>
      </c>
      <c r="R473" t="s">
        <v>8316</v>
      </c>
      <c r="S473" s="8">
        <f t="shared" si="44"/>
        <v>41703.513645833329</v>
      </c>
      <c r="T473" s="8">
        <f t="shared" si="45"/>
        <v>41748.430312500001</v>
      </c>
      <c r="U473" t="str">
        <f t="shared" si="46"/>
        <v>Mar</v>
      </c>
      <c r="V473" t="str">
        <f t="shared" si="47"/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>
        <f t="shared" si="43"/>
        <v>28.2</v>
      </c>
      <c r="Q474" t="s">
        <v>8310</v>
      </c>
      <c r="R474" t="s">
        <v>8316</v>
      </c>
      <c r="S474" s="8">
        <f t="shared" si="44"/>
        <v>41844.714328703703</v>
      </c>
      <c r="T474" s="8">
        <f t="shared" si="45"/>
        <v>41874.672662037039</v>
      </c>
      <c r="U474" t="str">
        <f t="shared" si="46"/>
        <v>Jul</v>
      </c>
      <c r="V474" t="str">
        <f t="shared" si="47"/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3"/>
        <v>61.5</v>
      </c>
      <c r="Q475" t="s">
        <v>8310</v>
      </c>
      <c r="R475" t="s">
        <v>8316</v>
      </c>
      <c r="S475" s="8">
        <f t="shared" si="44"/>
        <v>41869.489803240736</v>
      </c>
      <c r="T475" s="8">
        <f t="shared" si="45"/>
        <v>41899.448136574072</v>
      </c>
      <c r="U475" t="str">
        <f t="shared" si="46"/>
        <v>Aug</v>
      </c>
      <c r="V475" t="str">
        <f t="shared" si="47"/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>
        <f t="shared" si="43"/>
        <v>1</v>
      </c>
      <c r="Q476" t="s">
        <v>8310</v>
      </c>
      <c r="R476" t="s">
        <v>8316</v>
      </c>
      <c r="S476" s="8">
        <f t="shared" si="44"/>
        <v>42753.120706018519</v>
      </c>
      <c r="T476" s="8">
        <f t="shared" si="45"/>
        <v>42783.079039351855</v>
      </c>
      <c r="U476" t="str">
        <f t="shared" si="46"/>
        <v>Jan</v>
      </c>
      <c r="V476" t="str">
        <f t="shared" si="47"/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">
        <v>8310</v>
      </c>
      <c r="R477" t="s">
        <v>8316</v>
      </c>
      <c r="S477" s="8">
        <f t="shared" si="44"/>
        <v>42099.877812500003</v>
      </c>
      <c r="T477" s="8">
        <f t="shared" si="45"/>
        <v>42129.836145833338</v>
      </c>
      <c r="U477" t="str">
        <f t="shared" si="46"/>
        <v>Apr</v>
      </c>
      <c r="V477" t="str">
        <f t="shared" si="47"/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>
        <f t="shared" si="43"/>
        <v>39.57</v>
      </c>
      <c r="Q478" t="s">
        <v>8310</v>
      </c>
      <c r="R478" t="s">
        <v>8316</v>
      </c>
      <c r="S478" s="8">
        <f t="shared" si="44"/>
        <v>41757.76667824074</v>
      </c>
      <c r="T478" s="8">
        <f t="shared" si="45"/>
        <v>41792.915972222225</v>
      </c>
      <c r="U478" t="str">
        <f t="shared" si="46"/>
        <v>Apr</v>
      </c>
      <c r="V478" t="str">
        <f t="shared" si="47"/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">
        <v>8310</v>
      </c>
      <c r="R479" t="s">
        <v>8316</v>
      </c>
      <c r="S479" s="8">
        <f t="shared" si="44"/>
        <v>40987.626550925925</v>
      </c>
      <c r="T479" s="8">
        <f t="shared" si="45"/>
        <v>41047.58488425926</v>
      </c>
      <c r="U479" t="str">
        <f t="shared" si="46"/>
        <v>Mar</v>
      </c>
      <c r="V479" t="str">
        <f t="shared" si="47"/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">
        <v>8310</v>
      </c>
      <c r="R480" t="s">
        <v>8316</v>
      </c>
      <c r="S480" s="8">
        <f t="shared" si="44"/>
        <v>42065.702650462961</v>
      </c>
      <c r="T480" s="8">
        <f t="shared" si="45"/>
        <v>42095.619317129633</v>
      </c>
      <c r="U480" t="str">
        <f t="shared" si="46"/>
        <v>Mar</v>
      </c>
      <c r="V480" t="str">
        <f t="shared" si="47"/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3"/>
        <v>88.8</v>
      </c>
      <c r="Q481" t="s">
        <v>8310</v>
      </c>
      <c r="R481" t="s">
        <v>8316</v>
      </c>
      <c r="S481" s="8">
        <f t="shared" si="44"/>
        <v>41904.199479166666</v>
      </c>
      <c r="T481" s="8">
        <f t="shared" si="45"/>
        <v>41964.199479166666</v>
      </c>
      <c r="U481" t="str">
        <f t="shared" si="46"/>
        <v>Sep</v>
      </c>
      <c r="V481" t="str">
        <f t="shared" si="47"/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>
        <f t="shared" si="43"/>
        <v>55.46</v>
      </c>
      <c r="Q482" t="s">
        <v>8310</v>
      </c>
      <c r="R482" t="s">
        <v>8316</v>
      </c>
      <c r="S482" s="8">
        <f t="shared" si="44"/>
        <v>41465.291840277772</v>
      </c>
      <c r="T482" s="8">
        <f t="shared" si="45"/>
        <v>41495.250173611108</v>
      </c>
      <c r="U482" t="str">
        <f t="shared" si="46"/>
        <v>Jul</v>
      </c>
      <c r="V482" t="str">
        <f t="shared" si="47"/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>
        <f t="shared" si="43"/>
        <v>87.14</v>
      </c>
      <c r="Q483" t="s">
        <v>8310</v>
      </c>
      <c r="R483" t="s">
        <v>8316</v>
      </c>
      <c r="S483" s="8">
        <f t="shared" si="44"/>
        <v>41162.46399305555</v>
      </c>
      <c r="T483" s="8">
        <f t="shared" si="45"/>
        <v>41192.422326388885</v>
      </c>
      <c r="U483" t="str">
        <f t="shared" si="46"/>
        <v>Sep</v>
      </c>
      <c r="V483" t="str">
        <f t="shared" si="47"/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>
        <f t="shared" si="43"/>
        <v>10</v>
      </c>
      <c r="Q484" t="s">
        <v>8310</v>
      </c>
      <c r="R484" t="s">
        <v>8316</v>
      </c>
      <c r="S484" s="8">
        <f t="shared" si="44"/>
        <v>42447.68854166667</v>
      </c>
      <c r="T484" s="8">
        <f t="shared" si="45"/>
        <v>42474.356944444444</v>
      </c>
      <c r="U484" t="str">
        <f t="shared" si="46"/>
        <v>Mar</v>
      </c>
      <c r="V484" t="str">
        <f t="shared" si="47"/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>
        <f t="shared" si="43"/>
        <v>51.22</v>
      </c>
      <c r="Q485" t="s">
        <v>8310</v>
      </c>
      <c r="R485" t="s">
        <v>8316</v>
      </c>
      <c r="S485" s="8">
        <f t="shared" si="44"/>
        <v>41242.989259259259</v>
      </c>
      <c r="T485" s="8">
        <f t="shared" si="45"/>
        <v>41302.947592592594</v>
      </c>
      <c r="U485" t="str">
        <f t="shared" si="46"/>
        <v>Nov</v>
      </c>
      <c r="V485" t="str">
        <f t="shared" si="47"/>
        <v>2012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>
        <f t="shared" si="43"/>
        <v>13.55</v>
      </c>
      <c r="Q486" t="s">
        <v>8310</v>
      </c>
      <c r="R486" t="s">
        <v>8316</v>
      </c>
      <c r="S486" s="8">
        <f t="shared" si="44"/>
        <v>42272.731157407405</v>
      </c>
      <c r="T486" s="8">
        <f t="shared" si="45"/>
        <v>42313.731157407412</v>
      </c>
      <c r="U486" t="str">
        <f t="shared" si="46"/>
        <v>Sep</v>
      </c>
      <c r="V486" t="str">
        <f t="shared" si="47"/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3"/>
        <v>66.52</v>
      </c>
      <c r="Q487" t="s">
        <v>8310</v>
      </c>
      <c r="R487" t="s">
        <v>8316</v>
      </c>
      <c r="S487" s="8">
        <f t="shared" si="44"/>
        <v>41381.297442129624</v>
      </c>
      <c r="T487" s="8">
        <f t="shared" si="45"/>
        <v>41411.25577546296</v>
      </c>
      <c r="U487" t="str">
        <f t="shared" si="46"/>
        <v>Apr</v>
      </c>
      <c r="V487" t="str">
        <f t="shared" si="47"/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>
        <f t="shared" si="43"/>
        <v>50</v>
      </c>
      <c r="Q488" t="s">
        <v>8310</v>
      </c>
      <c r="R488" t="s">
        <v>8316</v>
      </c>
      <c r="S488" s="8">
        <f t="shared" si="44"/>
        <v>41761.734247685185</v>
      </c>
      <c r="T488" s="8">
        <f t="shared" si="45"/>
        <v>41791.69258101852</v>
      </c>
      <c r="U488" t="str">
        <f t="shared" si="46"/>
        <v>May</v>
      </c>
      <c r="V488" t="str">
        <f t="shared" si="47"/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">
        <v>8310</v>
      </c>
      <c r="R489" t="s">
        <v>8316</v>
      </c>
      <c r="S489" s="8">
        <f t="shared" si="44"/>
        <v>42669.386504629627</v>
      </c>
      <c r="T489" s="8">
        <f t="shared" si="45"/>
        <v>42729.386504629627</v>
      </c>
      <c r="U489" t="str">
        <f t="shared" si="46"/>
        <v>Oct</v>
      </c>
      <c r="V489" t="str">
        <f t="shared" si="47"/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">
        <v>8310</v>
      </c>
      <c r="R490" t="s">
        <v>8316</v>
      </c>
      <c r="S490" s="8">
        <f t="shared" si="44"/>
        <v>42713.84606481481</v>
      </c>
      <c r="T490" s="8">
        <f t="shared" si="45"/>
        <v>42743.804398148146</v>
      </c>
      <c r="U490" t="str">
        <f t="shared" si="46"/>
        <v>Dec</v>
      </c>
      <c r="V490" t="str">
        <f t="shared" si="47"/>
        <v>2016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>
        <f t="shared" si="43"/>
        <v>71.67</v>
      </c>
      <c r="Q491" t="s">
        <v>8310</v>
      </c>
      <c r="R491" t="s">
        <v>8316</v>
      </c>
      <c r="S491" s="8">
        <f t="shared" si="44"/>
        <v>40882.273333333331</v>
      </c>
      <c r="T491" s="8">
        <f t="shared" si="45"/>
        <v>40913.231249999997</v>
      </c>
      <c r="U491" t="str">
        <f t="shared" si="46"/>
        <v>Dec</v>
      </c>
      <c r="V491" t="str">
        <f t="shared" si="47"/>
        <v>2011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">
        <v>8310</v>
      </c>
      <c r="R492" t="s">
        <v>8316</v>
      </c>
      <c r="S492" s="8">
        <f t="shared" si="44"/>
        <v>41113.760243055556</v>
      </c>
      <c r="T492" s="8">
        <f t="shared" si="45"/>
        <v>41143.718576388892</v>
      </c>
      <c r="U492" t="str">
        <f t="shared" si="46"/>
        <v>Jul</v>
      </c>
      <c r="V492" t="str">
        <f t="shared" si="47"/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">
        <v>8310</v>
      </c>
      <c r="R493" t="s">
        <v>8316</v>
      </c>
      <c r="S493" s="8">
        <f t="shared" si="44"/>
        <v>42366.774293981485</v>
      </c>
      <c r="T493" s="8">
        <f t="shared" si="45"/>
        <v>42396.732627314821</v>
      </c>
      <c r="U493" t="str">
        <f t="shared" si="46"/>
        <v>Dec</v>
      </c>
      <c r="V493" t="str">
        <f t="shared" si="47"/>
        <v>2015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">
        <v>8310</v>
      </c>
      <c r="R494" t="s">
        <v>8316</v>
      </c>
      <c r="S494" s="8">
        <f t="shared" si="44"/>
        <v>42595.826736111114</v>
      </c>
      <c r="T494" s="8">
        <f t="shared" si="45"/>
        <v>42655.78506944445</v>
      </c>
      <c r="U494" t="str">
        <f t="shared" si="46"/>
        <v>Aug</v>
      </c>
      <c r="V494" t="str">
        <f t="shared" si="47"/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">
        <v>8310</v>
      </c>
      <c r="R495" t="s">
        <v>8316</v>
      </c>
      <c r="S495" s="8">
        <f t="shared" si="44"/>
        <v>42114.517800925918</v>
      </c>
      <c r="T495" s="8">
        <f t="shared" si="45"/>
        <v>42144.476134259254</v>
      </c>
      <c r="U495" t="str">
        <f t="shared" si="46"/>
        <v>Apr</v>
      </c>
      <c r="V495" t="str">
        <f t="shared" si="47"/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>
        <f t="shared" si="43"/>
        <v>10.33</v>
      </c>
      <c r="Q496" t="s">
        <v>8310</v>
      </c>
      <c r="R496" t="s">
        <v>8316</v>
      </c>
      <c r="S496" s="8">
        <f t="shared" si="44"/>
        <v>41799.62228009259</v>
      </c>
      <c r="T496" s="8">
        <f t="shared" si="45"/>
        <v>41822.875</v>
      </c>
      <c r="U496" t="str">
        <f t="shared" si="46"/>
        <v>Jun</v>
      </c>
      <c r="V496" t="str">
        <f t="shared" si="47"/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">
        <v>8310</v>
      </c>
      <c r="R497" t="s">
        <v>8316</v>
      </c>
      <c r="S497" s="8">
        <f t="shared" si="44"/>
        <v>42171.619270833333</v>
      </c>
      <c r="T497" s="8">
        <f t="shared" si="45"/>
        <v>42201.577604166669</v>
      </c>
      <c r="U497" t="str">
        <f t="shared" si="46"/>
        <v>Jun</v>
      </c>
      <c r="V497" t="str">
        <f t="shared" si="47"/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>
        <f t="shared" si="43"/>
        <v>1</v>
      </c>
      <c r="Q498" t="s">
        <v>8310</v>
      </c>
      <c r="R498" t="s">
        <v>8316</v>
      </c>
      <c r="S498" s="8">
        <f t="shared" si="44"/>
        <v>41620.723078703704</v>
      </c>
      <c r="T498" s="8">
        <f t="shared" si="45"/>
        <v>41680.68141203704</v>
      </c>
      <c r="U498" t="str">
        <f t="shared" si="46"/>
        <v>Dec</v>
      </c>
      <c r="V498" t="str">
        <f t="shared" si="47"/>
        <v>2013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3"/>
        <v>10</v>
      </c>
      <c r="Q499" t="s">
        <v>8310</v>
      </c>
      <c r="R499" t="s">
        <v>8316</v>
      </c>
      <c r="S499" s="8">
        <f t="shared" si="44"/>
        <v>41944.829456018517</v>
      </c>
      <c r="T499" s="8">
        <f t="shared" si="45"/>
        <v>41997.958333333328</v>
      </c>
      <c r="U499" t="str">
        <f t="shared" si="46"/>
        <v>Nov</v>
      </c>
      <c r="V499" t="str">
        <f t="shared" si="47"/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3"/>
        <v>136.09</v>
      </c>
      <c r="Q500" t="s">
        <v>8310</v>
      </c>
      <c r="R500" t="s">
        <v>8316</v>
      </c>
      <c r="S500" s="8">
        <f t="shared" si="44"/>
        <v>40858.553807870368</v>
      </c>
      <c r="T500" s="8">
        <f t="shared" si="45"/>
        <v>40900.512141203704</v>
      </c>
      <c r="U500" t="str">
        <f t="shared" si="46"/>
        <v>Nov</v>
      </c>
      <c r="V500" t="str">
        <f t="shared" si="47"/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3"/>
        <v>73.459999999999994</v>
      </c>
      <c r="Q501" t="s">
        <v>8310</v>
      </c>
      <c r="R501" t="s">
        <v>8316</v>
      </c>
      <c r="S501" s="8">
        <f t="shared" si="44"/>
        <v>40043.687129629623</v>
      </c>
      <c r="T501" s="8">
        <f t="shared" si="45"/>
        <v>40098.624305555553</v>
      </c>
      <c r="U501" t="str">
        <f t="shared" si="46"/>
        <v>Aug</v>
      </c>
      <c r="V501" t="str">
        <f t="shared" si="47"/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>
        <f t="shared" si="43"/>
        <v>53.75</v>
      </c>
      <c r="Q502" t="s">
        <v>8310</v>
      </c>
      <c r="R502" t="s">
        <v>8316</v>
      </c>
      <c r="S502" s="8">
        <f t="shared" si="44"/>
        <v>40247.677673611113</v>
      </c>
      <c r="T502" s="8">
        <f t="shared" si="45"/>
        <v>40306.677777777775</v>
      </c>
      <c r="U502" t="str">
        <f t="shared" si="46"/>
        <v>Mar</v>
      </c>
      <c r="V502" t="str">
        <f t="shared" si="47"/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">
        <v>8310</v>
      </c>
      <c r="R503" t="s">
        <v>8316</v>
      </c>
      <c r="S503" s="8">
        <f t="shared" si="44"/>
        <v>40703.026053240741</v>
      </c>
      <c r="T503" s="8">
        <f t="shared" si="45"/>
        <v>40732.984386574077</v>
      </c>
      <c r="U503" t="str">
        <f t="shared" si="46"/>
        <v>Jun</v>
      </c>
      <c r="V503" t="str">
        <f t="shared" si="47"/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>
        <f t="shared" si="43"/>
        <v>57.5</v>
      </c>
      <c r="Q504" t="s">
        <v>8310</v>
      </c>
      <c r="R504" t="s">
        <v>8316</v>
      </c>
      <c r="S504" s="8">
        <f t="shared" si="44"/>
        <v>40956.345196759255</v>
      </c>
      <c r="T504" s="8">
        <f t="shared" si="45"/>
        <v>40986.261863425927</v>
      </c>
      <c r="U504" t="str">
        <f t="shared" si="46"/>
        <v>Feb</v>
      </c>
      <c r="V504" t="str">
        <f t="shared" si="47"/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3"/>
        <v>12.67</v>
      </c>
      <c r="Q505" t="s">
        <v>8310</v>
      </c>
      <c r="R505" t="s">
        <v>8316</v>
      </c>
      <c r="S505" s="8">
        <f t="shared" si="44"/>
        <v>41991.318321759252</v>
      </c>
      <c r="T505" s="8">
        <f t="shared" si="45"/>
        <v>42021.276655092588</v>
      </c>
      <c r="U505" t="str">
        <f t="shared" si="46"/>
        <v>Dec</v>
      </c>
      <c r="V505" t="str">
        <f t="shared" si="47"/>
        <v>2014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>
        <f t="shared" si="43"/>
        <v>67</v>
      </c>
      <c r="Q506" t="s">
        <v>8310</v>
      </c>
      <c r="R506" t="s">
        <v>8316</v>
      </c>
      <c r="S506" s="8">
        <f t="shared" si="44"/>
        <v>40949.775312499994</v>
      </c>
      <c r="T506" s="8">
        <f t="shared" si="45"/>
        <v>41009.691979166666</v>
      </c>
      <c r="U506" t="str">
        <f t="shared" si="46"/>
        <v>Feb</v>
      </c>
      <c r="V506" t="str">
        <f t="shared" si="47"/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>
        <f t="shared" si="43"/>
        <v>3.71</v>
      </c>
      <c r="Q507" t="s">
        <v>8310</v>
      </c>
      <c r="R507" t="s">
        <v>8316</v>
      </c>
      <c r="S507" s="8">
        <f t="shared" si="44"/>
        <v>42317.889884259253</v>
      </c>
      <c r="T507" s="8">
        <f t="shared" si="45"/>
        <v>42362.848217592589</v>
      </c>
      <c r="U507" t="str">
        <f t="shared" si="46"/>
        <v>Nov</v>
      </c>
      <c r="V507" t="str">
        <f t="shared" si="47"/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>
        <f t="shared" si="43"/>
        <v>250</v>
      </c>
      <c r="Q508" t="s">
        <v>8310</v>
      </c>
      <c r="R508" t="s">
        <v>8316</v>
      </c>
      <c r="S508" s="8">
        <f t="shared" si="44"/>
        <v>41466.343981481477</v>
      </c>
      <c r="T508" s="8">
        <f t="shared" si="45"/>
        <v>41496.302314814813</v>
      </c>
      <c r="U508" t="str">
        <f t="shared" si="46"/>
        <v>Jul</v>
      </c>
      <c r="V508" t="str">
        <f t="shared" si="47"/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>
        <f t="shared" si="43"/>
        <v>64</v>
      </c>
      <c r="Q509" t="s">
        <v>8310</v>
      </c>
      <c r="R509" t="s">
        <v>8316</v>
      </c>
      <c r="S509" s="8">
        <f t="shared" si="44"/>
        <v>41156.750659722216</v>
      </c>
      <c r="T509" s="8">
        <f t="shared" si="45"/>
        <v>41201.708993055552</v>
      </c>
      <c r="U509" t="str">
        <f t="shared" si="46"/>
        <v>Sep</v>
      </c>
      <c r="V509" t="str">
        <f t="shared" si="47"/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3"/>
        <v>133.33000000000001</v>
      </c>
      <c r="Q510" t="s">
        <v>8310</v>
      </c>
      <c r="R510" t="s">
        <v>8316</v>
      </c>
      <c r="S510" s="8">
        <f t="shared" si="44"/>
        <v>40994.815983796296</v>
      </c>
      <c r="T510" s="8">
        <f t="shared" si="45"/>
        <v>41054.343055555553</v>
      </c>
      <c r="U510" t="str">
        <f t="shared" si="46"/>
        <v>Mar</v>
      </c>
      <c r="V510" t="str">
        <f t="shared" si="47"/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>
        <f t="shared" si="43"/>
        <v>10</v>
      </c>
      <c r="Q511" t="s">
        <v>8310</v>
      </c>
      <c r="R511" t="s">
        <v>8316</v>
      </c>
      <c r="S511" s="8">
        <f t="shared" si="44"/>
        <v>42153.423263888886</v>
      </c>
      <c r="T511" s="8">
        <f t="shared" si="45"/>
        <v>42183.381597222222</v>
      </c>
      <c r="U511" t="str">
        <f t="shared" si="46"/>
        <v>May</v>
      </c>
      <c r="V511" t="str">
        <f t="shared" si="47"/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">
        <v>8310</v>
      </c>
      <c r="R512" t="s">
        <v>8316</v>
      </c>
      <c r="S512" s="8">
        <f t="shared" si="44"/>
        <v>42399.968043981477</v>
      </c>
      <c r="T512" s="8">
        <f t="shared" si="45"/>
        <v>42429.926377314812</v>
      </c>
      <c r="U512" t="str">
        <f t="shared" si="46"/>
        <v>Jan</v>
      </c>
      <c r="V512" t="str">
        <f t="shared" si="47"/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">
        <v>8310</v>
      </c>
      <c r="R513" t="s">
        <v>8316</v>
      </c>
      <c r="S513" s="8">
        <f t="shared" si="44"/>
        <v>41340.09469907407</v>
      </c>
      <c r="T513" s="8">
        <f t="shared" si="45"/>
        <v>41370.011365740742</v>
      </c>
      <c r="U513" t="str">
        <f t="shared" si="46"/>
        <v>Mar</v>
      </c>
      <c r="V513" t="str">
        <f t="shared" si="47"/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>
        <f t="shared" si="43"/>
        <v>5.5</v>
      </c>
      <c r="Q514" t="s">
        <v>8310</v>
      </c>
      <c r="R514" t="s">
        <v>8316</v>
      </c>
      <c r="S514" s="8">
        <f t="shared" si="44"/>
        <v>42649.533877314818</v>
      </c>
      <c r="T514" s="8">
        <f t="shared" si="45"/>
        <v>42694.533877314811</v>
      </c>
      <c r="U514" t="str">
        <f t="shared" si="46"/>
        <v>Oct</v>
      </c>
      <c r="V514" t="str">
        <f t="shared" si="47"/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ROUND(100*(E515/D515),0)</f>
        <v>14</v>
      </c>
      <c r="P515">
        <f t="shared" ref="P515:P578" si="49">ROUND(E515/L515,2)</f>
        <v>102.38</v>
      </c>
      <c r="Q515" t="s">
        <v>8310</v>
      </c>
      <c r="R515" t="s">
        <v>8316</v>
      </c>
      <c r="S515" s="8">
        <f t="shared" ref="S515:S578" si="50">(((J515/60)/60)/24)+DATE(1970,1,1)+(-5/24)</f>
        <v>42552.445659722223</v>
      </c>
      <c r="T515" s="8">
        <f t="shared" ref="T515:T578" si="51">(((I515/60)/60)/24)+DATE(1970,1,1)+(-6/24)</f>
        <v>42597.041666666672</v>
      </c>
      <c r="U515" t="str">
        <f t="shared" ref="U515:U578" si="52">TEXT(S515,"mmm")</f>
        <v>Jul</v>
      </c>
      <c r="V515" t="str">
        <f t="shared" ref="V515:V578" si="53">TEXT(S515,"yyyy")</f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>
        <f t="shared" si="49"/>
        <v>16.670000000000002</v>
      </c>
      <c r="Q516" t="s">
        <v>8310</v>
      </c>
      <c r="R516" t="s">
        <v>8316</v>
      </c>
      <c r="S516" s="8">
        <f t="shared" si="50"/>
        <v>41830.405636574069</v>
      </c>
      <c r="T516" s="8">
        <f t="shared" si="51"/>
        <v>41860.363969907405</v>
      </c>
      <c r="U516" t="str">
        <f t="shared" si="52"/>
        <v>Jul</v>
      </c>
      <c r="V516" t="str">
        <f t="shared" si="53"/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>
        <f t="shared" si="49"/>
        <v>725.03</v>
      </c>
      <c r="Q517" t="s">
        <v>8310</v>
      </c>
      <c r="R517" t="s">
        <v>8316</v>
      </c>
      <c r="S517" s="8">
        <f t="shared" si="50"/>
        <v>42327.282418981478</v>
      </c>
      <c r="T517" s="8">
        <f t="shared" si="51"/>
        <v>42367.240752314814</v>
      </c>
      <c r="U517" t="str">
        <f t="shared" si="52"/>
        <v>Nov</v>
      </c>
      <c r="V517" t="str">
        <f t="shared" si="53"/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">
        <v>8310</v>
      </c>
      <c r="R518" t="s">
        <v>8316</v>
      </c>
      <c r="S518" s="8">
        <f t="shared" si="50"/>
        <v>42091.570370370369</v>
      </c>
      <c r="T518" s="8">
        <f t="shared" si="51"/>
        <v>42151.528703703705</v>
      </c>
      <c r="U518" t="str">
        <f t="shared" si="52"/>
        <v>Mar</v>
      </c>
      <c r="V518" t="str">
        <f t="shared" si="53"/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>
        <f t="shared" si="49"/>
        <v>68.33</v>
      </c>
      <c r="Q519" t="s">
        <v>8310</v>
      </c>
      <c r="R519" t="s">
        <v>8316</v>
      </c>
      <c r="S519" s="8">
        <f t="shared" si="50"/>
        <v>42738.406956018516</v>
      </c>
      <c r="T519" s="8">
        <f t="shared" si="51"/>
        <v>42768.365289351852</v>
      </c>
      <c r="U519" t="str">
        <f t="shared" si="52"/>
        <v>Jan</v>
      </c>
      <c r="V519" t="str">
        <f t="shared" si="53"/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">
        <v>8310</v>
      </c>
      <c r="R520" t="s">
        <v>8316</v>
      </c>
      <c r="S520" s="8">
        <f t="shared" si="50"/>
        <v>42223.407685185179</v>
      </c>
      <c r="T520" s="8">
        <f t="shared" si="51"/>
        <v>42253.365277777775</v>
      </c>
      <c r="U520" t="str">
        <f t="shared" si="52"/>
        <v>Aug</v>
      </c>
      <c r="V520" t="str">
        <f t="shared" si="53"/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49"/>
        <v>39.229999999999997</v>
      </c>
      <c r="Q521" t="s">
        <v>8310</v>
      </c>
      <c r="R521" t="s">
        <v>8316</v>
      </c>
      <c r="S521" s="8">
        <f t="shared" si="50"/>
        <v>41218.183113425926</v>
      </c>
      <c r="T521" s="8">
        <f t="shared" si="51"/>
        <v>41248.141446759262</v>
      </c>
      <c r="U521" t="str">
        <f t="shared" si="52"/>
        <v>Nov</v>
      </c>
      <c r="V521" t="str">
        <f t="shared" si="53"/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>
        <f t="shared" si="49"/>
        <v>150.15</v>
      </c>
      <c r="Q522" t="s">
        <v>8317</v>
      </c>
      <c r="R522" t="s">
        <v>8318</v>
      </c>
      <c r="S522" s="8">
        <f t="shared" si="50"/>
        <v>42318.493761574071</v>
      </c>
      <c r="T522" s="8">
        <f t="shared" si="51"/>
        <v>42348.452094907407</v>
      </c>
      <c r="U522" t="str">
        <f t="shared" si="52"/>
        <v>Nov</v>
      </c>
      <c r="V522" t="str">
        <f t="shared" si="53"/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49"/>
        <v>93.43</v>
      </c>
      <c r="Q523" t="s">
        <v>8317</v>
      </c>
      <c r="R523" t="s">
        <v>8318</v>
      </c>
      <c r="S523" s="8">
        <f t="shared" si="50"/>
        <v>42645.884479166663</v>
      </c>
      <c r="T523" s="8">
        <f t="shared" si="51"/>
        <v>42674.957638888889</v>
      </c>
      <c r="U523" t="str">
        <f t="shared" si="52"/>
        <v>Oct</v>
      </c>
      <c r="V523" t="str">
        <f t="shared" si="53"/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>
        <f t="shared" si="49"/>
        <v>110.97</v>
      </c>
      <c r="Q524" t="s">
        <v>8317</v>
      </c>
      <c r="R524" t="s">
        <v>8318</v>
      </c>
      <c r="S524" s="8">
        <f t="shared" si="50"/>
        <v>42429.832465277774</v>
      </c>
      <c r="T524" s="8">
        <f t="shared" si="51"/>
        <v>42449.749131944445</v>
      </c>
      <c r="U524" t="str">
        <f t="shared" si="52"/>
        <v>Feb</v>
      </c>
      <c r="V524" t="str">
        <f t="shared" si="53"/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49"/>
        <v>71.790000000000006</v>
      </c>
      <c r="Q525" t="s">
        <v>8317</v>
      </c>
      <c r="R525" t="s">
        <v>8318</v>
      </c>
      <c r="S525" s="8">
        <f t="shared" si="50"/>
        <v>42237.924490740734</v>
      </c>
      <c r="T525" s="8">
        <f t="shared" si="51"/>
        <v>42267.88282407407</v>
      </c>
      <c r="U525" t="str">
        <f t="shared" si="52"/>
        <v>Aug</v>
      </c>
      <c r="V525" t="str">
        <f t="shared" si="53"/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>
        <f t="shared" si="49"/>
        <v>29.26</v>
      </c>
      <c r="Q526" t="s">
        <v>8317</v>
      </c>
      <c r="R526" t="s">
        <v>8318</v>
      </c>
      <c r="S526" s="8">
        <f t="shared" si="50"/>
        <v>42492.508900462963</v>
      </c>
      <c r="T526" s="8">
        <f t="shared" si="51"/>
        <v>42522.467233796298</v>
      </c>
      <c r="U526" t="str">
        <f t="shared" si="52"/>
        <v>May</v>
      </c>
      <c r="V526" t="str">
        <f t="shared" si="53"/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">
        <v>8317</v>
      </c>
      <c r="R527" t="s">
        <v>8318</v>
      </c>
      <c r="S527" s="8">
        <f t="shared" si="50"/>
        <v>41850.192604166667</v>
      </c>
      <c r="T527" s="8">
        <f t="shared" si="51"/>
        <v>41895.150937500002</v>
      </c>
      <c r="U527" t="str">
        <f t="shared" si="52"/>
        <v>Jul</v>
      </c>
      <c r="V527" t="str">
        <f t="shared" si="53"/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>
        <f t="shared" si="49"/>
        <v>74.349999999999994</v>
      </c>
      <c r="Q528" t="s">
        <v>8317</v>
      </c>
      <c r="R528" t="s">
        <v>8318</v>
      </c>
      <c r="S528" s="8">
        <f t="shared" si="50"/>
        <v>42192.383611111109</v>
      </c>
      <c r="T528" s="8">
        <f t="shared" si="51"/>
        <v>42223.458333333328</v>
      </c>
      <c r="U528" t="str">
        <f t="shared" si="52"/>
        <v>Jul</v>
      </c>
      <c r="V528" t="str">
        <f t="shared" si="53"/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49"/>
        <v>63.83</v>
      </c>
      <c r="Q529" t="s">
        <v>8317</v>
      </c>
      <c r="R529" t="s">
        <v>8318</v>
      </c>
      <c r="S529" s="8">
        <f t="shared" si="50"/>
        <v>42752.997291666667</v>
      </c>
      <c r="T529" s="8">
        <f t="shared" si="51"/>
        <v>42783.420138888891</v>
      </c>
      <c r="U529" t="str">
        <f t="shared" si="52"/>
        <v>Jan</v>
      </c>
      <c r="V529" t="str">
        <f t="shared" si="53"/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>
        <f t="shared" si="49"/>
        <v>44.33</v>
      </c>
      <c r="Q530" t="s">
        <v>8317</v>
      </c>
      <c r="R530" t="s">
        <v>8318</v>
      </c>
      <c r="S530" s="8">
        <f t="shared" si="50"/>
        <v>42155.71188657407</v>
      </c>
      <c r="T530" s="8">
        <f t="shared" si="51"/>
        <v>42176.638888888891</v>
      </c>
      <c r="U530" t="str">
        <f t="shared" si="52"/>
        <v>May</v>
      </c>
      <c r="V530" t="str">
        <f t="shared" si="53"/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>
        <f t="shared" si="49"/>
        <v>86.94</v>
      </c>
      <c r="Q531" t="s">
        <v>8317</v>
      </c>
      <c r="R531" t="s">
        <v>8318</v>
      </c>
      <c r="S531" s="8">
        <f t="shared" si="50"/>
        <v>42724.822847222218</v>
      </c>
      <c r="T531" s="8">
        <f t="shared" si="51"/>
        <v>42745.958333333328</v>
      </c>
      <c r="U531" t="str">
        <f t="shared" si="52"/>
        <v>Dec</v>
      </c>
      <c r="V531" t="str">
        <f t="shared" si="53"/>
        <v>2016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49"/>
        <v>126.55</v>
      </c>
      <c r="Q532" t="s">
        <v>8317</v>
      </c>
      <c r="R532" t="s">
        <v>8318</v>
      </c>
      <c r="S532" s="8">
        <f t="shared" si="50"/>
        <v>42157.382731481477</v>
      </c>
      <c r="T532" s="8">
        <f t="shared" si="51"/>
        <v>42178.833333333328</v>
      </c>
      <c r="U532" t="str">
        <f t="shared" si="52"/>
        <v>Jun</v>
      </c>
      <c r="V532" t="str">
        <f t="shared" si="53"/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</v>
      </c>
      <c r="Q533" t="s">
        <v>8317</v>
      </c>
      <c r="R533" t="s">
        <v>8318</v>
      </c>
      <c r="S533" s="8">
        <f t="shared" si="50"/>
        <v>42675.856817129628</v>
      </c>
      <c r="T533" s="8">
        <f t="shared" si="51"/>
        <v>42721.040972222225</v>
      </c>
      <c r="U533" t="str">
        <f t="shared" si="52"/>
        <v>Nov</v>
      </c>
      <c r="V533" t="str">
        <f t="shared" si="53"/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>
        <f t="shared" si="49"/>
        <v>71.239999999999995</v>
      </c>
      <c r="Q534" t="s">
        <v>8317</v>
      </c>
      <c r="R534" t="s">
        <v>8318</v>
      </c>
      <c r="S534" s="8">
        <f t="shared" si="50"/>
        <v>42472.798703703702</v>
      </c>
      <c r="T534" s="8">
        <f t="shared" si="51"/>
        <v>42502.757037037038</v>
      </c>
      <c r="U534" t="str">
        <f t="shared" si="52"/>
        <v>Apr</v>
      </c>
      <c r="V534" t="str">
        <f t="shared" si="53"/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>
        <f t="shared" si="49"/>
        <v>117.88</v>
      </c>
      <c r="Q535" t="s">
        <v>8317</v>
      </c>
      <c r="R535" t="s">
        <v>8318</v>
      </c>
      <c r="S535" s="8">
        <f t="shared" si="50"/>
        <v>42482.226446759254</v>
      </c>
      <c r="T535" s="8">
        <f t="shared" si="51"/>
        <v>42506.18478009259</v>
      </c>
      <c r="U535" t="str">
        <f t="shared" si="52"/>
        <v>Apr</v>
      </c>
      <c r="V535" t="str">
        <f t="shared" si="53"/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49"/>
        <v>327.08</v>
      </c>
      <c r="Q536" t="s">
        <v>8317</v>
      </c>
      <c r="R536" t="s">
        <v>8318</v>
      </c>
      <c r="S536" s="8">
        <f t="shared" si="50"/>
        <v>42270.602662037032</v>
      </c>
      <c r="T536" s="8">
        <f t="shared" si="51"/>
        <v>42309.708333333328</v>
      </c>
      <c r="U536" t="str">
        <f t="shared" si="52"/>
        <v>Sep</v>
      </c>
      <c r="V536" t="str">
        <f t="shared" si="53"/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49"/>
        <v>34.75</v>
      </c>
      <c r="Q537" t="s">
        <v>8317</v>
      </c>
      <c r="R537" t="s">
        <v>8318</v>
      </c>
      <c r="S537" s="8">
        <f t="shared" si="50"/>
        <v>42711.336863425917</v>
      </c>
      <c r="T537" s="8">
        <f t="shared" si="51"/>
        <v>42741.295196759253</v>
      </c>
      <c r="U537" t="str">
        <f t="shared" si="52"/>
        <v>Dec</v>
      </c>
      <c r="V537" t="str">
        <f t="shared" si="53"/>
        <v>2016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>
        <f t="shared" si="49"/>
        <v>100.06</v>
      </c>
      <c r="Q538" t="s">
        <v>8317</v>
      </c>
      <c r="R538" t="s">
        <v>8318</v>
      </c>
      <c r="S538" s="8">
        <f t="shared" si="50"/>
        <v>42179.136655092596</v>
      </c>
      <c r="T538" s="8">
        <f t="shared" si="51"/>
        <v>42219.5</v>
      </c>
      <c r="U538" t="str">
        <f t="shared" si="52"/>
        <v>Jun</v>
      </c>
      <c r="V538" t="str">
        <f t="shared" si="53"/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49"/>
        <v>40.85</v>
      </c>
      <c r="Q539" t="s">
        <v>8317</v>
      </c>
      <c r="R539" t="s">
        <v>8318</v>
      </c>
      <c r="S539" s="8">
        <f t="shared" si="50"/>
        <v>42282.560081018521</v>
      </c>
      <c r="T539" s="8">
        <f t="shared" si="51"/>
        <v>42312.560081018513</v>
      </c>
      <c r="U539" t="str">
        <f t="shared" si="52"/>
        <v>Oct</v>
      </c>
      <c r="V539" t="str">
        <f t="shared" si="53"/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>
        <f t="shared" si="49"/>
        <v>252.02</v>
      </c>
      <c r="Q540" t="s">
        <v>8317</v>
      </c>
      <c r="R540" t="s">
        <v>8318</v>
      </c>
      <c r="S540" s="8">
        <f t="shared" si="50"/>
        <v>42473.586377314808</v>
      </c>
      <c r="T540" s="8">
        <f t="shared" si="51"/>
        <v>42503.544710648144</v>
      </c>
      <c r="U540" t="str">
        <f t="shared" si="52"/>
        <v>Apr</v>
      </c>
      <c r="V540" t="str">
        <f t="shared" si="53"/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49"/>
        <v>25.16</v>
      </c>
      <c r="Q541" t="s">
        <v>8317</v>
      </c>
      <c r="R541" t="s">
        <v>8318</v>
      </c>
      <c r="S541" s="8">
        <f t="shared" si="50"/>
        <v>42534.841516203705</v>
      </c>
      <c r="T541" s="8">
        <f t="shared" si="51"/>
        <v>42555.799849537041</v>
      </c>
      <c r="U541" t="str">
        <f t="shared" si="52"/>
        <v>Jun</v>
      </c>
      <c r="V541" t="str">
        <f t="shared" si="53"/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>
        <f t="shared" si="49"/>
        <v>1</v>
      </c>
      <c r="Q542" t="s">
        <v>8319</v>
      </c>
      <c r="R542" t="s">
        <v>8320</v>
      </c>
      <c r="S542" s="8">
        <f t="shared" si="50"/>
        <v>42009.608865740738</v>
      </c>
      <c r="T542" s="8">
        <f t="shared" si="51"/>
        <v>42039.567199074074</v>
      </c>
      <c r="U542" t="str">
        <f t="shared" si="52"/>
        <v>Jan</v>
      </c>
      <c r="V542" t="str">
        <f t="shared" si="53"/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49"/>
        <v>25</v>
      </c>
      <c r="Q543" t="s">
        <v>8319</v>
      </c>
      <c r="R543" t="s">
        <v>8320</v>
      </c>
      <c r="S543" s="8">
        <f t="shared" si="50"/>
        <v>42275.838356481479</v>
      </c>
      <c r="T543" s="8">
        <f t="shared" si="51"/>
        <v>42305.796689814815</v>
      </c>
      <c r="U543" t="str">
        <f t="shared" si="52"/>
        <v>Sep</v>
      </c>
      <c r="V543" t="str">
        <f t="shared" si="53"/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>
        <f t="shared" si="49"/>
        <v>1</v>
      </c>
      <c r="Q544" t="s">
        <v>8319</v>
      </c>
      <c r="R544" t="s">
        <v>8320</v>
      </c>
      <c r="S544" s="8">
        <f t="shared" si="50"/>
        <v>42433.529120370367</v>
      </c>
      <c r="T544" s="8">
        <f t="shared" si="51"/>
        <v>42493.445787037039</v>
      </c>
      <c r="U544" t="str">
        <f t="shared" si="52"/>
        <v>Mar</v>
      </c>
      <c r="V544" t="str">
        <f t="shared" si="53"/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>
        <f t="shared" si="49"/>
        <v>35</v>
      </c>
      <c r="Q545" t="s">
        <v>8319</v>
      </c>
      <c r="R545" t="s">
        <v>8320</v>
      </c>
      <c r="S545" s="8">
        <f t="shared" si="50"/>
        <v>41913.88381944444</v>
      </c>
      <c r="T545" s="8">
        <f t="shared" si="51"/>
        <v>41943.842152777775</v>
      </c>
      <c r="U545" t="str">
        <f t="shared" si="52"/>
        <v>Oct</v>
      </c>
      <c r="V545" t="str">
        <f t="shared" si="53"/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>
        <f t="shared" si="49"/>
        <v>3</v>
      </c>
      <c r="Q546" t="s">
        <v>8319</v>
      </c>
      <c r="R546" t="s">
        <v>8320</v>
      </c>
      <c r="S546" s="8">
        <f t="shared" si="50"/>
        <v>42525.448611111111</v>
      </c>
      <c r="T546" s="8">
        <f t="shared" si="51"/>
        <v>42555.406944444447</v>
      </c>
      <c r="U546" t="str">
        <f t="shared" si="52"/>
        <v>Jun</v>
      </c>
      <c r="V546" t="str">
        <f t="shared" si="53"/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>
        <f t="shared" si="49"/>
        <v>402.71</v>
      </c>
      <c r="Q547" t="s">
        <v>8319</v>
      </c>
      <c r="R547" t="s">
        <v>8320</v>
      </c>
      <c r="S547" s="8">
        <f t="shared" si="50"/>
        <v>42283.38413194444</v>
      </c>
      <c r="T547" s="8">
        <f t="shared" si="51"/>
        <v>42323.384131944447</v>
      </c>
      <c r="U547" t="str">
        <f t="shared" si="52"/>
        <v>Oct</v>
      </c>
      <c r="V547" t="str">
        <f t="shared" si="53"/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>
        <f t="shared" si="49"/>
        <v>26</v>
      </c>
      <c r="Q548" t="s">
        <v>8319</v>
      </c>
      <c r="R548" t="s">
        <v>8320</v>
      </c>
      <c r="S548" s="8">
        <f t="shared" si="50"/>
        <v>42249.459664351853</v>
      </c>
      <c r="T548" s="8">
        <f t="shared" si="51"/>
        <v>42294.417997685188</v>
      </c>
      <c r="U548" t="str">
        <f t="shared" si="52"/>
        <v>Sep</v>
      </c>
      <c r="V548" t="str">
        <f t="shared" si="53"/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">
        <v>8319</v>
      </c>
      <c r="R549" t="s">
        <v>8320</v>
      </c>
      <c r="S549" s="8">
        <f t="shared" si="50"/>
        <v>42380.488009259258</v>
      </c>
      <c r="T549" s="8">
        <f t="shared" si="51"/>
        <v>42410.446342592593</v>
      </c>
      <c r="U549" t="str">
        <f t="shared" si="52"/>
        <v>Jan</v>
      </c>
      <c r="V549" t="str">
        <f t="shared" si="53"/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>
        <f t="shared" si="49"/>
        <v>9</v>
      </c>
      <c r="Q550" t="s">
        <v>8319</v>
      </c>
      <c r="R550" t="s">
        <v>8320</v>
      </c>
      <c r="S550" s="8">
        <f t="shared" si="50"/>
        <v>42276.695</v>
      </c>
      <c r="T550" s="8">
        <f t="shared" si="51"/>
        <v>42306.653333333335</v>
      </c>
      <c r="U550" t="str">
        <f t="shared" si="52"/>
        <v>Sep</v>
      </c>
      <c r="V550" t="str">
        <f t="shared" si="53"/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49"/>
        <v>8.5</v>
      </c>
      <c r="Q551" t="s">
        <v>8319</v>
      </c>
      <c r="R551" t="s">
        <v>8320</v>
      </c>
      <c r="S551" s="8">
        <f t="shared" si="50"/>
        <v>42163.428495370368</v>
      </c>
      <c r="T551" s="8">
        <f t="shared" si="51"/>
        <v>42193.386828703704</v>
      </c>
      <c r="U551" t="str">
        <f t="shared" si="52"/>
        <v>Jun</v>
      </c>
      <c r="V551" t="str">
        <f t="shared" si="53"/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49"/>
        <v>8.75</v>
      </c>
      <c r="Q552" t="s">
        <v>8319</v>
      </c>
      <c r="R552" t="s">
        <v>8320</v>
      </c>
      <c r="S552" s="8">
        <f t="shared" si="50"/>
        <v>42753.47042824074</v>
      </c>
      <c r="T552" s="8">
        <f t="shared" si="51"/>
        <v>42765.958333333328</v>
      </c>
      <c r="U552" t="str">
        <f t="shared" si="52"/>
        <v>Jan</v>
      </c>
      <c r="V552" t="str">
        <f t="shared" si="53"/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>
        <f t="shared" si="49"/>
        <v>135.04</v>
      </c>
      <c r="Q553" t="s">
        <v>8319</v>
      </c>
      <c r="R553" t="s">
        <v>8320</v>
      </c>
      <c r="S553" s="8">
        <f t="shared" si="50"/>
        <v>42173.067407407405</v>
      </c>
      <c r="T553" s="8">
        <f t="shared" si="51"/>
        <v>42217.495138888888</v>
      </c>
      <c r="U553" t="str">
        <f t="shared" si="52"/>
        <v>Jun</v>
      </c>
      <c r="V553" t="str">
        <f t="shared" si="53"/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">
        <v>8319</v>
      </c>
      <c r="R554" t="s">
        <v>8320</v>
      </c>
      <c r="S554" s="8">
        <f t="shared" si="50"/>
        <v>42318.408518518518</v>
      </c>
      <c r="T554" s="8">
        <f t="shared" si="51"/>
        <v>42378.366851851853</v>
      </c>
      <c r="U554" t="str">
        <f t="shared" si="52"/>
        <v>Nov</v>
      </c>
      <c r="V554" t="str">
        <f t="shared" si="53"/>
        <v>2015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>
        <f t="shared" si="49"/>
        <v>20.5</v>
      </c>
      <c r="Q555" t="s">
        <v>8319</v>
      </c>
      <c r="R555" t="s">
        <v>8320</v>
      </c>
      <c r="S555" s="8">
        <f t="shared" si="50"/>
        <v>41927.511469907404</v>
      </c>
      <c r="T555" s="8">
        <f t="shared" si="51"/>
        <v>41957.511469907404</v>
      </c>
      <c r="U555" t="str">
        <f t="shared" si="52"/>
        <v>Oct</v>
      </c>
      <c r="V555" t="str">
        <f t="shared" si="53"/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49"/>
        <v>64.36</v>
      </c>
      <c r="Q556" t="s">
        <v>8319</v>
      </c>
      <c r="R556" t="s">
        <v>8320</v>
      </c>
      <c r="S556" s="8">
        <f t="shared" si="50"/>
        <v>41901.476527777777</v>
      </c>
      <c r="T556" s="8">
        <f t="shared" si="51"/>
        <v>41931.434861111113</v>
      </c>
      <c r="U556" t="str">
        <f t="shared" si="52"/>
        <v>Sep</v>
      </c>
      <c r="V556" t="str">
        <f t="shared" si="53"/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">
        <v>8319</v>
      </c>
      <c r="R557" t="s">
        <v>8320</v>
      </c>
      <c r="S557" s="8">
        <f t="shared" si="50"/>
        <v>42503.145173611112</v>
      </c>
      <c r="T557" s="8">
        <f t="shared" si="51"/>
        <v>42533.103506944448</v>
      </c>
      <c r="U557" t="str">
        <f t="shared" si="52"/>
        <v>May</v>
      </c>
      <c r="V557" t="str">
        <f t="shared" si="53"/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49"/>
        <v>200</v>
      </c>
      <c r="Q558" t="s">
        <v>8319</v>
      </c>
      <c r="R558" t="s">
        <v>8320</v>
      </c>
      <c r="S558" s="8">
        <f t="shared" si="50"/>
        <v>42345.651817129627</v>
      </c>
      <c r="T558" s="8">
        <f t="shared" si="51"/>
        <v>42375.610150462962</v>
      </c>
      <c r="U558" t="str">
        <f t="shared" si="52"/>
        <v>Dec</v>
      </c>
      <c r="V558" t="str">
        <f t="shared" si="53"/>
        <v>2015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49"/>
        <v>68.3</v>
      </c>
      <c r="Q559" t="s">
        <v>8319</v>
      </c>
      <c r="R559" t="s">
        <v>8320</v>
      </c>
      <c r="S559" s="8">
        <f t="shared" si="50"/>
        <v>42676.733831018515</v>
      </c>
      <c r="T559" s="8">
        <f t="shared" si="51"/>
        <v>42706.733831018515</v>
      </c>
      <c r="U559" t="str">
        <f t="shared" si="52"/>
        <v>Nov</v>
      </c>
      <c r="V559" t="str">
        <f t="shared" si="53"/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">
        <v>8319</v>
      </c>
      <c r="R560" t="s">
        <v>8320</v>
      </c>
      <c r="S560" s="8">
        <f t="shared" si="50"/>
        <v>42057.674826388888</v>
      </c>
      <c r="T560" s="8">
        <f t="shared" si="51"/>
        <v>42087.591493055559</v>
      </c>
      <c r="U560" t="str">
        <f t="shared" si="52"/>
        <v>Feb</v>
      </c>
      <c r="V560" t="str">
        <f t="shared" si="53"/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>
        <f t="shared" si="49"/>
        <v>50</v>
      </c>
      <c r="Q561" t="s">
        <v>8319</v>
      </c>
      <c r="R561" t="s">
        <v>8320</v>
      </c>
      <c r="S561" s="8">
        <f t="shared" si="50"/>
        <v>42321.074768518512</v>
      </c>
      <c r="T561" s="8">
        <f t="shared" si="51"/>
        <v>42351.033101851848</v>
      </c>
      <c r="U561" t="str">
        <f t="shared" si="52"/>
        <v>Nov</v>
      </c>
      <c r="V561" t="str">
        <f t="shared" si="53"/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>
        <f t="shared" si="49"/>
        <v>4</v>
      </c>
      <c r="Q562" t="s">
        <v>8319</v>
      </c>
      <c r="R562" t="s">
        <v>8320</v>
      </c>
      <c r="S562" s="8">
        <f t="shared" si="50"/>
        <v>41960.563020833331</v>
      </c>
      <c r="T562" s="8">
        <f t="shared" si="51"/>
        <v>41990.521354166667</v>
      </c>
      <c r="U562" t="str">
        <f t="shared" si="52"/>
        <v>Nov</v>
      </c>
      <c r="V562" t="str">
        <f t="shared" si="53"/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>
        <f t="shared" si="49"/>
        <v>27.5</v>
      </c>
      <c r="Q563" t="s">
        <v>8319</v>
      </c>
      <c r="R563" t="s">
        <v>8320</v>
      </c>
      <c r="S563" s="8">
        <f t="shared" si="50"/>
        <v>42268.450381944444</v>
      </c>
      <c r="T563" s="8">
        <f t="shared" si="51"/>
        <v>42303.408715277779</v>
      </c>
      <c r="U563" t="str">
        <f t="shared" si="52"/>
        <v>Sep</v>
      </c>
      <c r="V563" t="str">
        <f t="shared" si="53"/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">
        <v>8319</v>
      </c>
      <c r="R564" t="s">
        <v>8320</v>
      </c>
      <c r="S564" s="8">
        <f t="shared" si="50"/>
        <v>42692.18072916667</v>
      </c>
      <c r="T564" s="8">
        <f t="shared" si="51"/>
        <v>42722.139062500006</v>
      </c>
      <c r="U564" t="str">
        <f t="shared" si="52"/>
        <v>Nov</v>
      </c>
      <c r="V564" t="str">
        <f t="shared" si="53"/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>
        <f t="shared" si="49"/>
        <v>34</v>
      </c>
      <c r="Q565" t="s">
        <v>8319</v>
      </c>
      <c r="R565" t="s">
        <v>8320</v>
      </c>
      <c r="S565" s="8">
        <f t="shared" si="50"/>
        <v>42021.861655092587</v>
      </c>
      <c r="T565" s="8">
        <f t="shared" si="51"/>
        <v>42051.819988425923</v>
      </c>
      <c r="U565" t="str">
        <f t="shared" si="52"/>
        <v>Jan</v>
      </c>
      <c r="V565" t="str">
        <f t="shared" si="53"/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>
        <f t="shared" si="49"/>
        <v>1</v>
      </c>
      <c r="Q566" t="s">
        <v>8319</v>
      </c>
      <c r="R566" t="s">
        <v>8320</v>
      </c>
      <c r="S566" s="8">
        <f t="shared" si="50"/>
        <v>42411.734664351847</v>
      </c>
      <c r="T566" s="8">
        <f t="shared" si="51"/>
        <v>42441.692997685182</v>
      </c>
      <c r="U566" t="str">
        <f t="shared" si="52"/>
        <v>Feb</v>
      </c>
      <c r="V566" t="str">
        <f t="shared" si="53"/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">
        <v>8319</v>
      </c>
      <c r="R567" t="s">
        <v>8320</v>
      </c>
      <c r="S567" s="8">
        <f t="shared" si="50"/>
        <v>42165.576956018522</v>
      </c>
      <c r="T567" s="8">
        <f t="shared" si="51"/>
        <v>42195.535289351858</v>
      </c>
      <c r="U567" t="str">
        <f t="shared" si="52"/>
        <v>Jun</v>
      </c>
      <c r="V567" t="str">
        <f t="shared" si="53"/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>
        <f t="shared" si="49"/>
        <v>1</v>
      </c>
      <c r="Q568" t="s">
        <v>8319</v>
      </c>
      <c r="R568" t="s">
        <v>8320</v>
      </c>
      <c r="S568" s="8">
        <f t="shared" si="50"/>
        <v>42535.476076388884</v>
      </c>
      <c r="T568" s="8">
        <f t="shared" si="51"/>
        <v>42565.43440972222</v>
      </c>
      <c r="U568" t="str">
        <f t="shared" si="52"/>
        <v>Jun</v>
      </c>
      <c r="V568" t="str">
        <f t="shared" si="53"/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">
        <v>8319</v>
      </c>
      <c r="R569" t="s">
        <v>8320</v>
      </c>
      <c r="S569" s="8">
        <f t="shared" si="50"/>
        <v>41975.634189814817</v>
      </c>
      <c r="T569" s="8">
        <f t="shared" si="51"/>
        <v>42005.592523148152</v>
      </c>
      <c r="U569" t="str">
        <f t="shared" si="52"/>
        <v>Dec</v>
      </c>
      <c r="V569" t="str">
        <f t="shared" si="53"/>
        <v>2014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">
        <v>8319</v>
      </c>
      <c r="R570" t="s">
        <v>8320</v>
      </c>
      <c r="S570" s="8">
        <f t="shared" si="50"/>
        <v>42348.713229166664</v>
      </c>
      <c r="T570" s="8">
        <f t="shared" si="51"/>
        <v>42385.208333333328</v>
      </c>
      <c r="U570" t="str">
        <f t="shared" si="52"/>
        <v>Dec</v>
      </c>
      <c r="V570" t="str">
        <f t="shared" si="53"/>
        <v>2015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49"/>
        <v>20</v>
      </c>
      <c r="Q571" t="s">
        <v>8319</v>
      </c>
      <c r="R571" t="s">
        <v>8320</v>
      </c>
      <c r="S571" s="8">
        <f t="shared" si="50"/>
        <v>42340.639027777775</v>
      </c>
      <c r="T571" s="8">
        <f t="shared" si="51"/>
        <v>42370.597361111111</v>
      </c>
      <c r="U571" t="str">
        <f t="shared" si="52"/>
        <v>Dec</v>
      </c>
      <c r="V571" t="str">
        <f t="shared" si="53"/>
        <v>2015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>
        <f t="shared" si="49"/>
        <v>142</v>
      </c>
      <c r="Q572" t="s">
        <v>8319</v>
      </c>
      <c r="R572" t="s">
        <v>8320</v>
      </c>
      <c r="S572" s="8">
        <f t="shared" si="50"/>
        <v>42388.589918981481</v>
      </c>
      <c r="T572" s="8">
        <f t="shared" si="51"/>
        <v>42418.548252314817</v>
      </c>
      <c r="U572" t="str">
        <f t="shared" si="52"/>
        <v>Jan</v>
      </c>
      <c r="V572" t="str">
        <f t="shared" si="53"/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>
        <f t="shared" si="49"/>
        <v>53</v>
      </c>
      <c r="Q573" t="s">
        <v>8319</v>
      </c>
      <c r="R573" t="s">
        <v>8320</v>
      </c>
      <c r="S573" s="8">
        <f t="shared" si="50"/>
        <v>42192.607905092591</v>
      </c>
      <c r="T573" s="8">
        <f t="shared" si="51"/>
        <v>42211.915972222225</v>
      </c>
      <c r="U573" t="str">
        <f t="shared" si="52"/>
        <v>Jul</v>
      </c>
      <c r="V573" t="str">
        <f t="shared" si="53"/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">
        <v>8319</v>
      </c>
      <c r="R574" t="s">
        <v>8320</v>
      </c>
      <c r="S574" s="8">
        <f t="shared" si="50"/>
        <v>42282.507962962954</v>
      </c>
      <c r="T574" s="8">
        <f t="shared" si="51"/>
        <v>42312.507962962962</v>
      </c>
      <c r="U574" t="str">
        <f t="shared" si="52"/>
        <v>Oct</v>
      </c>
      <c r="V574" t="str">
        <f t="shared" si="53"/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>
        <f t="shared" si="49"/>
        <v>38.44</v>
      </c>
      <c r="Q575" t="s">
        <v>8319</v>
      </c>
      <c r="R575" t="s">
        <v>8320</v>
      </c>
      <c r="S575" s="8">
        <f t="shared" si="50"/>
        <v>41962.841793981475</v>
      </c>
      <c r="T575" s="8">
        <f t="shared" si="51"/>
        <v>42021.8</v>
      </c>
      <c r="U575" t="str">
        <f t="shared" si="52"/>
        <v>Nov</v>
      </c>
      <c r="V575" t="str">
        <f t="shared" si="53"/>
        <v>2014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49"/>
        <v>20</v>
      </c>
      <c r="Q576" t="s">
        <v>8319</v>
      </c>
      <c r="R576" t="s">
        <v>8320</v>
      </c>
      <c r="S576" s="8">
        <f t="shared" si="50"/>
        <v>42632.235034722216</v>
      </c>
      <c r="T576" s="8">
        <f t="shared" si="51"/>
        <v>42662.193368055552</v>
      </c>
      <c r="U576" t="str">
        <f t="shared" si="52"/>
        <v>Sep</v>
      </c>
      <c r="V576" t="str">
        <f t="shared" si="53"/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>
        <f t="shared" si="49"/>
        <v>64.75</v>
      </c>
      <c r="Q577" t="s">
        <v>8319</v>
      </c>
      <c r="R577" t="s">
        <v>8320</v>
      </c>
      <c r="S577" s="8">
        <f t="shared" si="50"/>
        <v>42138.484293981477</v>
      </c>
      <c r="T577" s="8">
        <f t="shared" si="51"/>
        <v>42168.442627314813</v>
      </c>
      <c r="U577" t="str">
        <f t="shared" si="52"/>
        <v>May</v>
      </c>
      <c r="V577" t="str">
        <f t="shared" si="53"/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>
        <f t="shared" si="49"/>
        <v>1</v>
      </c>
      <c r="Q578" t="s">
        <v>8319</v>
      </c>
      <c r="R578" t="s">
        <v>8320</v>
      </c>
      <c r="S578" s="8">
        <f t="shared" si="50"/>
        <v>42031.263333333329</v>
      </c>
      <c r="T578" s="8">
        <f t="shared" si="51"/>
        <v>42091.18</v>
      </c>
      <c r="U578" t="str">
        <f t="shared" si="52"/>
        <v>Jan</v>
      </c>
      <c r="V578" t="str">
        <f t="shared" si="53"/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ROUND(100*(E579/D579),0)</f>
        <v>0</v>
      </c>
      <c r="P579">
        <f t="shared" ref="P579:P642" si="55">ROUND(E579/L579,2)</f>
        <v>10</v>
      </c>
      <c r="Q579" t="s">
        <v>8319</v>
      </c>
      <c r="R579" t="s">
        <v>8320</v>
      </c>
      <c r="S579" s="8">
        <f t="shared" ref="S579:S642" si="56">(((J579/60)/60)/24)+DATE(1970,1,1)+(-5/24)</f>
        <v>42450.380810185183</v>
      </c>
      <c r="T579" s="8">
        <f t="shared" ref="T579:T642" si="57">(((I579/60)/60)/24)+DATE(1970,1,1)+(-6/24)</f>
        <v>42510.339143518519</v>
      </c>
      <c r="U579" t="str">
        <f t="shared" ref="U579:U642" si="58">TEXT(S579,"mmm")</f>
        <v>Mar</v>
      </c>
      <c r="V579" t="str">
        <f t="shared" ref="V579:V642" si="59">TEXT(S579,"yyyy")</f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>
        <f t="shared" si="55"/>
        <v>2</v>
      </c>
      <c r="Q580" t="s">
        <v>8319</v>
      </c>
      <c r="R580" t="s">
        <v>8320</v>
      </c>
      <c r="S580" s="8">
        <f t="shared" si="56"/>
        <v>42230.370289351849</v>
      </c>
      <c r="T580" s="8">
        <f t="shared" si="57"/>
        <v>42254.328622685185</v>
      </c>
      <c r="U580" t="str">
        <f t="shared" si="58"/>
        <v>Aug</v>
      </c>
      <c r="V580" t="str">
        <f t="shared" si="59"/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>
        <f t="shared" si="55"/>
        <v>35</v>
      </c>
      <c r="Q581" t="s">
        <v>8319</v>
      </c>
      <c r="R581" t="s">
        <v>8320</v>
      </c>
      <c r="S581" s="8">
        <f t="shared" si="56"/>
        <v>41968.643784722219</v>
      </c>
      <c r="T581" s="8">
        <f t="shared" si="57"/>
        <v>41998.602118055554</v>
      </c>
      <c r="U581" t="str">
        <f t="shared" si="58"/>
        <v>Nov</v>
      </c>
      <c r="V581" t="str">
        <f t="shared" si="59"/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>
        <f t="shared" si="55"/>
        <v>1</v>
      </c>
      <c r="Q582" t="s">
        <v>8319</v>
      </c>
      <c r="R582" t="s">
        <v>8320</v>
      </c>
      <c r="S582" s="8">
        <f t="shared" si="56"/>
        <v>42605.699849537035</v>
      </c>
      <c r="T582" s="8">
        <f t="shared" si="57"/>
        <v>42635.658182870371</v>
      </c>
      <c r="U582" t="str">
        <f t="shared" si="58"/>
        <v>Aug</v>
      </c>
      <c r="V582" t="str">
        <f t="shared" si="59"/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">
        <v>8319</v>
      </c>
      <c r="R583" t="s">
        <v>8320</v>
      </c>
      <c r="S583" s="8">
        <f t="shared" si="56"/>
        <v>42187.804444444446</v>
      </c>
      <c r="T583" s="8">
        <f t="shared" si="57"/>
        <v>42217.762777777782</v>
      </c>
      <c r="U583" t="str">
        <f t="shared" si="58"/>
        <v>Jul</v>
      </c>
      <c r="V583" t="str">
        <f t="shared" si="59"/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">
        <v>8319</v>
      </c>
      <c r="R584" t="s">
        <v>8320</v>
      </c>
      <c r="S584" s="8">
        <f t="shared" si="56"/>
        <v>42055.531469907401</v>
      </c>
      <c r="T584" s="8">
        <f t="shared" si="57"/>
        <v>42078.5</v>
      </c>
      <c r="U584" t="str">
        <f t="shared" si="58"/>
        <v>Feb</v>
      </c>
      <c r="V584" t="str">
        <f t="shared" si="59"/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>
        <f t="shared" si="55"/>
        <v>1</v>
      </c>
      <c r="Q585" t="s">
        <v>8319</v>
      </c>
      <c r="R585" t="s">
        <v>8320</v>
      </c>
      <c r="S585" s="8">
        <f t="shared" si="56"/>
        <v>42052.730173611104</v>
      </c>
      <c r="T585" s="8">
        <f t="shared" si="57"/>
        <v>42082.646840277783</v>
      </c>
      <c r="U585" t="str">
        <f t="shared" si="58"/>
        <v>Feb</v>
      </c>
      <c r="V585" t="str">
        <f t="shared" si="59"/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">
        <v>8319</v>
      </c>
      <c r="R586" t="s">
        <v>8320</v>
      </c>
      <c r="S586" s="8">
        <f t="shared" si="56"/>
        <v>42049.508287037032</v>
      </c>
      <c r="T586" s="8">
        <f t="shared" si="57"/>
        <v>42079.424953703703</v>
      </c>
      <c r="U586" t="str">
        <f t="shared" si="58"/>
        <v>Feb</v>
      </c>
      <c r="V586" t="str">
        <f t="shared" si="59"/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">
        <v>8319</v>
      </c>
      <c r="R587" t="s">
        <v>8320</v>
      </c>
      <c r="S587" s="8">
        <f t="shared" si="56"/>
        <v>42283.182604166665</v>
      </c>
      <c r="T587" s="8">
        <f t="shared" si="57"/>
        <v>42338.75</v>
      </c>
      <c r="U587" t="str">
        <f t="shared" si="58"/>
        <v>Oct</v>
      </c>
      <c r="V587" t="str">
        <f t="shared" si="59"/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>
        <f t="shared" si="55"/>
        <v>14</v>
      </c>
      <c r="Q588" t="s">
        <v>8319</v>
      </c>
      <c r="R588" t="s">
        <v>8320</v>
      </c>
      <c r="S588" s="8">
        <f t="shared" si="56"/>
        <v>42020.645914351851</v>
      </c>
      <c r="T588" s="8">
        <f t="shared" si="57"/>
        <v>42050.604247685187</v>
      </c>
      <c r="U588" t="str">
        <f t="shared" si="58"/>
        <v>Jan</v>
      </c>
      <c r="V588" t="str">
        <f t="shared" si="59"/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>
        <f t="shared" si="55"/>
        <v>389.29</v>
      </c>
      <c r="Q589" t="s">
        <v>8319</v>
      </c>
      <c r="R589" t="s">
        <v>8320</v>
      </c>
      <c r="S589" s="8">
        <f t="shared" si="56"/>
        <v>42080.548993055556</v>
      </c>
      <c r="T589" s="8">
        <f t="shared" si="57"/>
        <v>42110.507326388892</v>
      </c>
      <c r="U589" t="str">
        <f t="shared" si="58"/>
        <v>Mar</v>
      </c>
      <c r="V589" t="str">
        <f t="shared" si="59"/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>
        <f t="shared" si="55"/>
        <v>150.5</v>
      </c>
      <c r="Q590" t="s">
        <v>8319</v>
      </c>
      <c r="R590" t="s">
        <v>8320</v>
      </c>
      <c r="S590" s="8">
        <f t="shared" si="56"/>
        <v>42631.56118055556</v>
      </c>
      <c r="T590" s="8">
        <f t="shared" si="57"/>
        <v>42691.561180555553</v>
      </c>
      <c r="U590" t="str">
        <f t="shared" si="58"/>
        <v>Sep</v>
      </c>
      <c r="V590" t="str">
        <f t="shared" si="59"/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>
        <f t="shared" si="55"/>
        <v>1</v>
      </c>
      <c r="Q591" t="s">
        <v>8319</v>
      </c>
      <c r="R591" t="s">
        <v>8320</v>
      </c>
      <c r="S591" s="8">
        <f t="shared" si="56"/>
        <v>42178.406238425923</v>
      </c>
      <c r="T591" s="8">
        <f t="shared" si="57"/>
        <v>42193.364571759259</v>
      </c>
      <c r="U591" t="str">
        <f t="shared" si="58"/>
        <v>Jun</v>
      </c>
      <c r="V591" t="str">
        <f t="shared" si="59"/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>
        <f t="shared" si="55"/>
        <v>24.78</v>
      </c>
      <c r="Q592" t="s">
        <v>8319</v>
      </c>
      <c r="R592" t="s">
        <v>8320</v>
      </c>
      <c r="S592" s="8">
        <f t="shared" si="56"/>
        <v>42377.34642361111</v>
      </c>
      <c r="T592" s="8">
        <f t="shared" si="57"/>
        <v>42408.292361111111</v>
      </c>
      <c r="U592" t="str">
        <f t="shared" si="58"/>
        <v>Jan</v>
      </c>
      <c r="V592" t="str">
        <f t="shared" si="59"/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>
        <f t="shared" si="55"/>
        <v>30.5</v>
      </c>
      <c r="Q593" t="s">
        <v>8319</v>
      </c>
      <c r="R593" t="s">
        <v>8320</v>
      </c>
      <c r="S593" s="8">
        <f t="shared" si="56"/>
        <v>42177.334837962961</v>
      </c>
      <c r="T593" s="8">
        <f t="shared" si="57"/>
        <v>42207.293171296296</v>
      </c>
      <c r="U593" t="str">
        <f t="shared" si="58"/>
        <v>Jun</v>
      </c>
      <c r="V593" t="str">
        <f t="shared" si="59"/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>
        <f t="shared" si="55"/>
        <v>250</v>
      </c>
      <c r="Q594" t="s">
        <v>8319</v>
      </c>
      <c r="R594" t="s">
        <v>8320</v>
      </c>
      <c r="S594" s="8">
        <f t="shared" si="56"/>
        <v>41946.023842592593</v>
      </c>
      <c r="T594" s="8">
        <f t="shared" si="57"/>
        <v>41975.982175925921</v>
      </c>
      <c r="U594" t="str">
        <f t="shared" si="58"/>
        <v>Nov</v>
      </c>
      <c r="V594" t="str">
        <f t="shared" si="59"/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16.43</v>
      </c>
      <c r="Q595" t="s">
        <v>8319</v>
      </c>
      <c r="R595" t="s">
        <v>8320</v>
      </c>
      <c r="S595" s="8">
        <f t="shared" si="56"/>
        <v>42070.469270833331</v>
      </c>
      <c r="T595" s="8">
        <f t="shared" si="57"/>
        <v>42100.385937500003</v>
      </c>
      <c r="U595" t="str">
        <f t="shared" si="58"/>
        <v>Mar</v>
      </c>
      <c r="V595" t="str">
        <f t="shared" si="59"/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>
        <f t="shared" si="55"/>
        <v>13</v>
      </c>
      <c r="Q596" t="s">
        <v>8319</v>
      </c>
      <c r="R596" t="s">
        <v>8320</v>
      </c>
      <c r="S596" s="8">
        <f t="shared" si="56"/>
        <v>42446.571828703702</v>
      </c>
      <c r="T596" s="8">
        <f t="shared" si="57"/>
        <v>42476.530162037037</v>
      </c>
      <c r="U596" t="str">
        <f t="shared" si="58"/>
        <v>Mar</v>
      </c>
      <c r="V596" t="str">
        <f t="shared" si="59"/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>
        <f t="shared" si="55"/>
        <v>53.25</v>
      </c>
      <c r="Q597" t="s">
        <v>8319</v>
      </c>
      <c r="R597" t="s">
        <v>8320</v>
      </c>
      <c r="S597" s="8">
        <f t="shared" si="56"/>
        <v>42082.861550925918</v>
      </c>
      <c r="T597" s="8">
        <f t="shared" si="57"/>
        <v>42127.819884259254</v>
      </c>
      <c r="U597" t="str">
        <f t="shared" si="58"/>
        <v>Mar</v>
      </c>
      <c r="V597" t="str">
        <f t="shared" si="59"/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>
        <f t="shared" si="55"/>
        <v>3</v>
      </c>
      <c r="Q598" t="s">
        <v>8319</v>
      </c>
      <c r="R598" t="s">
        <v>8320</v>
      </c>
      <c r="S598" s="8">
        <f t="shared" si="56"/>
        <v>42646.688564814809</v>
      </c>
      <c r="T598" s="8">
        <f t="shared" si="57"/>
        <v>42676.646898148145</v>
      </c>
      <c r="U598" t="str">
        <f t="shared" si="58"/>
        <v>Oct</v>
      </c>
      <c r="V598" t="str">
        <f t="shared" si="59"/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>
        <f t="shared" si="55"/>
        <v>10</v>
      </c>
      <c r="Q599" t="s">
        <v>8319</v>
      </c>
      <c r="R599" t="s">
        <v>8320</v>
      </c>
      <c r="S599" s="8">
        <f t="shared" si="56"/>
        <v>42545.496932870366</v>
      </c>
      <c r="T599" s="8">
        <f t="shared" si="57"/>
        <v>42582.416666666672</v>
      </c>
      <c r="U599" t="str">
        <f t="shared" si="58"/>
        <v>Jun</v>
      </c>
      <c r="V599" t="str">
        <f t="shared" si="59"/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121.43</v>
      </c>
      <c r="Q600" t="s">
        <v>8319</v>
      </c>
      <c r="R600" t="s">
        <v>8320</v>
      </c>
      <c r="S600" s="8">
        <f t="shared" si="56"/>
        <v>41947.793761574074</v>
      </c>
      <c r="T600" s="8">
        <f t="shared" si="57"/>
        <v>41977.75209490741</v>
      </c>
      <c r="U600" t="str">
        <f t="shared" si="58"/>
        <v>Nov</v>
      </c>
      <c r="V600" t="str">
        <f t="shared" si="59"/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>
        <f t="shared" si="55"/>
        <v>15.5</v>
      </c>
      <c r="Q601" t="s">
        <v>8319</v>
      </c>
      <c r="R601" t="s">
        <v>8320</v>
      </c>
      <c r="S601" s="8">
        <f t="shared" si="56"/>
        <v>42047.604189814818</v>
      </c>
      <c r="T601" s="8">
        <f t="shared" si="57"/>
        <v>42071.386111111111</v>
      </c>
      <c r="U601" t="str">
        <f t="shared" si="58"/>
        <v>Feb</v>
      </c>
      <c r="V601" t="str">
        <f t="shared" si="59"/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">
        <v>8319</v>
      </c>
      <c r="R602" t="s">
        <v>8320</v>
      </c>
      <c r="S602" s="8">
        <f t="shared" si="56"/>
        <v>42073.589837962958</v>
      </c>
      <c r="T602" s="8">
        <f t="shared" si="57"/>
        <v>42133.548171296294</v>
      </c>
      <c r="U602" t="str">
        <f t="shared" si="58"/>
        <v>Mar</v>
      </c>
      <c r="V602" t="str">
        <f t="shared" si="59"/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>
        <f t="shared" si="55"/>
        <v>23.33</v>
      </c>
      <c r="Q603" t="s">
        <v>8319</v>
      </c>
      <c r="R603" t="s">
        <v>8320</v>
      </c>
      <c r="S603" s="8">
        <f t="shared" si="56"/>
        <v>41969.64975694444</v>
      </c>
      <c r="T603" s="8">
        <f t="shared" si="57"/>
        <v>41999.608090277776</v>
      </c>
      <c r="U603" t="str">
        <f t="shared" si="58"/>
        <v>Nov</v>
      </c>
      <c r="V603" t="str">
        <f t="shared" si="59"/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">
        <v>8319</v>
      </c>
      <c r="R604" t="s">
        <v>8320</v>
      </c>
      <c r="S604" s="8">
        <f t="shared" si="56"/>
        <v>42143.585821759254</v>
      </c>
      <c r="T604" s="8">
        <f t="shared" si="57"/>
        <v>42173.54415509259</v>
      </c>
      <c r="U604" t="str">
        <f t="shared" si="58"/>
        <v>May</v>
      </c>
      <c r="V604" t="str">
        <f t="shared" si="59"/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>
        <f t="shared" si="55"/>
        <v>45.39</v>
      </c>
      <c r="Q605" t="s">
        <v>8319</v>
      </c>
      <c r="R605" t="s">
        <v>8320</v>
      </c>
      <c r="S605" s="8">
        <f t="shared" si="56"/>
        <v>41835.430821759255</v>
      </c>
      <c r="T605" s="8">
        <f t="shared" si="57"/>
        <v>41865.389155092591</v>
      </c>
      <c r="U605" t="str">
        <f t="shared" si="58"/>
        <v>Jul</v>
      </c>
      <c r="V605" t="str">
        <f t="shared" si="59"/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">
        <v>8319</v>
      </c>
      <c r="R606" t="s">
        <v>8320</v>
      </c>
      <c r="S606" s="8">
        <f t="shared" si="56"/>
        <v>41848.827037037037</v>
      </c>
      <c r="T606" s="8">
        <f t="shared" si="57"/>
        <v>41878.785370370373</v>
      </c>
      <c r="U606" t="str">
        <f t="shared" si="58"/>
        <v>Jul</v>
      </c>
      <c r="V606" t="str">
        <f t="shared" si="59"/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>
        <f t="shared" si="55"/>
        <v>16.38</v>
      </c>
      <c r="Q607" t="s">
        <v>8319</v>
      </c>
      <c r="R607" t="s">
        <v>8320</v>
      </c>
      <c r="S607" s="8">
        <f t="shared" si="56"/>
        <v>42194.14939814814</v>
      </c>
      <c r="T607" s="8">
        <f t="shared" si="57"/>
        <v>42239.107731481476</v>
      </c>
      <c r="U607" t="str">
        <f t="shared" si="58"/>
        <v>Jul</v>
      </c>
      <c r="V607" t="str">
        <f t="shared" si="59"/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>
        <f t="shared" si="55"/>
        <v>10</v>
      </c>
      <c r="Q608" t="s">
        <v>8319</v>
      </c>
      <c r="R608" t="s">
        <v>8320</v>
      </c>
      <c r="S608" s="8">
        <f t="shared" si="56"/>
        <v>42102.442233796297</v>
      </c>
      <c r="T608" s="8">
        <f t="shared" si="57"/>
        <v>42148.375</v>
      </c>
      <c r="U608" t="str">
        <f t="shared" si="58"/>
        <v>Apr</v>
      </c>
      <c r="V608" t="str">
        <f t="shared" si="59"/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">
        <v>8319</v>
      </c>
      <c r="R609" t="s">
        <v>8320</v>
      </c>
      <c r="S609" s="8">
        <f t="shared" si="56"/>
        <v>42300.617314814815</v>
      </c>
      <c r="T609" s="8">
        <f t="shared" si="57"/>
        <v>42330.617314814815</v>
      </c>
      <c r="U609" t="str">
        <f t="shared" si="58"/>
        <v>Oct</v>
      </c>
      <c r="V609" t="str">
        <f t="shared" si="59"/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>
        <f t="shared" si="55"/>
        <v>292.2</v>
      </c>
      <c r="Q610" t="s">
        <v>8319</v>
      </c>
      <c r="R610" t="s">
        <v>8320</v>
      </c>
      <c r="S610" s="8">
        <f t="shared" si="56"/>
        <v>42140.712731481479</v>
      </c>
      <c r="T610" s="8">
        <f t="shared" si="57"/>
        <v>42170.671064814815</v>
      </c>
      <c r="U610" t="str">
        <f t="shared" si="58"/>
        <v>May</v>
      </c>
      <c r="V610" t="str">
        <f t="shared" si="59"/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>
        <f t="shared" si="55"/>
        <v>5</v>
      </c>
      <c r="Q611" t="s">
        <v>8319</v>
      </c>
      <c r="R611" t="s">
        <v>8320</v>
      </c>
      <c r="S611" s="8">
        <f t="shared" si="56"/>
        <v>42306.825740740744</v>
      </c>
      <c r="T611" s="8">
        <f t="shared" si="57"/>
        <v>42336.825740740736</v>
      </c>
      <c r="U611" t="str">
        <f t="shared" si="58"/>
        <v>Oct</v>
      </c>
      <c r="V611" t="str">
        <f t="shared" si="59"/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">
        <v>8319</v>
      </c>
      <c r="R612" t="s">
        <v>8320</v>
      </c>
      <c r="S612" s="8">
        <f t="shared" si="56"/>
        <v>42086.622523148144</v>
      </c>
      <c r="T612" s="8">
        <f t="shared" si="57"/>
        <v>42116.58085648148</v>
      </c>
      <c r="U612" t="str">
        <f t="shared" si="58"/>
        <v>Mar</v>
      </c>
      <c r="V612" t="str">
        <f t="shared" si="59"/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">
        <v>8319</v>
      </c>
      <c r="R613" t="s">
        <v>8320</v>
      </c>
      <c r="S613" s="8">
        <f t="shared" si="56"/>
        <v>42328.352280092593</v>
      </c>
      <c r="T613" s="8">
        <f t="shared" si="57"/>
        <v>42388.310613425929</v>
      </c>
      <c r="U613" t="str">
        <f t="shared" si="58"/>
        <v>Nov</v>
      </c>
      <c r="V613" t="str">
        <f t="shared" si="59"/>
        <v>2015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">
        <v>8319</v>
      </c>
      <c r="R614" t="s">
        <v>8320</v>
      </c>
      <c r="S614" s="8">
        <f t="shared" si="56"/>
        <v>42584.823449074065</v>
      </c>
      <c r="T614" s="8">
        <f t="shared" si="57"/>
        <v>42614.781782407401</v>
      </c>
      <c r="U614" t="str">
        <f t="shared" si="58"/>
        <v>Aug</v>
      </c>
      <c r="V614" t="str">
        <f t="shared" si="59"/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>
        <f t="shared" si="55"/>
        <v>105.93</v>
      </c>
      <c r="Q615" t="s">
        <v>8319</v>
      </c>
      <c r="R615" t="s">
        <v>8320</v>
      </c>
      <c r="S615" s="8">
        <f t="shared" si="56"/>
        <v>42247.288425925923</v>
      </c>
      <c r="T615" s="8">
        <f t="shared" si="57"/>
        <v>42277.957638888889</v>
      </c>
      <c r="U615" t="str">
        <f t="shared" si="58"/>
        <v>Aug</v>
      </c>
      <c r="V615" t="str">
        <f t="shared" si="59"/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">
        <v>8319</v>
      </c>
      <c r="R616" t="s">
        <v>8320</v>
      </c>
      <c r="S616" s="8">
        <f t="shared" si="56"/>
        <v>42514.853472222218</v>
      </c>
      <c r="T616" s="8">
        <f t="shared" si="57"/>
        <v>42544.811805555553</v>
      </c>
      <c r="U616" t="str">
        <f t="shared" si="58"/>
        <v>May</v>
      </c>
      <c r="V616" t="str">
        <f t="shared" si="59"/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">
        <v>8319</v>
      </c>
      <c r="R617" t="s">
        <v>8320</v>
      </c>
      <c r="S617" s="8">
        <f t="shared" si="56"/>
        <v>42241.913877314808</v>
      </c>
      <c r="T617" s="8">
        <f t="shared" si="57"/>
        <v>42271.872210648144</v>
      </c>
      <c r="U617" t="str">
        <f t="shared" si="58"/>
        <v>Aug</v>
      </c>
      <c r="V617" t="str">
        <f t="shared" si="59"/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">
        <v>8319</v>
      </c>
      <c r="R618" t="s">
        <v>8320</v>
      </c>
      <c r="S618" s="8">
        <f t="shared" si="56"/>
        <v>42761.167905092596</v>
      </c>
      <c r="T618" s="8">
        <f t="shared" si="57"/>
        <v>42791.126238425932</v>
      </c>
      <c r="U618" t="str">
        <f t="shared" si="58"/>
        <v>Jan</v>
      </c>
      <c r="V618" t="str">
        <f t="shared" si="59"/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">
        <v>8319</v>
      </c>
      <c r="R619" t="s">
        <v>8320</v>
      </c>
      <c r="S619" s="8">
        <f t="shared" si="56"/>
        <v>42087.134756944441</v>
      </c>
      <c r="T619" s="8">
        <f t="shared" si="57"/>
        <v>42132.093090277776</v>
      </c>
      <c r="U619" t="str">
        <f t="shared" si="58"/>
        <v>Mar</v>
      </c>
      <c r="V619" t="str">
        <f t="shared" si="59"/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">
        <v>8319</v>
      </c>
      <c r="R620" t="s">
        <v>8320</v>
      </c>
      <c r="S620" s="8">
        <f t="shared" si="56"/>
        <v>42317.60188657407</v>
      </c>
      <c r="T620" s="8">
        <f t="shared" si="57"/>
        <v>42347.560219907406</v>
      </c>
      <c r="U620" t="str">
        <f t="shared" si="58"/>
        <v>Nov</v>
      </c>
      <c r="V620" t="str">
        <f t="shared" si="59"/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>
        <f t="shared" si="55"/>
        <v>1</v>
      </c>
      <c r="Q621" t="s">
        <v>8319</v>
      </c>
      <c r="R621" t="s">
        <v>8320</v>
      </c>
      <c r="S621" s="8">
        <f t="shared" si="56"/>
        <v>41908.442013888889</v>
      </c>
      <c r="T621" s="8">
        <f t="shared" si="57"/>
        <v>41968.442013888889</v>
      </c>
      <c r="U621" t="str">
        <f t="shared" si="58"/>
        <v>Sep</v>
      </c>
      <c r="V621" t="str">
        <f t="shared" si="59"/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">
        <v>8319</v>
      </c>
      <c r="R622" t="s">
        <v>8320</v>
      </c>
      <c r="S622" s="8">
        <f t="shared" si="56"/>
        <v>41831.508541666662</v>
      </c>
      <c r="T622" s="8">
        <f t="shared" si="57"/>
        <v>41876.466874999998</v>
      </c>
      <c r="U622" t="str">
        <f t="shared" si="58"/>
        <v>Jul</v>
      </c>
      <c r="V622" t="str">
        <f t="shared" si="59"/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>
        <f t="shared" si="55"/>
        <v>87</v>
      </c>
      <c r="Q623" t="s">
        <v>8319</v>
      </c>
      <c r="R623" t="s">
        <v>8320</v>
      </c>
      <c r="S623" s="8">
        <f t="shared" si="56"/>
        <v>42528.779363425921</v>
      </c>
      <c r="T623" s="8">
        <f t="shared" si="57"/>
        <v>42558.737696759257</v>
      </c>
      <c r="U623" t="str">
        <f t="shared" si="58"/>
        <v>Jun</v>
      </c>
      <c r="V623" t="str">
        <f t="shared" si="59"/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>
        <f t="shared" si="55"/>
        <v>37.89</v>
      </c>
      <c r="Q624" t="s">
        <v>8319</v>
      </c>
      <c r="R624" t="s">
        <v>8320</v>
      </c>
      <c r="S624" s="8">
        <f t="shared" si="56"/>
        <v>42532.566412037035</v>
      </c>
      <c r="T624" s="8">
        <f t="shared" si="57"/>
        <v>42552.524745370371</v>
      </c>
      <c r="U624" t="str">
        <f t="shared" si="58"/>
        <v>Jun</v>
      </c>
      <c r="V624" t="str">
        <f t="shared" si="59"/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">
        <v>8319</v>
      </c>
      <c r="R625" t="s">
        <v>8320</v>
      </c>
      <c r="S625" s="8">
        <f t="shared" si="56"/>
        <v>42121.800891203697</v>
      </c>
      <c r="T625" s="8">
        <f t="shared" si="57"/>
        <v>42151.759224537032</v>
      </c>
      <c r="U625" t="str">
        <f t="shared" si="58"/>
        <v>Apr</v>
      </c>
      <c r="V625" t="str">
        <f t="shared" si="59"/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">
        <v>8319</v>
      </c>
      <c r="R626" t="s">
        <v>8320</v>
      </c>
      <c r="S626" s="8">
        <f t="shared" si="56"/>
        <v>42108.78056712963</v>
      </c>
      <c r="T626" s="8">
        <f t="shared" si="57"/>
        <v>42138.738900462966</v>
      </c>
      <c r="U626" t="str">
        <f t="shared" si="58"/>
        <v>Apr</v>
      </c>
      <c r="V626" t="str">
        <f t="shared" si="59"/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">
        <v>8319</v>
      </c>
      <c r="R627" t="s">
        <v>8320</v>
      </c>
      <c r="S627" s="8">
        <f t="shared" si="56"/>
        <v>42790.687233796292</v>
      </c>
      <c r="T627" s="8">
        <f t="shared" si="57"/>
        <v>42820.603900462964</v>
      </c>
      <c r="U627" t="str">
        <f t="shared" si="58"/>
        <v>Feb</v>
      </c>
      <c r="V627" t="str">
        <f t="shared" si="59"/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>
        <f t="shared" si="55"/>
        <v>111.41</v>
      </c>
      <c r="Q628" t="s">
        <v>8319</v>
      </c>
      <c r="R628" t="s">
        <v>8320</v>
      </c>
      <c r="S628" s="8">
        <f t="shared" si="56"/>
        <v>42198.351145833331</v>
      </c>
      <c r="T628" s="8">
        <f t="shared" si="57"/>
        <v>42231.306944444441</v>
      </c>
      <c r="U628" t="str">
        <f t="shared" si="58"/>
        <v>Jul</v>
      </c>
      <c r="V628" t="str">
        <f t="shared" si="59"/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>
        <f t="shared" si="55"/>
        <v>90</v>
      </c>
      <c r="Q629" t="s">
        <v>8319</v>
      </c>
      <c r="R629" t="s">
        <v>8320</v>
      </c>
      <c r="S629" s="8">
        <f t="shared" si="56"/>
        <v>42384.098506944443</v>
      </c>
      <c r="T629" s="8">
        <f t="shared" si="57"/>
        <v>42443.708333333328</v>
      </c>
      <c r="U629" t="str">
        <f t="shared" si="58"/>
        <v>Jan</v>
      </c>
      <c r="V629" t="str">
        <f t="shared" si="59"/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">
        <v>8319</v>
      </c>
      <c r="R630" t="s">
        <v>8320</v>
      </c>
      <c r="S630" s="8">
        <f t="shared" si="56"/>
        <v>41803.484456018516</v>
      </c>
      <c r="T630" s="8">
        <f t="shared" si="57"/>
        <v>41833.442789351851</v>
      </c>
      <c r="U630" t="str">
        <f t="shared" si="58"/>
        <v>Jun</v>
      </c>
      <c r="V630" t="str">
        <f t="shared" si="59"/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>
        <f t="shared" si="55"/>
        <v>116.67</v>
      </c>
      <c r="Q631" t="s">
        <v>8319</v>
      </c>
      <c r="R631" t="s">
        <v>8320</v>
      </c>
      <c r="S631" s="8">
        <f t="shared" si="56"/>
        <v>42474.429490740738</v>
      </c>
      <c r="T631" s="8">
        <f t="shared" si="57"/>
        <v>42504.387824074074</v>
      </c>
      <c r="U631" t="str">
        <f t="shared" si="58"/>
        <v>Apr</v>
      </c>
      <c r="V631" t="str">
        <f t="shared" si="59"/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>
        <f t="shared" si="55"/>
        <v>10</v>
      </c>
      <c r="Q632" t="s">
        <v>8319</v>
      </c>
      <c r="R632" t="s">
        <v>8320</v>
      </c>
      <c r="S632" s="8">
        <f t="shared" si="56"/>
        <v>42223.411122685182</v>
      </c>
      <c r="T632" s="8">
        <f t="shared" si="57"/>
        <v>42252.965277777781</v>
      </c>
      <c r="U632" t="str">
        <f t="shared" si="58"/>
        <v>Aug</v>
      </c>
      <c r="V632" t="str">
        <f t="shared" si="59"/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>
        <f t="shared" si="55"/>
        <v>76.67</v>
      </c>
      <c r="Q633" t="s">
        <v>8319</v>
      </c>
      <c r="R633" t="s">
        <v>8320</v>
      </c>
      <c r="S633" s="8">
        <f t="shared" si="56"/>
        <v>42489.563993055555</v>
      </c>
      <c r="T633" s="8">
        <f t="shared" si="57"/>
        <v>42518.522326388891</v>
      </c>
      <c r="U633" t="str">
        <f t="shared" si="58"/>
        <v>Apr</v>
      </c>
      <c r="V633" t="str">
        <f t="shared" si="59"/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">
        <v>8319</v>
      </c>
      <c r="R634" t="s">
        <v>8320</v>
      </c>
      <c r="S634" s="8">
        <f t="shared" si="56"/>
        <v>42303.450983796291</v>
      </c>
      <c r="T634" s="8">
        <f t="shared" si="57"/>
        <v>42333.450983796298</v>
      </c>
      <c r="U634" t="str">
        <f t="shared" si="58"/>
        <v>Oct</v>
      </c>
      <c r="V634" t="str">
        <f t="shared" si="59"/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>
        <f t="shared" si="55"/>
        <v>49.8</v>
      </c>
      <c r="Q635" t="s">
        <v>8319</v>
      </c>
      <c r="R635" t="s">
        <v>8320</v>
      </c>
      <c r="S635" s="8">
        <f t="shared" si="56"/>
        <v>42507.090995370374</v>
      </c>
      <c r="T635" s="8">
        <f t="shared" si="57"/>
        <v>42538.708333333328</v>
      </c>
      <c r="U635" t="str">
        <f t="shared" si="58"/>
        <v>May</v>
      </c>
      <c r="V635" t="str">
        <f t="shared" si="59"/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>
        <f t="shared" si="55"/>
        <v>1</v>
      </c>
      <c r="Q636" t="s">
        <v>8319</v>
      </c>
      <c r="R636" t="s">
        <v>8320</v>
      </c>
      <c r="S636" s="8">
        <f t="shared" si="56"/>
        <v>42031.720243055555</v>
      </c>
      <c r="T636" s="8">
        <f t="shared" si="57"/>
        <v>42061.678576388891</v>
      </c>
      <c r="U636" t="str">
        <f t="shared" si="58"/>
        <v>Jan</v>
      </c>
      <c r="V636" t="str">
        <f t="shared" si="59"/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>
        <f t="shared" si="55"/>
        <v>2</v>
      </c>
      <c r="Q637" t="s">
        <v>8319</v>
      </c>
      <c r="R637" t="s">
        <v>8320</v>
      </c>
      <c r="S637" s="8">
        <f t="shared" si="56"/>
        <v>42075.883819444447</v>
      </c>
      <c r="T637" s="8">
        <f t="shared" si="57"/>
        <v>42105.842152777783</v>
      </c>
      <c r="U637" t="str">
        <f t="shared" si="58"/>
        <v>Mar</v>
      </c>
      <c r="V637" t="str">
        <f t="shared" si="59"/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>
        <f t="shared" si="55"/>
        <v>4</v>
      </c>
      <c r="Q638" t="s">
        <v>8319</v>
      </c>
      <c r="R638" t="s">
        <v>8320</v>
      </c>
      <c r="S638" s="8">
        <f t="shared" si="56"/>
        <v>42131.247106481482</v>
      </c>
      <c r="T638" s="8">
        <f t="shared" si="57"/>
        <v>42161.19930555555</v>
      </c>
      <c r="U638" t="str">
        <f t="shared" si="58"/>
        <v>May</v>
      </c>
      <c r="V638" t="str">
        <f t="shared" si="59"/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">
        <v>8319</v>
      </c>
      <c r="R639" t="s">
        <v>8320</v>
      </c>
      <c r="S639" s="8">
        <f t="shared" si="56"/>
        <v>42762.75368055555</v>
      </c>
      <c r="T639" s="8">
        <f t="shared" si="57"/>
        <v>42791.711111111115</v>
      </c>
      <c r="U639" t="str">
        <f t="shared" si="58"/>
        <v>Jan</v>
      </c>
      <c r="V639" t="str">
        <f t="shared" si="59"/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>
        <f t="shared" si="55"/>
        <v>3</v>
      </c>
      <c r="Q640" t="s">
        <v>8319</v>
      </c>
      <c r="R640" t="s">
        <v>8320</v>
      </c>
      <c r="S640" s="8">
        <f t="shared" si="56"/>
        <v>42759.384976851848</v>
      </c>
      <c r="T640" s="8">
        <f t="shared" si="57"/>
        <v>42819.30164351852</v>
      </c>
      <c r="U640" t="str">
        <f t="shared" si="58"/>
        <v>Jan</v>
      </c>
      <c r="V640" t="str">
        <f t="shared" si="59"/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>
        <f t="shared" si="55"/>
        <v>1</v>
      </c>
      <c r="Q641" t="s">
        <v>8319</v>
      </c>
      <c r="R641" t="s">
        <v>8320</v>
      </c>
      <c r="S641" s="8">
        <f t="shared" si="56"/>
        <v>41865.374942129631</v>
      </c>
      <c r="T641" s="8">
        <f t="shared" si="57"/>
        <v>41925.333275462966</v>
      </c>
      <c r="U641" t="str">
        <f t="shared" si="58"/>
        <v>Aug</v>
      </c>
      <c r="V641" t="str">
        <f t="shared" si="59"/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>
        <f t="shared" si="55"/>
        <v>50.5</v>
      </c>
      <c r="Q642" t="s">
        <v>8319</v>
      </c>
      <c r="R642" t="s">
        <v>8321</v>
      </c>
      <c r="S642" s="8">
        <f t="shared" si="56"/>
        <v>42683.21197916667</v>
      </c>
      <c r="T642" s="8">
        <f t="shared" si="57"/>
        <v>42698.708333333328</v>
      </c>
      <c r="U642" t="str">
        <f t="shared" si="58"/>
        <v>Nov</v>
      </c>
      <c r="V642" t="str">
        <f t="shared" si="59"/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ROUND(100*(E643/D643),0)</f>
        <v>119</v>
      </c>
      <c r="P643">
        <f t="shared" ref="P643:P706" si="61">ROUND(E643/L643,2)</f>
        <v>151.32</v>
      </c>
      <c r="Q643" t="s">
        <v>8319</v>
      </c>
      <c r="R643" t="s">
        <v>8321</v>
      </c>
      <c r="S643" s="8">
        <f t="shared" ref="S643:S706" si="62">(((J643/60)/60)/24)+DATE(1970,1,1)+(-5/24)</f>
        <v>42199.361666666664</v>
      </c>
      <c r="T643" s="8">
        <f t="shared" ref="T643:T706" si="63">(((I643/60)/60)/24)+DATE(1970,1,1)+(-6/24)</f>
        <v>42229.32</v>
      </c>
      <c r="U643" t="str">
        <f t="shared" ref="U643:U706" si="64">TEXT(S643,"mmm")</f>
        <v>Jul</v>
      </c>
      <c r="V643" t="str">
        <f t="shared" ref="V643:V706" si="65">TEXT(S643,"yyyy")</f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>
        <f t="shared" si="61"/>
        <v>134.36000000000001</v>
      </c>
      <c r="Q644" t="s">
        <v>8319</v>
      </c>
      <c r="R644" t="s">
        <v>8321</v>
      </c>
      <c r="S644" s="8">
        <f t="shared" si="62"/>
        <v>42199.442986111106</v>
      </c>
      <c r="T644" s="8">
        <f t="shared" si="63"/>
        <v>42235.401319444441</v>
      </c>
      <c r="U644" t="str">
        <f t="shared" si="64"/>
        <v>Jul</v>
      </c>
      <c r="V644" t="str">
        <f t="shared" si="65"/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>
        <f t="shared" si="61"/>
        <v>174.03</v>
      </c>
      <c r="Q645" t="s">
        <v>8319</v>
      </c>
      <c r="R645" t="s">
        <v>8321</v>
      </c>
      <c r="S645" s="8">
        <f t="shared" si="62"/>
        <v>42100.43373842592</v>
      </c>
      <c r="T645" s="8">
        <f t="shared" si="63"/>
        <v>42155.392071759255</v>
      </c>
      <c r="U645" t="str">
        <f t="shared" si="64"/>
        <v>Apr</v>
      </c>
      <c r="V645" t="str">
        <f t="shared" si="65"/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>
        <f t="shared" si="61"/>
        <v>73.489999999999995</v>
      </c>
      <c r="Q646" t="s">
        <v>8319</v>
      </c>
      <c r="R646" t="s">
        <v>8321</v>
      </c>
      <c r="S646" s="8">
        <f t="shared" si="62"/>
        <v>41898.457627314812</v>
      </c>
      <c r="T646" s="8">
        <f t="shared" si="63"/>
        <v>41940.791666666664</v>
      </c>
      <c r="U646" t="str">
        <f t="shared" si="64"/>
        <v>Sep</v>
      </c>
      <c r="V646" t="str">
        <f t="shared" si="65"/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>
        <f t="shared" si="61"/>
        <v>23.52</v>
      </c>
      <c r="Q647" t="s">
        <v>8319</v>
      </c>
      <c r="R647" t="s">
        <v>8321</v>
      </c>
      <c r="S647" s="8">
        <f t="shared" si="62"/>
        <v>42563.817986111106</v>
      </c>
      <c r="T647" s="8">
        <f t="shared" si="63"/>
        <v>42593.776319444441</v>
      </c>
      <c r="U647" t="str">
        <f t="shared" si="64"/>
        <v>Jul</v>
      </c>
      <c r="V647" t="str">
        <f t="shared" si="65"/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>
        <f t="shared" si="61"/>
        <v>39.07</v>
      </c>
      <c r="Q648" t="s">
        <v>8319</v>
      </c>
      <c r="R648" t="s">
        <v>8321</v>
      </c>
      <c r="S648" s="8">
        <f t="shared" si="62"/>
        <v>41832.644293981481</v>
      </c>
      <c r="T648" s="8">
        <f t="shared" si="63"/>
        <v>41862.602627314816</v>
      </c>
      <c r="U648" t="str">
        <f t="shared" si="64"/>
        <v>Jul</v>
      </c>
      <c r="V648" t="str">
        <f t="shared" si="65"/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>
        <f t="shared" si="61"/>
        <v>125.94</v>
      </c>
      <c r="Q649" t="s">
        <v>8319</v>
      </c>
      <c r="R649" t="s">
        <v>8321</v>
      </c>
      <c r="S649" s="8">
        <f t="shared" si="62"/>
        <v>42416.559594907405</v>
      </c>
      <c r="T649" s="8">
        <f t="shared" si="63"/>
        <v>42446.476261574076</v>
      </c>
      <c r="U649" t="str">
        <f t="shared" si="64"/>
        <v>Feb</v>
      </c>
      <c r="V649" t="str">
        <f t="shared" si="65"/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>
        <f t="shared" si="61"/>
        <v>1644</v>
      </c>
      <c r="Q650" t="s">
        <v>8319</v>
      </c>
      <c r="R650" t="s">
        <v>8321</v>
      </c>
      <c r="S650" s="8">
        <f t="shared" si="62"/>
        <v>41891.485046296293</v>
      </c>
      <c r="T650" s="8">
        <f t="shared" si="63"/>
        <v>41926.443379629629</v>
      </c>
      <c r="U650" t="str">
        <f t="shared" si="64"/>
        <v>Sep</v>
      </c>
      <c r="V650" t="str">
        <f t="shared" si="65"/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>
        <f t="shared" si="61"/>
        <v>42.67</v>
      </c>
      <c r="Q651" t="s">
        <v>8319</v>
      </c>
      <c r="R651" t="s">
        <v>8321</v>
      </c>
      <c r="S651" s="8">
        <f t="shared" si="62"/>
        <v>41877.703854166662</v>
      </c>
      <c r="T651" s="8">
        <f t="shared" si="63"/>
        <v>41898.662187499998</v>
      </c>
      <c r="U651" t="str">
        <f t="shared" si="64"/>
        <v>Aug</v>
      </c>
      <c r="V651" t="str">
        <f t="shared" si="65"/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>
        <f t="shared" si="61"/>
        <v>35.130000000000003</v>
      </c>
      <c r="Q652" t="s">
        <v>8319</v>
      </c>
      <c r="R652" t="s">
        <v>8321</v>
      </c>
      <c r="S652" s="8">
        <f t="shared" si="62"/>
        <v>41931.828518518516</v>
      </c>
      <c r="T652" s="8">
        <f t="shared" si="63"/>
        <v>41991.828518518523</v>
      </c>
      <c r="U652" t="str">
        <f t="shared" si="64"/>
        <v>Oct</v>
      </c>
      <c r="V652" t="str">
        <f t="shared" si="65"/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>
        <f t="shared" si="61"/>
        <v>239.35</v>
      </c>
      <c r="Q653" t="s">
        <v>8319</v>
      </c>
      <c r="R653" t="s">
        <v>8321</v>
      </c>
      <c r="S653" s="8">
        <f t="shared" si="62"/>
        <v>41955.809155092589</v>
      </c>
      <c r="T653" s="8">
        <f t="shared" si="63"/>
        <v>41985.767488425925</v>
      </c>
      <c r="U653" t="str">
        <f t="shared" si="64"/>
        <v>Nov</v>
      </c>
      <c r="V653" t="str">
        <f t="shared" si="65"/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>
        <f t="shared" si="61"/>
        <v>107.64</v>
      </c>
      <c r="Q654" t="s">
        <v>8319</v>
      </c>
      <c r="R654" t="s">
        <v>8321</v>
      </c>
      <c r="S654" s="8">
        <f t="shared" si="62"/>
        <v>42675.482060185182</v>
      </c>
      <c r="T654" s="8">
        <f t="shared" si="63"/>
        <v>42705.482060185182</v>
      </c>
      <c r="U654" t="str">
        <f t="shared" si="64"/>
        <v>Nov</v>
      </c>
      <c r="V654" t="str">
        <f t="shared" si="65"/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>
        <f t="shared" si="61"/>
        <v>95.83</v>
      </c>
      <c r="Q655" t="s">
        <v>8319</v>
      </c>
      <c r="R655" t="s">
        <v>8321</v>
      </c>
      <c r="S655" s="8">
        <f t="shared" si="62"/>
        <v>42199.410185185181</v>
      </c>
      <c r="T655" s="8">
        <f t="shared" si="63"/>
        <v>42236.368518518517</v>
      </c>
      <c r="U655" t="str">
        <f t="shared" si="64"/>
        <v>Jul</v>
      </c>
      <c r="V655" t="str">
        <f t="shared" si="65"/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>
        <f t="shared" si="61"/>
        <v>31.66</v>
      </c>
      <c r="Q656" t="s">
        <v>8319</v>
      </c>
      <c r="R656" t="s">
        <v>8321</v>
      </c>
      <c r="S656" s="8">
        <f t="shared" si="62"/>
        <v>42163.748993055553</v>
      </c>
      <c r="T656" s="8">
        <f t="shared" si="63"/>
        <v>42193.707326388889</v>
      </c>
      <c r="U656" t="str">
        <f t="shared" si="64"/>
        <v>Jun</v>
      </c>
      <c r="V656" t="str">
        <f t="shared" si="65"/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>
        <f t="shared" si="61"/>
        <v>42.89</v>
      </c>
      <c r="Q657" t="s">
        <v>8319</v>
      </c>
      <c r="R657" t="s">
        <v>8321</v>
      </c>
      <c r="S657" s="8">
        <f t="shared" si="62"/>
        <v>42045.748981481483</v>
      </c>
      <c r="T657" s="8">
        <f t="shared" si="63"/>
        <v>42075.665648148148</v>
      </c>
      <c r="U657" t="str">
        <f t="shared" si="64"/>
        <v>Feb</v>
      </c>
      <c r="V657" t="str">
        <f t="shared" si="65"/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>
        <f t="shared" si="61"/>
        <v>122.74</v>
      </c>
      <c r="Q658" t="s">
        <v>8319</v>
      </c>
      <c r="R658" t="s">
        <v>8321</v>
      </c>
      <c r="S658" s="8">
        <f t="shared" si="62"/>
        <v>42417.596284722218</v>
      </c>
      <c r="T658" s="8">
        <f t="shared" si="63"/>
        <v>42477.512951388882</v>
      </c>
      <c r="U658" t="str">
        <f t="shared" si="64"/>
        <v>Feb</v>
      </c>
      <c r="V658" t="str">
        <f t="shared" si="65"/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>
        <f t="shared" si="61"/>
        <v>190.45</v>
      </c>
      <c r="Q659" t="s">
        <v>8319</v>
      </c>
      <c r="R659" t="s">
        <v>8321</v>
      </c>
      <c r="S659" s="8">
        <f t="shared" si="62"/>
        <v>42331.637407407405</v>
      </c>
      <c r="T659" s="8">
        <f t="shared" si="63"/>
        <v>42361.59574074074</v>
      </c>
      <c r="U659" t="str">
        <f t="shared" si="64"/>
        <v>Nov</v>
      </c>
      <c r="V659" t="str">
        <f t="shared" si="65"/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>
        <f t="shared" si="61"/>
        <v>109.34</v>
      </c>
      <c r="Q660" t="s">
        <v>8319</v>
      </c>
      <c r="R660" t="s">
        <v>8321</v>
      </c>
      <c r="S660" s="8">
        <f t="shared" si="62"/>
        <v>42178.952418981477</v>
      </c>
      <c r="T660" s="8">
        <f t="shared" si="63"/>
        <v>42211.5</v>
      </c>
      <c r="U660" t="str">
        <f t="shared" si="64"/>
        <v>Jun</v>
      </c>
      <c r="V660" t="str">
        <f t="shared" si="65"/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>
        <f t="shared" si="61"/>
        <v>143.66999999999999</v>
      </c>
      <c r="Q661" t="s">
        <v>8319</v>
      </c>
      <c r="R661" t="s">
        <v>8321</v>
      </c>
      <c r="S661" s="8">
        <f t="shared" si="62"/>
        <v>42209.385358796295</v>
      </c>
      <c r="T661" s="8">
        <f t="shared" si="63"/>
        <v>42239.343692129631</v>
      </c>
      <c r="U661" t="str">
        <f t="shared" si="64"/>
        <v>Jul</v>
      </c>
      <c r="V661" t="str">
        <f t="shared" si="65"/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>
        <f t="shared" si="61"/>
        <v>84.94</v>
      </c>
      <c r="Q662" t="s">
        <v>8319</v>
      </c>
      <c r="R662" t="s">
        <v>8321</v>
      </c>
      <c r="S662" s="8">
        <f t="shared" si="62"/>
        <v>41922.533321759256</v>
      </c>
      <c r="T662" s="8">
        <f t="shared" si="63"/>
        <v>41952.533321759263</v>
      </c>
      <c r="U662" t="str">
        <f t="shared" si="64"/>
        <v>Oct</v>
      </c>
      <c r="V662" t="str">
        <f t="shared" si="65"/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>
        <f t="shared" si="61"/>
        <v>10.56</v>
      </c>
      <c r="Q663" t="s">
        <v>8319</v>
      </c>
      <c r="R663" t="s">
        <v>8321</v>
      </c>
      <c r="S663" s="8">
        <f t="shared" si="62"/>
        <v>42636.437025462961</v>
      </c>
      <c r="T663" s="8">
        <f t="shared" si="63"/>
        <v>42666.395358796297</v>
      </c>
      <c r="U663" t="str">
        <f t="shared" si="64"/>
        <v>Sep</v>
      </c>
      <c r="V663" t="str">
        <f t="shared" si="65"/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>
        <f t="shared" si="61"/>
        <v>39</v>
      </c>
      <c r="Q664" t="s">
        <v>8319</v>
      </c>
      <c r="R664" t="s">
        <v>8321</v>
      </c>
      <c r="S664" s="8">
        <f t="shared" si="62"/>
        <v>41990.229710648149</v>
      </c>
      <c r="T664" s="8">
        <f t="shared" si="63"/>
        <v>42020.188043981485</v>
      </c>
      <c r="U664" t="str">
        <f t="shared" si="64"/>
        <v>Dec</v>
      </c>
      <c r="V664" t="str">
        <f t="shared" si="65"/>
        <v>2014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>
        <f t="shared" si="61"/>
        <v>100</v>
      </c>
      <c r="Q665" t="s">
        <v>8319</v>
      </c>
      <c r="R665" t="s">
        <v>8321</v>
      </c>
      <c r="S665" s="8">
        <f t="shared" si="62"/>
        <v>42173.634907407402</v>
      </c>
      <c r="T665" s="8">
        <f t="shared" si="63"/>
        <v>42203.593240740738</v>
      </c>
      <c r="U665" t="str">
        <f t="shared" si="64"/>
        <v>Jun</v>
      </c>
      <c r="V665" t="str">
        <f t="shared" si="65"/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>
        <f t="shared" si="61"/>
        <v>31.17</v>
      </c>
      <c r="Q666" t="s">
        <v>8319</v>
      </c>
      <c r="R666" t="s">
        <v>8321</v>
      </c>
      <c r="S666" s="8">
        <f t="shared" si="62"/>
        <v>42077.458043981482</v>
      </c>
      <c r="T666" s="8">
        <f t="shared" si="63"/>
        <v>42107.416377314818</v>
      </c>
      <c r="U666" t="str">
        <f t="shared" si="64"/>
        <v>Mar</v>
      </c>
      <c r="V666" t="str">
        <f t="shared" si="65"/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>
        <f t="shared" si="61"/>
        <v>155.33000000000001</v>
      </c>
      <c r="Q667" t="s">
        <v>8319</v>
      </c>
      <c r="R667" t="s">
        <v>8321</v>
      </c>
      <c r="S667" s="8">
        <f t="shared" si="62"/>
        <v>42688.503020833326</v>
      </c>
      <c r="T667" s="8">
        <f t="shared" si="63"/>
        <v>42748.461354166662</v>
      </c>
      <c r="U667" t="str">
        <f t="shared" si="64"/>
        <v>Nov</v>
      </c>
      <c r="V667" t="str">
        <f t="shared" si="65"/>
        <v>2016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>
        <f t="shared" si="61"/>
        <v>2</v>
      </c>
      <c r="Q668" t="s">
        <v>8319</v>
      </c>
      <c r="R668" t="s">
        <v>8321</v>
      </c>
      <c r="S668" s="8">
        <f t="shared" si="62"/>
        <v>41838.623819444445</v>
      </c>
      <c r="T668" s="8">
        <f t="shared" si="63"/>
        <v>41868.582152777781</v>
      </c>
      <c r="U668" t="str">
        <f t="shared" si="64"/>
        <v>Jul</v>
      </c>
      <c r="V668" t="str">
        <f t="shared" si="65"/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>
        <f t="shared" si="61"/>
        <v>178.93</v>
      </c>
      <c r="Q669" t="s">
        <v>8319</v>
      </c>
      <c r="R669" t="s">
        <v>8321</v>
      </c>
      <c r="S669" s="8">
        <f t="shared" si="62"/>
        <v>42632.165081018517</v>
      </c>
      <c r="T669" s="8">
        <f t="shared" si="63"/>
        <v>42672.123414351852</v>
      </c>
      <c r="U669" t="str">
        <f t="shared" si="64"/>
        <v>Sep</v>
      </c>
      <c r="V669" t="str">
        <f t="shared" si="65"/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>
        <f t="shared" si="61"/>
        <v>27.36</v>
      </c>
      <c r="Q670" t="s">
        <v>8319</v>
      </c>
      <c r="R670" t="s">
        <v>8321</v>
      </c>
      <c r="S670" s="8">
        <f t="shared" si="62"/>
        <v>42090.622939814813</v>
      </c>
      <c r="T670" s="8">
        <f t="shared" si="63"/>
        <v>42135.581273148149</v>
      </c>
      <c r="U670" t="str">
        <f t="shared" si="64"/>
        <v>Mar</v>
      </c>
      <c r="V670" t="str">
        <f t="shared" si="65"/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>
        <f t="shared" si="61"/>
        <v>1536.25</v>
      </c>
      <c r="Q671" t="s">
        <v>8319</v>
      </c>
      <c r="R671" t="s">
        <v>8321</v>
      </c>
      <c r="S671" s="8">
        <f t="shared" si="62"/>
        <v>42527.417337962957</v>
      </c>
      <c r="T671" s="8">
        <f t="shared" si="63"/>
        <v>42557.375671296293</v>
      </c>
      <c r="U671" t="str">
        <f t="shared" si="64"/>
        <v>Jun</v>
      </c>
      <c r="V671" t="str">
        <f t="shared" si="65"/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>
        <f t="shared" si="61"/>
        <v>85</v>
      </c>
      <c r="Q672" t="s">
        <v>8319</v>
      </c>
      <c r="R672" t="s">
        <v>8321</v>
      </c>
      <c r="S672" s="8">
        <f t="shared" si="62"/>
        <v>42506.501388888886</v>
      </c>
      <c r="T672" s="8">
        <f t="shared" si="63"/>
        <v>42540.090277777781</v>
      </c>
      <c r="U672" t="str">
        <f t="shared" si="64"/>
        <v>May</v>
      </c>
      <c r="V672" t="str">
        <f t="shared" si="65"/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>
        <f t="shared" si="61"/>
        <v>788.53</v>
      </c>
      <c r="Q673" t="s">
        <v>8319</v>
      </c>
      <c r="R673" t="s">
        <v>8321</v>
      </c>
      <c r="S673" s="8">
        <f t="shared" si="62"/>
        <v>41984.484398148146</v>
      </c>
      <c r="T673" s="8">
        <f t="shared" si="63"/>
        <v>42017.916666666672</v>
      </c>
      <c r="U673" t="str">
        <f t="shared" si="64"/>
        <v>Dec</v>
      </c>
      <c r="V673" t="str">
        <f t="shared" si="65"/>
        <v>2014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>
        <f t="shared" si="61"/>
        <v>50.3</v>
      </c>
      <c r="Q674" t="s">
        <v>8319</v>
      </c>
      <c r="R674" t="s">
        <v>8321</v>
      </c>
      <c r="S674" s="8">
        <f t="shared" si="62"/>
        <v>41974.011157407404</v>
      </c>
      <c r="T674" s="8">
        <f t="shared" si="63"/>
        <v>42004.957638888889</v>
      </c>
      <c r="U674" t="str">
        <f t="shared" si="64"/>
        <v>Dec</v>
      </c>
      <c r="V674" t="str">
        <f t="shared" si="65"/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>
        <f t="shared" si="61"/>
        <v>68.33</v>
      </c>
      <c r="Q675" t="s">
        <v>8319</v>
      </c>
      <c r="R675" t="s">
        <v>8321</v>
      </c>
      <c r="S675" s="8">
        <f t="shared" si="62"/>
        <v>41838.6321412037</v>
      </c>
      <c r="T675" s="8">
        <f t="shared" si="63"/>
        <v>41883.590474537035</v>
      </c>
      <c r="U675" t="str">
        <f t="shared" si="64"/>
        <v>Jul</v>
      </c>
      <c r="V675" t="str">
        <f t="shared" si="65"/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>
        <f t="shared" si="61"/>
        <v>7.5</v>
      </c>
      <c r="Q676" t="s">
        <v>8319</v>
      </c>
      <c r="R676" t="s">
        <v>8321</v>
      </c>
      <c r="S676" s="8">
        <f t="shared" si="62"/>
        <v>41802.907719907402</v>
      </c>
      <c r="T676" s="8">
        <f t="shared" si="63"/>
        <v>41862.866053240738</v>
      </c>
      <c r="U676" t="str">
        <f t="shared" si="64"/>
        <v>Jun</v>
      </c>
      <c r="V676" t="str">
        <f t="shared" si="65"/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>
        <f t="shared" si="61"/>
        <v>34.270000000000003</v>
      </c>
      <c r="Q677" t="s">
        <v>8319</v>
      </c>
      <c r="R677" t="s">
        <v>8321</v>
      </c>
      <c r="S677" s="8">
        <f t="shared" si="62"/>
        <v>41975.722268518519</v>
      </c>
      <c r="T677" s="8">
        <f t="shared" si="63"/>
        <v>42005.040972222225</v>
      </c>
      <c r="U677" t="str">
        <f t="shared" si="64"/>
        <v>Dec</v>
      </c>
      <c r="V677" t="str">
        <f t="shared" si="65"/>
        <v>2014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>
        <f t="shared" si="61"/>
        <v>61.29</v>
      </c>
      <c r="Q678" t="s">
        <v>8319</v>
      </c>
      <c r="R678" t="s">
        <v>8321</v>
      </c>
      <c r="S678" s="8">
        <f t="shared" si="62"/>
        <v>42012.559965277782</v>
      </c>
      <c r="T678" s="8">
        <f t="shared" si="63"/>
        <v>42042.518298611118</v>
      </c>
      <c r="U678" t="str">
        <f t="shared" si="64"/>
        <v>Jan</v>
      </c>
      <c r="V678" t="str">
        <f t="shared" si="65"/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>
        <f t="shared" si="61"/>
        <v>133.25</v>
      </c>
      <c r="Q679" t="s">
        <v>8319</v>
      </c>
      <c r="R679" t="s">
        <v>8321</v>
      </c>
      <c r="S679" s="8">
        <f t="shared" si="62"/>
        <v>42504.195543981477</v>
      </c>
      <c r="T679" s="8">
        <f t="shared" si="63"/>
        <v>42549.153877314813</v>
      </c>
      <c r="U679" t="str">
        <f t="shared" si="64"/>
        <v>May</v>
      </c>
      <c r="V679" t="str">
        <f t="shared" si="65"/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>
        <f t="shared" si="61"/>
        <v>65.180000000000007</v>
      </c>
      <c r="Q680" t="s">
        <v>8319</v>
      </c>
      <c r="R680" t="s">
        <v>8321</v>
      </c>
      <c r="S680" s="8">
        <f t="shared" si="62"/>
        <v>42481.168263888881</v>
      </c>
      <c r="T680" s="8">
        <f t="shared" si="63"/>
        <v>42511.126597222217</v>
      </c>
      <c r="U680" t="str">
        <f t="shared" si="64"/>
        <v>Apr</v>
      </c>
      <c r="V680" t="str">
        <f t="shared" si="65"/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>
        <f t="shared" si="61"/>
        <v>93.9</v>
      </c>
      <c r="Q681" t="s">
        <v>8319</v>
      </c>
      <c r="R681" t="s">
        <v>8321</v>
      </c>
      <c r="S681" s="8">
        <f t="shared" si="62"/>
        <v>42556.487372685187</v>
      </c>
      <c r="T681" s="8">
        <f t="shared" si="63"/>
        <v>42616.445706018523</v>
      </c>
      <c r="U681" t="str">
        <f t="shared" si="64"/>
        <v>Jul</v>
      </c>
      <c r="V681" t="str">
        <f t="shared" si="65"/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>
        <f t="shared" si="61"/>
        <v>150.65</v>
      </c>
      <c r="Q682" t="s">
        <v>8319</v>
      </c>
      <c r="R682" t="s">
        <v>8321</v>
      </c>
      <c r="S682" s="8">
        <f t="shared" si="62"/>
        <v>41864.293182870366</v>
      </c>
      <c r="T682" s="8">
        <f t="shared" si="63"/>
        <v>41899.251516203702</v>
      </c>
      <c r="U682" t="str">
        <f t="shared" si="64"/>
        <v>Aug</v>
      </c>
      <c r="V682" t="str">
        <f t="shared" si="65"/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>
        <f t="shared" si="61"/>
        <v>1</v>
      </c>
      <c r="Q683" t="s">
        <v>8319</v>
      </c>
      <c r="R683" t="s">
        <v>8321</v>
      </c>
      <c r="S683" s="8">
        <f t="shared" si="62"/>
        <v>42639.597268518519</v>
      </c>
      <c r="T683" s="8">
        <f t="shared" si="63"/>
        <v>42669.555601851855</v>
      </c>
      <c r="U683" t="str">
        <f t="shared" si="64"/>
        <v>Sep</v>
      </c>
      <c r="V683" t="str">
        <f t="shared" si="65"/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>
        <f t="shared" si="61"/>
        <v>13.25</v>
      </c>
      <c r="Q684" t="s">
        <v>8319</v>
      </c>
      <c r="R684" t="s">
        <v>8321</v>
      </c>
      <c r="S684" s="8">
        <f t="shared" si="62"/>
        <v>42778.556967592587</v>
      </c>
      <c r="T684" s="8">
        <f t="shared" si="63"/>
        <v>42808.473634259266</v>
      </c>
      <c r="U684" t="str">
        <f t="shared" si="64"/>
        <v>Feb</v>
      </c>
      <c r="V684" t="str">
        <f t="shared" si="65"/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>
        <f t="shared" si="61"/>
        <v>99.33</v>
      </c>
      <c r="Q685" t="s">
        <v>8319</v>
      </c>
      <c r="R685" t="s">
        <v>8321</v>
      </c>
      <c r="S685" s="8">
        <f t="shared" si="62"/>
        <v>42634.691712962966</v>
      </c>
      <c r="T685" s="8">
        <f t="shared" si="63"/>
        <v>42674.650046296301</v>
      </c>
      <c r="U685" t="str">
        <f t="shared" si="64"/>
        <v>Sep</v>
      </c>
      <c r="V685" t="str">
        <f t="shared" si="65"/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>
        <f t="shared" si="61"/>
        <v>177.39</v>
      </c>
      <c r="Q686" t="s">
        <v>8319</v>
      </c>
      <c r="R686" t="s">
        <v>8321</v>
      </c>
      <c r="S686" s="8">
        <f t="shared" si="62"/>
        <v>41809.26494212963</v>
      </c>
      <c r="T686" s="8">
        <f t="shared" si="63"/>
        <v>41844.875</v>
      </c>
      <c r="U686" t="str">
        <f t="shared" si="64"/>
        <v>Jun</v>
      </c>
      <c r="V686" t="str">
        <f t="shared" si="65"/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>
        <f t="shared" si="61"/>
        <v>55.3</v>
      </c>
      <c r="Q687" t="s">
        <v>8319</v>
      </c>
      <c r="R687" t="s">
        <v>8321</v>
      </c>
      <c r="S687" s="8">
        <f t="shared" si="62"/>
        <v>41971.658240740733</v>
      </c>
      <c r="T687" s="8">
        <f t="shared" si="63"/>
        <v>42016.616574074069</v>
      </c>
      <c r="U687" t="str">
        <f t="shared" si="64"/>
        <v>Nov</v>
      </c>
      <c r="V687" t="str">
        <f t="shared" si="65"/>
        <v>2014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">
        <v>8319</v>
      </c>
      <c r="R688" t="s">
        <v>8321</v>
      </c>
      <c r="S688" s="8">
        <f t="shared" si="62"/>
        <v>42189.464930555558</v>
      </c>
      <c r="T688" s="8">
        <f t="shared" si="63"/>
        <v>42219.423263888893</v>
      </c>
      <c r="U688" t="str">
        <f t="shared" si="64"/>
        <v>Jul</v>
      </c>
      <c r="V688" t="str">
        <f t="shared" si="65"/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>
        <f t="shared" si="61"/>
        <v>591.66999999999996</v>
      </c>
      <c r="Q689" t="s">
        <v>8319</v>
      </c>
      <c r="R689" t="s">
        <v>8321</v>
      </c>
      <c r="S689" s="8">
        <f t="shared" si="62"/>
        <v>42711.542280092595</v>
      </c>
      <c r="T689" s="8">
        <f t="shared" si="63"/>
        <v>42771.500613425931</v>
      </c>
      <c r="U689" t="str">
        <f t="shared" si="64"/>
        <v>Dec</v>
      </c>
      <c r="V689" t="str">
        <f t="shared" si="65"/>
        <v>2016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>
        <f t="shared" si="61"/>
        <v>405.5</v>
      </c>
      <c r="Q690" t="s">
        <v>8319</v>
      </c>
      <c r="R690" t="s">
        <v>8321</v>
      </c>
      <c r="S690" s="8">
        <f t="shared" si="62"/>
        <v>42261.896446759252</v>
      </c>
      <c r="T690" s="8">
        <f t="shared" si="63"/>
        <v>42291.854780092588</v>
      </c>
      <c r="U690" t="str">
        <f t="shared" si="64"/>
        <v>Sep</v>
      </c>
      <c r="V690" t="str">
        <f t="shared" si="65"/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>
        <f t="shared" si="61"/>
        <v>343.15</v>
      </c>
      <c r="Q691" t="s">
        <v>8319</v>
      </c>
      <c r="R691" t="s">
        <v>8321</v>
      </c>
      <c r="S691" s="8">
        <f t="shared" si="62"/>
        <v>42675.459456018514</v>
      </c>
      <c r="T691" s="8">
        <f t="shared" si="63"/>
        <v>42711.957638888889</v>
      </c>
      <c r="U691" t="str">
        <f t="shared" si="64"/>
        <v>Nov</v>
      </c>
      <c r="V691" t="str">
        <f t="shared" si="65"/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>
        <f t="shared" si="61"/>
        <v>72.59</v>
      </c>
      <c r="Q692" t="s">
        <v>8319</v>
      </c>
      <c r="R692" t="s">
        <v>8321</v>
      </c>
      <c r="S692" s="8">
        <f t="shared" si="62"/>
        <v>42579.426400462959</v>
      </c>
      <c r="T692" s="8">
        <f t="shared" si="63"/>
        <v>42622</v>
      </c>
      <c r="U692" t="str">
        <f t="shared" si="64"/>
        <v>Jul</v>
      </c>
      <c r="V692" t="str">
        <f t="shared" si="65"/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>
        <f t="shared" si="61"/>
        <v>26</v>
      </c>
      <c r="Q693" t="s">
        <v>8319</v>
      </c>
      <c r="R693" t="s">
        <v>8321</v>
      </c>
      <c r="S693" s="8">
        <f t="shared" si="62"/>
        <v>42157.819976851846</v>
      </c>
      <c r="T693" s="8">
        <f t="shared" si="63"/>
        <v>42185.778310185182</v>
      </c>
      <c r="U693" t="str">
        <f t="shared" si="64"/>
        <v>Jun</v>
      </c>
      <c r="V693" t="str">
        <f t="shared" si="65"/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>
        <f t="shared" si="61"/>
        <v>6.5</v>
      </c>
      <c r="Q694" t="s">
        <v>8319</v>
      </c>
      <c r="R694" t="s">
        <v>8321</v>
      </c>
      <c r="S694" s="8">
        <f t="shared" si="62"/>
        <v>42696.167395833334</v>
      </c>
      <c r="T694" s="8">
        <f t="shared" si="63"/>
        <v>42726.12572916667</v>
      </c>
      <c r="U694" t="str">
        <f t="shared" si="64"/>
        <v>Nov</v>
      </c>
      <c r="V694" t="str">
        <f t="shared" si="65"/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>
        <f t="shared" si="61"/>
        <v>119.39</v>
      </c>
      <c r="Q695" t="s">
        <v>8319</v>
      </c>
      <c r="R695" t="s">
        <v>8321</v>
      </c>
      <c r="S695" s="8">
        <f t="shared" si="62"/>
        <v>42094.599849537037</v>
      </c>
      <c r="T695" s="8">
        <f t="shared" si="63"/>
        <v>42124.558182870373</v>
      </c>
      <c r="U695" t="str">
        <f t="shared" si="64"/>
        <v>Mar</v>
      </c>
      <c r="V695" t="str">
        <f t="shared" si="65"/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>
        <f t="shared" si="61"/>
        <v>84.29</v>
      </c>
      <c r="Q696" t="s">
        <v>8319</v>
      </c>
      <c r="R696" t="s">
        <v>8321</v>
      </c>
      <c r="S696" s="8">
        <f t="shared" si="62"/>
        <v>42737.455543981479</v>
      </c>
      <c r="T696" s="8">
        <f t="shared" si="63"/>
        <v>42767.413877314815</v>
      </c>
      <c r="U696" t="str">
        <f t="shared" si="64"/>
        <v>Jan</v>
      </c>
      <c r="V696" t="str">
        <f t="shared" si="65"/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>
        <f t="shared" si="61"/>
        <v>90.86</v>
      </c>
      <c r="Q697" t="s">
        <v>8319</v>
      </c>
      <c r="R697" t="s">
        <v>8321</v>
      </c>
      <c r="S697" s="8">
        <f t="shared" si="62"/>
        <v>41913.312731481477</v>
      </c>
      <c r="T697" s="8">
        <f t="shared" si="63"/>
        <v>41943.271064814813</v>
      </c>
      <c r="U697" t="str">
        <f t="shared" si="64"/>
        <v>Oct</v>
      </c>
      <c r="V697" t="str">
        <f t="shared" si="65"/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>
        <f t="shared" si="61"/>
        <v>1</v>
      </c>
      <c r="Q698" t="s">
        <v>8319</v>
      </c>
      <c r="R698" t="s">
        <v>8321</v>
      </c>
      <c r="S698" s="8">
        <f t="shared" si="62"/>
        <v>41815.718773148146</v>
      </c>
      <c r="T698" s="8">
        <f t="shared" si="63"/>
        <v>41845.677106481482</v>
      </c>
      <c r="U698" t="str">
        <f t="shared" si="64"/>
        <v>Jun</v>
      </c>
      <c r="V698" t="str">
        <f t="shared" si="65"/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>
        <f t="shared" si="61"/>
        <v>20.34</v>
      </c>
      <c r="Q699" t="s">
        <v>8319</v>
      </c>
      <c r="R699" t="s">
        <v>8321</v>
      </c>
      <c r="S699" s="8">
        <f t="shared" si="62"/>
        <v>42388.314687500002</v>
      </c>
      <c r="T699" s="8">
        <f t="shared" si="63"/>
        <v>42403.273020833338</v>
      </c>
      <c r="U699" t="str">
        <f t="shared" si="64"/>
        <v>Jan</v>
      </c>
      <c r="V699" t="str">
        <f t="shared" si="65"/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>
        <f t="shared" si="61"/>
        <v>530.69000000000005</v>
      </c>
      <c r="Q700" t="s">
        <v>8319</v>
      </c>
      <c r="R700" t="s">
        <v>8321</v>
      </c>
      <c r="S700" s="8">
        <f t="shared" si="62"/>
        <v>41866.72274305555</v>
      </c>
      <c r="T700" s="8">
        <f t="shared" si="63"/>
        <v>41899.833333333336</v>
      </c>
      <c r="U700" t="str">
        <f t="shared" si="64"/>
        <v>Aug</v>
      </c>
      <c r="V700" t="str">
        <f t="shared" si="65"/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>
        <f t="shared" si="61"/>
        <v>120.39</v>
      </c>
      <c r="Q701" t="s">
        <v>8319</v>
      </c>
      <c r="R701" t="s">
        <v>8321</v>
      </c>
      <c r="S701" s="8">
        <f t="shared" si="62"/>
        <v>41563.277175925927</v>
      </c>
      <c r="T701" s="8">
        <f t="shared" si="63"/>
        <v>41600.416666666664</v>
      </c>
      <c r="U701" t="str">
        <f t="shared" si="64"/>
        <v>Oct</v>
      </c>
      <c r="V701" t="str">
        <f t="shared" si="65"/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>
        <f t="shared" si="61"/>
        <v>13</v>
      </c>
      <c r="Q702" t="s">
        <v>8319</v>
      </c>
      <c r="R702" t="s">
        <v>8321</v>
      </c>
      <c r="S702" s="8">
        <f t="shared" si="62"/>
        <v>42715.480104166665</v>
      </c>
      <c r="T702" s="8">
        <f t="shared" si="63"/>
        <v>42745.438437500001</v>
      </c>
      <c r="U702" t="str">
        <f t="shared" si="64"/>
        <v>Dec</v>
      </c>
      <c r="V702" t="str">
        <f t="shared" si="65"/>
        <v>2016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>
        <f t="shared" si="61"/>
        <v>291.33</v>
      </c>
      <c r="Q703" t="s">
        <v>8319</v>
      </c>
      <c r="R703" t="s">
        <v>8321</v>
      </c>
      <c r="S703" s="8">
        <f t="shared" si="62"/>
        <v>41813.454629629625</v>
      </c>
      <c r="T703" s="8">
        <f t="shared" si="63"/>
        <v>41843.412962962961</v>
      </c>
      <c r="U703" t="str">
        <f t="shared" si="64"/>
        <v>Jun</v>
      </c>
      <c r="V703" t="str">
        <f t="shared" si="65"/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>
        <f t="shared" si="61"/>
        <v>124.92</v>
      </c>
      <c r="Q704" t="s">
        <v>8319</v>
      </c>
      <c r="R704" t="s">
        <v>8321</v>
      </c>
      <c r="S704" s="8">
        <f t="shared" si="62"/>
        <v>42668.518368055556</v>
      </c>
      <c r="T704" s="8">
        <f t="shared" si="63"/>
        <v>42698.518368055549</v>
      </c>
      <c r="U704" t="str">
        <f t="shared" si="64"/>
        <v>Oct</v>
      </c>
      <c r="V704" t="str">
        <f t="shared" si="65"/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>
        <f t="shared" si="61"/>
        <v>119.57</v>
      </c>
      <c r="Q705" t="s">
        <v>8319</v>
      </c>
      <c r="R705" t="s">
        <v>8321</v>
      </c>
      <c r="S705" s="8">
        <f t="shared" si="62"/>
        <v>42711.742465277777</v>
      </c>
      <c r="T705" s="8">
        <f t="shared" si="63"/>
        <v>42766.73055555555</v>
      </c>
      <c r="U705" t="str">
        <f t="shared" si="64"/>
        <v>Dec</v>
      </c>
      <c r="V705" t="str">
        <f t="shared" si="65"/>
        <v>2016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>
        <f t="shared" si="61"/>
        <v>120.25</v>
      </c>
      <c r="Q706" t="s">
        <v>8319</v>
      </c>
      <c r="R706" t="s">
        <v>8321</v>
      </c>
      <c r="S706" s="8">
        <f t="shared" si="62"/>
        <v>42725.984583333331</v>
      </c>
      <c r="T706" s="8">
        <f t="shared" si="63"/>
        <v>42785.942916666667</v>
      </c>
      <c r="U706" t="str">
        <f t="shared" si="64"/>
        <v>Dec</v>
      </c>
      <c r="V706" t="str">
        <f t="shared" si="65"/>
        <v>2016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ROUND(100*(E707/D707),0)</f>
        <v>1</v>
      </c>
      <c r="P707">
        <f t="shared" ref="P707:P770" si="67">ROUND(E707/L707,2)</f>
        <v>195.4</v>
      </c>
      <c r="Q707" t="s">
        <v>8319</v>
      </c>
      <c r="R707" t="s">
        <v>8321</v>
      </c>
      <c r="S707" s="8">
        <f t="shared" ref="S707:S770" si="68">(((J707/60)/60)/24)+DATE(1970,1,1)+(-5/24)</f>
        <v>42726.283310185179</v>
      </c>
      <c r="T707" s="8">
        <f t="shared" ref="T707:T770" si="69">(((I707/60)/60)/24)+DATE(1970,1,1)+(-6/24)</f>
        <v>42756.241643518515</v>
      </c>
      <c r="U707" t="str">
        <f t="shared" ref="U707:U770" si="70">TEXT(S707,"mmm")</f>
        <v>Dec</v>
      </c>
      <c r="V707" t="str">
        <f t="shared" ref="V707:V770" si="71">TEXT(S707,"yyyy")</f>
        <v>2016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">
        <v>8319</v>
      </c>
      <c r="R708" t="s">
        <v>8321</v>
      </c>
      <c r="S708" s="8">
        <f t="shared" si="68"/>
        <v>42676.786840277775</v>
      </c>
      <c r="T708" s="8">
        <f t="shared" si="69"/>
        <v>42718.527083333334</v>
      </c>
      <c r="U708" t="str">
        <f t="shared" si="70"/>
        <v>Nov</v>
      </c>
      <c r="V708" t="str">
        <f t="shared" si="71"/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>
        <f t="shared" si="67"/>
        <v>117.7</v>
      </c>
      <c r="Q709" t="s">
        <v>8319</v>
      </c>
      <c r="R709" t="s">
        <v>8321</v>
      </c>
      <c r="S709" s="8">
        <f t="shared" si="68"/>
        <v>42696.45517361111</v>
      </c>
      <c r="T709" s="8">
        <f t="shared" si="69"/>
        <v>42736.413506944446</v>
      </c>
      <c r="U709" t="str">
        <f t="shared" si="70"/>
        <v>Nov</v>
      </c>
      <c r="V709" t="str">
        <f t="shared" si="71"/>
        <v>2016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>
        <f t="shared" si="67"/>
        <v>23.95</v>
      </c>
      <c r="Q710" t="s">
        <v>8319</v>
      </c>
      <c r="R710" t="s">
        <v>8321</v>
      </c>
      <c r="S710" s="8">
        <f t="shared" si="68"/>
        <v>41835.372685185182</v>
      </c>
      <c r="T710" s="8">
        <f t="shared" si="69"/>
        <v>41895.331018518518</v>
      </c>
      <c r="U710" t="str">
        <f t="shared" si="70"/>
        <v>Jul</v>
      </c>
      <c r="V710" t="str">
        <f t="shared" si="71"/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>
        <f t="shared" si="67"/>
        <v>30.5</v>
      </c>
      <c r="Q711" t="s">
        <v>8319</v>
      </c>
      <c r="R711" t="s">
        <v>8321</v>
      </c>
      <c r="S711" s="8">
        <f t="shared" si="68"/>
        <v>41947.832858796297</v>
      </c>
      <c r="T711" s="8">
        <f t="shared" si="69"/>
        <v>41977.791192129633</v>
      </c>
      <c r="U711" t="str">
        <f t="shared" si="70"/>
        <v>Nov</v>
      </c>
      <c r="V711" t="str">
        <f t="shared" si="71"/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">
        <v>8319</v>
      </c>
      <c r="R712" t="s">
        <v>8321</v>
      </c>
      <c r="S712" s="8">
        <f t="shared" si="68"/>
        <v>41837.776643518519</v>
      </c>
      <c r="T712" s="8">
        <f t="shared" si="69"/>
        <v>41870.780555555553</v>
      </c>
      <c r="U712" t="str">
        <f t="shared" si="70"/>
        <v>Jul</v>
      </c>
      <c r="V712" t="str">
        <f t="shared" si="71"/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>
        <f t="shared" si="67"/>
        <v>99.97</v>
      </c>
      <c r="Q713" t="s">
        <v>8319</v>
      </c>
      <c r="R713" t="s">
        <v>8321</v>
      </c>
      <c r="S713" s="8">
        <f t="shared" si="68"/>
        <v>42678.250787037039</v>
      </c>
      <c r="T713" s="8">
        <f t="shared" si="69"/>
        <v>42718.250787037032</v>
      </c>
      <c r="U713" t="str">
        <f t="shared" si="70"/>
        <v>Nov</v>
      </c>
      <c r="V713" t="str">
        <f t="shared" si="71"/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>
        <f t="shared" si="67"/>
        <v>26.25</v>
      </c>
      <c r="Q714" t="s">
        <v>8319</v>
      </c>
      <c r="R714" t="s">
        <v>8321</v>
      </c>
      <c r="S714" s="8">
        <f t="shared" si="68"/>
        <v>42384.472592592596</v>
      </c>
      <c r="T714" s="8">
        <f t="shared" si="69"/>
        <v>42414.430925925932</v>
      </c>
      <c r="U714" t="str">
        <f t="shared" si="70"/>
        <v>Jan</v>
      </c>
      <c r="V714" t="str">
        <f t="shared" si="71"/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>
        <f t="shared" si="67"/>
        <v>199</v>
      </c>
      <c r="Q715" t="s">
        <v>8319</v>
      </c>
      <c r="R715" t="s">
        <v>8321</v>
      </c>
      <c r="S715" s="8">
        <f t="shared" si="68"/>
        <v>42496.320972222216</v>
      </c>
      <c r="T715" s="8">
        <f t="shared" si="69"/>
        <v>42526.279305555552</v>
      </c>
      <c r="U715" t="str">
        <f t="shared" si="70"/>
        <v>May</v>
      </c>
      <c r="V715" t="str">
        <f t="shared" si="71"/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>
        <f t="shared" si="67"/>
        <v>80.319999999999993</v>
      </c>
      <c r="Q716" t="s">
        <v>8319</v>
      </c>
      <c r="R716" t="s">
        <v>8321</v>
      </c>
      <c r="S716" s="8">
        <f t="shared" si="68"/>
        <v>42734.579652777778</v>
      </c>
      <c r="T716" s="8">
        <f t="shared" si="69"/>
        <v>42794.537986111114</v>
      </c>
      <c r="U716" t="str">
        <f t="shared" si="70"/>
        <v>Dec</v>
      </c>
      <c r="V716" t="str">
        <f t="shared" si="71"/>
        <v>2016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>
        <f t="shared" si="67"/>
        <v>115.75</v>
      </c>
      <c r="Q717" t="s">
        <v>8319</v>
      </c>
      <c r="R717" t="s">
        <v>8321</v>
      </c>
      <c r="S717" s="8">
        <f t="shared" si="68"/>
        <v>42272.8824074074</v>
      </c>
      <c r="T717" s="8">
        <f t="shared" si="69"/>
        <v>42312.882407407407</v>
      </c>
      <c r="U717" t="str">
        <f t="shared" si="70"/>
        <v>Sep</v>
      </c>
      <c r="V717" t="str">
        <f t="shared" si="71"/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>
        <f t="shared" si="67"/>
        <v>44.69</v>
      </c>
      <c r="Q718" t="s">
        <v>8319</v>
      </c>
      <c r="R718" t="s">
        <v>8321</v>
      </c>
      <c r="S718" s="8">
        <f t="shared" si="68"/>
        <v>41940.450312499997</v>
      </c>
      <c r="T718" s="8">
        <f t="shared" si="69"/>
        <v>41973.75</v>
      </c>
      <c r="U718" t="str">
        <f t="shared" si="70"/>
        <v>Oct</v>
      </c>
      <c r="V718" t="str">
        <f t="shared" si="71"/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>
        <f t="shared" si="67"/>
        <v>76.25</v>
      </c>
      <c r="Q719" t="s">
        <v>8319</v>
      </c>
      <c r="R719" t="s">
        <v>8321</v>
      </c>
      <c r="S719" s="8">
        <f t="shared" si="68"/>
        <v>41857.645856481482</v>
      </c>
      <c r="T719" s="8">
        <f t="shared" si="69"/>
        <v>41887.604189814818</v>
      </c>
      <c r="U719" t="str">
        <f t="shared" si="70"/>
        <v>Aug</v>
      </c>
      <c r="V719" t="str">
        <f t="shared" si="71"/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>
        <f t="shared" si="67"/>
        <v>22.5</v>
      </c>
      <c r="Q720" t="s">
        <v>8319</v>
      </c>
      <c r="R720" t="s">
        <v>8321</v>
      </c>
      <c r="S720" s="8">
        <f t="shared" si="68"/>
        <v>42752.637118055551</v>
      </c>
      <c r="T720" s="8">
        <f t="shared" si="69"/>
        <v>42783.999305555553</v>
      </c>
      <c r="U720" t="str">
        <f t="shared" si="70"/>
        <v>Jan</v>
      </c>
      <c r="V720" t="str">
        <f t="shared" si="71"/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>
        <f t="shared" si="67"/>
        <v>19.399999999999999</v>
      </c>
      <c r="Q721" t="s">
        <v>8319</v>
      </c>
      <c r="R721" t="s">
        <v>8321</v>
      </c>
      <c r="S721" s="8">
        <f t="shared" si="68"/>
        <v>42408.83189814815</v>
      </c>
      <c r="T721" s="8">
        <f t="shared" si="69"/>
        <v>42422.790231481486</v>
      </c>
      <c r="U721" t="str">
        <f t="shared" si="70"/>
        <v>Feb</v>
      </c>
      <c r="V721" t="str">
        <f t="shared" si="71"/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>
        <f t="shared" si="67"/>
        <v>66.709999999999994</v>
      </c>
      <c r="Q722" t="s">
        <v>8322</v>
      </c>
      <c r="R722" t="s">
        <v>8323</v>
      </c>
      <c r="S722" s="8">
        <f t="shared" si="68"/>
        <v>40909.440868055557</v>
      </c>
      <c r="T722" s="8">
        <f t="shared" si="69"/>
        <v>40937.399201388893</v>
      </c>
      <c r="U722" t="str">
        <f t="shared" si="70"/>
        <v>Jan</v>
      </c>
      <c r="V722" t="str">
        <f t="shared" si="71"/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>
        <f t="shared" si="67"/>
        <v>84.14</v>
      </c>
      <c r="Q723" t="s">
        <v>8322</v>
      </c>
      <c r="R723" t="s">
        <v>8323</v>
      </c>
      <c r="S723" s="8">
        <f t="shared" si="68"/>
        <v>41807.363506944443</v>
      </c>
      <c r="T723" s="8">
        <f t="shared" si="69"/>
        <v>41852.321840277778</v>
      </c>
      <c r="U723" t="str">
        <f t="shared" si="70"/>
        <v>Jun</v>
      </c>
      <c r="V723" t="str">
        <f t="shared" si="71"/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>
        <f t="shared" si="67"/>
        <v>215.73</v>
      </c>
      <c r="Q724" t="s">
        <v>8322</v>
      </c>
      <c r="R724" t="s">
        <v>8323</v>
      </c>
      <c r="S724" s="8">
        <f t="shared" si="68"/>
        <v>40977.596967592588</v>
      </c>
      <c r="T724" s="8">
        <f t="shared" si="69"/>
        <v>41007.51363425926</v>
      </c>
      <c r="U724" t="str">
        <f t="shared" si="70"/>
        <v>Mar</v>
      </c>
      <c r="V724" t="str">
        <f t="shared" si="71"/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>
        <f t="shared" si="67"/>
        <v>54.69</v>
      </c>
      <c r="Q725" t="s">
        <v>8322</v>
      </c>
      <c r="R725" t="s">
        <v>8323</v>
      </c>
      <c r="S725" s="8">
        <f t="shared" si="68"/>
        <v>42184.608206018522</v>
      </c>
      <c r="T725" s="8">
        <f t="shared" si="69"/>
        <v>42214.915972222225</v>
      </c>
      <c r="U725" t="str">
        <f t="shared" si="70"/>
        <v>Jun</v>
      </c>
      <c r="V725" t="str">
        <f t="shared" si="71"/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>
        <f t="shared" si="67"/>
        <v>51.63</v>
      </c>
      <c r="Q726" t="s">
        <v>8322</v>
      </c>
      <c r="R726" t="s">
        <v>8323</v>
      </c>
      <c r="S726" s="8">
        <f t="shared" si="68"/>
        <v>40694.430127314808</v>
      </c>
      <c r="T726" s="8">
        <f t="shared" si="69"/>
        <v>40724.388460648144</v>
      </c>
      <c r="U726" t="str">
        <f t="shared" si="70"/>
        <v>May</v>
      </c>
      <c r="V726" t="str">
        <f t="shared" si="71"/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>
        <f t="shared" si="67"/>
        <v>143.36000000000001</v>
      </c>
      <c r="Q727" t="s">
        <v>8322</v>
      </c>
      <c r="R727" t="s">
        <v>8323</v>
      </c>
      <c r="S727" s="8">
        <f t="shared" si="68"/>
        <v>42321.417962962958</v>
      </c>
      <c r="T727" s="8">
        <f t="shared" si="69"/>
        <v>42351.376296296294</v>
      </c>
      <c r="U727" t="str">
        <f t="shared" si="70"/>
        <v>Nov</v>
      </c>
      <c r="V727" t="str">
        <f t="shared" si="71"/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>
        <f t="shared" si="67"/>
        <v>72.430000000000007</v>
      </c>
      <c r="Q728" t="s">
        <v>8322</v>
      </c>
      <c r="R728" t="s">
        <v>8323</v>
      </c>
      <c r="S728" s="8">
        <f t="shared" si="68"/>
        <v>41345.834340277775</v>
      </c>
      <c r="T728" s="8">
        <f t="shared" si="69"/>
        <v>41375.792673611111</v>
      </c>
      <c r="U728" t="str">
        <f t="shared" si="70"/>
        <v>Mar</v>
      </c>
      <c r="V728" t="str">
        <f t="shared" si="71"/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>
        <f t="shared" si="67"/>
        <v>36.53</v>
      </c>
      <c r="Q729" t="s">
        <v>8322</v>
      </c>
      <c r="R729" t="s">
        <v>8323</v>
      </c>
      <c r="S729" s="8">
        <f t="shared" si="68"/>
        <v>41246.811909722215</v>
      </c>
      <c r="T729" s="8">
        <f t="shared" si="69"/>
        <v>41288.638888888891</v>
      </c>
      <c r="U729" t="str">
        <f t="shared" si="70"/>
        <v>Dec</v>
      </c>
      <c r="V729" t="str">
        <f t="shared" si="71"/>
        <v>2012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>
        <f t="shared" si="67"/>
        <v>60.9</v>
      </c>
      <c r="Q730" t="s">
        <v>8322</v>
      </c>
      <c r="R730" t="s">
        <v>8323</v>
      </c>
      <c r="S730" s="8">
        <f t="shared" si="68"/>
        <v>40731.629131944443</v>
      </c>
      <c r="T730" s="8">
        <f t="shared" si="69"/>
        <v>40776.587465277778</v>
      </c>
      <c r="U730" t="str">
        <f t="shared" si="70"/>
        <v>Jul</v>
      </c>
      <c r="V730" t="str">
        <f t="shared" si="71"/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>
        <f t="shared" si="67"/>
        <v>43.55</v>
      </c>
      <c r="Q731" t="s">
        <v>8322</v>
      </c>
      <c r="R731" t="s">
        <v>8323</v>
      </c>
      <c r="S731" s="8">
        <f t="shared" si="68"/>
        <v>41110.97755787037</v>
      </c>
      <c r="T731" s="8">
        <f t="shared" si="69"/>
        <v>41170.935891203706</v>
      </c>
      <c r="U731" t="str">
        <f t="shared" si="70"/>
        <v>Jul</v>
      </c>
      <c r="V731" t="str">
        <f t="shared" si="71"/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>
        <f t="shared" si="67"/>
        <v>99.77</v>
      </c>
      <c r="Q732" t="s">
        <v>8322</v>
      </c>
      <c r="R732" t="s">
        <v>8323</v>
      </c>
      <c r="S732" s="8">
        <f t="shared" si="68"/>
        <v>40854.536932870367</v>
      </c>
      <c r="T732" s="8">
        <f t="shared" si="69"/>
        <v>40884.495266203703</v>
      </c>
      <c r="U732" t="str">
        <f t="shared" si="70"/>
        <v>Nov</v>
      </c>
      <c r="V732" t="str">
        <f t="shared" si="71"/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</v>
      </c>
      <c r="Q733" t="s">
        <v>8322</v>
      </c>
      <c r="R733" t="s">
        <v>8323</v>
      </c>
      <c r="S733" s="8">
        <f t="shared" si="68"/>
        <v>40879.587349537032</v>
      </c>
      <c r="T733" s="8">
        <f t="shared" si="69"/>
        <v>40930</v>
      </c>
      <c r="U733" t="str">
        <f t="shared" si="70"/>
        <v>Dec</v>
      </c>
      <c r="V733" t="str">
        <f t="shared" si="71"/>
        <v>2011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</v>
      </c>
      <c r="Q734" t="s">
        <v>8322</v>
      </c>
      <c r="R734" t="s">
        <v>8323</v>
      </c>
      <c r="S734" s="8">
        <f t="shared" si="68"/>
        <v>41486.21598379629</v>
      </c>
      <c r="T734" s="8">
        <f t="shared" si="69"/>
        <v>41546.174317129626</v>
      </c>
      <c r="U734" t="str">
        <f t="shared" si="70"/>
        <v>Jul</v>
      </c>
      <c r="V734" t="str">
        <f t="shared" si="71"/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>
        <f t="shared" si="67"/>
        <v>17.82</v>
      </c>
      <c r="Q735" t="s">
        <v>8322</v>
      </c>
      <c r="R735" t="s">
        <v>8323</v>
      </c>
      <c r="S735" s="8">
        <f t="shared" si="68"/>
        <v>41598.211712962962</v>
      </c>
      <c r="T735" s="8">
        <f t="shared" si="69"/>
        <v>41628.170046296298</v>
      </c>
      <c r="U735" t="str">
        <f t="shared" si="70"/>
        <v>Nov</v>
      </c>
      <c r="V735" t="str">
        <f t="shared" si="71"/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>
        <f t="shared" si="67"/>
        <v>187.19</v>
      </c>
      <c r="Q736" t="s">
        <v>8322</v>
      </c>
      <c r="R736" t="s">
        <v>8323</v>
      </c>
      <c r="S736" s="8">
        <f t="shared" si="68"/>
        <v>42101.956249999996</v>
      </c>
      <c r="T736" s="8">
        <f t="shared" si="69"/>
        <v>42132.958333333328</v>
      </c>
      <c r="U736" t="str">
        <f t="shared" si="70"/>
        <v>Apr</v>
      </c>
      <c r="V736" t="str">
        <f t="shared" si="71"/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>
        <f t="shared" si="67"/>
        <v>234.81</v>
      </c>
      <c r="Q737" t="s">
        <v>8322</v>
      </c>
      <c r="R737" t="s">
        <v>8323</v>
      </c>
      <c r="S737" s="8">
        <f t="shared" si="68"/>
        <v>41945.821134259255</v>
      </c>
      <c r="T737" s="8">
        <f t="shared" si="69"/>
        <v>41976.777083333334</v>
      </c>
      <c r="U737" t="str">
        <f t="shared" si="70"/>
        <v>Nov</v>
      </c>
      <c r="V737" t="str">
        <f t="shared" si="71"/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>
        <f t="shared" si="67"/>
        <v>105.05</v>
      </c>
      <c r="Q738" t="s">
        <v>8322</v>
      </c>
      <c r="R738" t="s">
        <v>8323</v>
      </c>
      <c r="S738" s="8">
        <f t="shared" si="68"/>
        <v>41579.525925925926</v>
      </c>
      <c r="T738" s="8">
        <f t="shared" si="69"/>
        <v>41598.957638888889</v>
      </c>
      <c r="U738" t="str">
        <f t="shared" si="70"/>
        <v>Nov</v>
      </c>
      <c r="V738" t="str">
        <f t="shared" si="71"/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>
        <f t="shared" si="67"/>
        <v>56.67</v>
      </c>
      <c r="Q739" t="s">
        <v>8322</v>
      </c>
      <c r="R739" t="s">
        <v>8323</v>
      </c>
      <c r="S739" s="8">
        <f t="shared" si="68"/>
        <v>41667.066979166666</v>
      </c>
      <c r="T739" s="8">
        <f t="shared" si="69"/>
        <v>41684.583333333336</v>
      </c>
      <c r="U739" t="str">
        <f t="shared" si="70"/>
        <v>Jan</v>
      </c>
      <c r="V739" t="str">
        <f t="shared" si="71"/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>
        <f t="shared" si="67"/>
        <v>39.049999999999997</v>
      </c>
      <c r="Q740" t="s">
        <v>8322</v>
      </c>
      <c r="R740" t="s">
        <v>8323</v>
      </c>
      <c r="S740" s="8">
        <f t="shared" si="68"/>
        <v>41943.395763888882</v>
      </c>
      <c r="T740" s="8">
        <f t="shared" si="69"/>
        <v>41973.957638888889</v>
      </c>
      <c r="U740" t="str">
        <f t="shared" si="70"/>
        <v>Oct</v>
      </c>
      <c r="V740" t="str">
        <f t="shared" si="71"/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>
        <f t="shared" si="67"/>
        <v>68.349999999999994</v>
      </c>
      <c r="Q741" t="s">
        <v>8322</v>
      </c>
      <c r="R741" t="s">
        <v>8323</v>
      </c>
      <c r="S741" s="8">
        <f t="shared" si="68"/>
        <v>41829.294317129628</v>
      </c>
      <c r="T741" s="8">
        <f t="shared" si="69"/>
        <v>41862.252650462964</v>
      </c>
      <c r="U741" t="str">
        <f t="shared" si="70"/>
        <v>Jul</v>
      </c>
      <c r="V741" t="str">
        <f t="shared" si="71"/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>
        <f t="shared" si="67"/>
        <v>169.58</v>
      </c>
      <c r="Q742" t="s">
        <v>8322</v>
      </c>
      <c r="R742" t="s">
        <v>8323</v>
      </c>
      <c r="S742" s="8">
        <f t="shared" si="68"/>
        <v>42161.93844907407</v>
      </c>
      <c r="T742" s="8">
        <f t="shared" si="69"/>
        <v>42175.896782407406</v>
      </c>
      <c r="U742" t="str">
        <f t="shared" si="70"/>
        <v>Jun</v>
      </c>
      <c r="V742" t="str">
        <f t="shared" si="71"/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>
        <f t="shared" si="67"/>
        <v>141.41999999999999</v>
      </c>
      <c r="Q743" t="s">
        <v>8322</v>
      </c>
      <c r="R743" t="s">
        <v>8323</v>
      </c>
      <c r="S743" s="8">
        <f t="shared" si="68"/>
        <v>41401.439884259256</v>
      </c>
      <c r="T743" s="8">
        <f t="shared" si="69"/>
        <v>41436.398217592592</v>
      </c>
      <c r="U743" t="str">
        <f t="shared" si="70"/>
        <v>May</v>
      </c>
      <c r="V743" t="str">
        <f t="shared" si="71"/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>
        <f t="shared" si="67"/>
        <v>67.39</v>
      </c>
      <c r="Q744" t="s">
        <v>8322</v>
      </c>
      <c r="R744" t="s">
        <v>8323</v>
      </c>
      <c r="S744" s="8">
        <f t="shared" si="68"/>
        <v>41689.709629629629</v>
      </c>
      <c r="T744" s="8">
        <f t="shared" si="69"/>
        <v>41719.626296296294</v>
      </c>
      <c r="U744" t="str">
        <f t="shared" si="70"/>
        <v>Feb</v>
      </c>
      <c r="V744" t="str">
        <f t="shared" si="71"/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54.27</v>
      </c>
      <c r="Q745" t="s">
        <v>8322</v>
      </c>
      <c r="R745" t="s">
        <v>8323</v>
      </c>
      <c r="S745" s="8">
        <f t="shared" si="68"/>
        <v>40990.500983796293</v>
      </c>
      <c r="T745" s="8">
        <f t="shared" si="69"/>
        <v>41015.625</v>
      </c>
      <c r="U745" t="str">
        <f t="shared" si="70"/>
        <v>Mar</v>
      </c>
      <c r="V745" t="str">
        <f t="shared" si="71"/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>
        <f t="shared" si="67"/>
        <v>82.52</v>
      </c>
      <c r="Q746" t="s">
        <v>8322</v>
      </c>
      <c r="R746" t="s">
        <v>8323</v>
      </c>
      <c r="S746" s="8">
        <f t="shared" si="68"/>
        <v>41226.748877314814</v>
      </c>
      <c r="T746" s="8">
        <f t="shared" si="69"/>
        <v>41256.70721064815</v>
      </c>
      <c r="U746" t="str">
        <f t="shared" si="70"/>
        <v>Nov</v>
      </c>
      <c r="V746" t="str">
        <f t="shared" si="71"/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>
        <f t="shared" si="67"/>
        <v>53.73</v>
      </c>
      <c r="Q747" t="s">
        <v>8322</v>
      </c>
      <c r="R747" t="s">
        <v>8323</v>
      </c>
      <c r="S747" s="8">
        <f t="shared" si="68"/>
        <v>41367.363946759258</v>
      </c>
      <c r="T747" s="8">
        <f t="shared" si="69"/>
        <v>41397.322280092594</v>
      </c>
      <c r="U747" t="str">
        <f t="shared" si="70"/>
        <v>Apr</v>
      </c>
      <c r="V747" t="str">
        <f t="shared" si="71"/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>
        <f t="shared" si="67"/>
        <v>34.21</v>
      </c>
      <c r="Q748" t="s">
        <v>8322</v>
      </c>
      <c r="R748" t="s">
        <v>8323</v>
      </c>
      <c r="S748" s="8">
        <f t="shared" si="68"/>
        <v>41156.834594907406</v>
      </c>
      <c r="T748" s="8">
        <f t="shared" si="69"/>
        <v>41174.915972222225</v>
      </c>
      <c r="U748" t="str">
        <f t="shared" si="70"/>
        <v>Sep</v>
      </c>
      <c r="V748" t="str">
        <f t="shared" si="71"/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>
        <f t="shared" si="67"/>
        <v>127.33</v>
      </c>
      <c r="Q749" t="s">
        <v>8322</v>
      </c>
      <c r="R749" t="s">
        <v>8323</v>
      </c>
      <c r="S749" s="8">
        <f t="shared" si="68"/>
        <v>41988.340497685182</v>
      </c>
      <c r="T749" s="8">
        <f t="shared" si="69"/>
        <v>42019.204166666663</v>
      </c>
      <c r="U749" t="str">
        <f t="shared" si="70"/>
        <v>Dec</v>
      </c>
      <c r="V749" t="str">
        <f t="shared" si="71"/>
        <v>2014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>
        <f t="shared" si="67"/>
        <v>45.57</v>
      </c>
      <c r="Q750" t="s">
        <v>8322</v>
      </c>
      <c r="R750" t="s">
        <v>8323</v>
      </c>
      <c r="S750" s="8">
        <f t="shared" si="68"/>
        <v>41831.638495370367</v>
      </c>
      <c r="T750" s="8">
        <f t="shared" si="69"/>
        <v>41861.596828703703</v>
      </c>
      <c r="U750" t="str">
        <f t="shared" si="70"/>
        <v>Jul</v>
      </c>
      <c r="V750" t="str">
        <f t="shared" si="71"/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>
        <f t="shared" si="67"/>
        <v>95.96</v>
      </c>
      <c r="Q751" t="s">
        <v>8322</v>
      </c>
      <c r="R751" t="s">
        <v>8323</v>
      </c>
      <c r="S751" s="8">
        <f t="shared" si="68"/>
        <v>42733.732986111114</v>
      </c>
      <c r="T751" s="8">
        <f t="shared" si="69"/>
        <v>42763.69131944445</v>
      </c>
      <c r="U751" t="str">
        <f t="shared" si="70"/>
        <v>Dec</v>
      </c>
      <c r="V751" t="str">
        <f t="shared" si="71"/>
        <v>2016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>
        <f t="shared" si="67"/>
        <v>77.27</v>
      </c>
      <c r="Q752" t="s">
        <v>8322</v>
      </c>
      <c r="R752" t="s">
        <v>8323</v>
      </c>
      <c r="S752" s="8">
        <f t="shared" si="68"/>
        <v>41299.669814814813</v>
      </c>
      <c r="T752" s="8">
        <f t="shared" si="69"/>
        <v>41329.628148148149</v>
      </c>
      <c r="U752" t="str">
        <f t="shared" si="70"/>
        <v>Jan</v>
      </c>
      <c r="V752" t="str">
        <f t="shared" si="71"/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>
        <f t="shared" si="67"/>
        <v>57.34</v>
      </c>
      <c r="Q753" t="s">
        <v>8322</v>
      </c>
      <c r="R753" t="s">
        <v>8323</v>
      </c>
      <c r="S753" s="8">
        <f t="shared" si="68"/>
        <v>40713.422164351847</v>
      </c>
      <c r="T753" s="8">
        <f t="shared" si="69"/>
        <v>40759.380497685182</v>
      </c>
      <c r="U753" t="str">
        <f t="shared" si="70"/>
        <v>Jun</v>
      </c>
      <c r="V753" t="str">
        <f t="shared" si="71"/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>
        <f t="shared" si="67"/>
        <v>53.19</v>
      </c>
      <c r="Q754" t="s">
        <v>8322</v>
      </c>
      <c r="R754" t="s">
        <v>8323</v>
      </c>
      <c r="S754" s="8">
        <f t="shared" si="68"/>
        <v>42639.213159722225</v>
      </c>
      <c r="T754" s="8">
        <f t="shared" si="69"/>
        <v>42659.208333333328</v>
      </c>
      <c r="U754" t="str">
        <f t="shared" si="70"/>
        <v>Sep</v>
      </c>
      <c r="V754" t="str">
        <f t="shared" si="71"/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492.31</v>
      </c>
      <c r="Q755" t="s">
        <v>8322</v>
      </c>
      <c r="R755" t="s">
        <v>8323</v>
      </c>
      <c r="S755" s="8">
        <f t="shared" si="68"/>
        <v>42019.381840277776</v>
      </c>
      <c r="T755" s="8">
        <f t="shared" si="69"/>
        <v>42049.340173611112</v>
      </c>
      <c r="U755" t="str">
        <f t="shared" si="70"/>
        <v>Jan</v>
      </c>
      <c r="V755" t="str">
        <f t="shared" si="71"/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>
        <f t="shared" si="67"/>
        <v>42.35</v>
      </c>
      <c r="Q756" t="s">
        <v>8322</v>
      </c>
      <c r="R756" t="s">
        <v>8323</v>
      </c>
      <c r="S756" s="8">
        <f t="shared" si="68"/>
        <v>41249.54075231481</v>
      </c>
      <c r="T756" s="8">
        <f t="shared" si="69"/>
        <v>41279.499085648145</v>
      </c>
      <c r="U756" t="str">
        <f t="shared" si="70"/>
        <v>Dec</v>
      </c>
      <c r="V756" t="str">
        <f t="shared" si="71"/>
        <v>2012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>
        <f t="shared" si="67"/>
        <v>37.47</v>
      </c>
      <c r="Q757" t="s">
        <v>8322</v>
      </c>
      <c r="R757" t="s">
        <v>8323</v>
      </c>
      <c r="S757" s="8">
        <f t="shared" si="68"/>
        <v>41383.396724537037</v>
      </c>
      <c r="T757" s="8">
        <f t="shared" si="69"/>
        <v>41413.77847222222</v>
      </c>
      <c r="U757" t="str">
        <f t="shared" si="70"/>
        <v>Apr</v>
      </c>
      <c r="V757" t="str">
        <f t="shared" si="71"/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>
        <f t="shared" si="67"/>
        <v>37.450000000000003</v>
      </c>
      <c r="Q758" t="s">
        <v>8322</v>
      </c>
      <c r="R758" t="s">
        <v>8323</v>
      </c>
      <c r="S758" s="8">
        <f t="shared" si="68"/>
        <v>40590.558553240735</v>
      </c>
      <c r="T758" s="8">
        <f t="shared" si="69"/>
        <v>40651.475219907406</v>
      </c>
      <c r="U758" t="str">
        <f t="shared" si="70"/>
        <v>Feb</v>
      </c>
      <c r="V758" t="str">
        <f t="shared" si="71"/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33.06</v>
      </c>
      <c r="Q759" t="s">
        <v>8322</v>
      </c>
      <c r="R759" t="s">
        <v>8323</v>
      </c>
      <c r="S759" s="8">
        <f t="shared" si="68"/>
        <v>41234.846226851849</v>
      </c>
      <c r="T759" s="8">
        <f t="shared" si="69"/>
        <v>41248.804560185185</v>
      </c>
      <c r="U759" t="str">
        <f t="shared" si="70"/>
        <v>Nov</v>
      </c>
      <c r="V759" t="str">
        <f t="shared" si="71"/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</v>
      </c>
      <c r="Q760" t="s">
        <v>8322</v>
      </c>
      <c r="R760" t="s">
        <v>8323</v>
      </c>
      <c r="S760" s="8">
        <f t="shared" si="68"/>
        <v>40429.628101851849</v>
      </c>
      <c r="T760" s="8">
        <f t="shared" si="69"/>
        <v>40459.586435185185</v>
      </c>
      <c r="U760" t="str">
        <f t="shared" si="70"/>
        <v>Sep</v>
      </c>
      <c r="V760" t="str">
        <f t="shared" si="71"/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>
        <f t="shared" si="67"/>
        <v>51.47</v>
      </c>
      <c r="Q761" t="s">
        <v>8322</v>
      </c>
      <c r="R761" t="s">
        <v>8323</v>
      </c>
      <c r="S761" s="8">
        <f t="shared" si="68"/>
        <v>41789.121979166666</v>
      </c>
      <c r="T761" s="8">
        <f t="shared" si="69"/>
        <v>41829.080312500002</v>
      </c>
      <c r="U761" t="str">
        <f t="shared" si="70"/>
        <v>May</v>
      </c>
      <c r="V761" t="str">
        <f t="shared" si="71"/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">
        <v>8322</v>
      </c>
      <c r="R762" t="s">
        <v>8324</v>
      </c>
      <c r="S762" s="8">
        <f t="shared" si="68"/>
        <v>42670.555706018517</v>
      </c>
      <c r="T762" s="8">
        <f t="shared" si="69"/>
        <v>42700.555706018517</v>
      </c>
      <c r="U762" t="str">
        <f t="shared" si="70"/>
        <v>Oct</v>
      </c>
      <c r="V762" t="str">
        <f t="shared" si="71"/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>
        <f t="shared" si="67"/>
        <v>39.17</v>
      </c>
      <c r="Q763" t="s">
        <v>8322</v>
      </c>
      <c r="R763" t="s">
        <v>8324</v>
      </c>
      <c r="S763" s="8">
        <f t="shared" si="68"/>
        <v>41642.543124999997</v>
      </c>
      <c r="T763" s="8">
        <f t="shared" si="69"/>
        <v>41672.501458333332</v>
      </c>
      <c r="U763" t="str">
        <f t="shared" si="70"/>
        <v>Jan</v>
      </c>
      <c r="V763" t="str">
        <f t="shared" si="71"/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">
        <v>8322</v>
      </c>
      <c r="R764" t="s">
        <v>8324</v>
      </c>
      <c r="S764" s="8">
        <f t="shared" si="68"/>
        <v>42690.65011574074</v>
      </c>
      <c r="T764" s="8">
        <f t="shared" si="69"/>
        <v>42708</v>
      </c>
      <c r="U764" t="str">
        <f t="shared" si="70"/>
        <v>Nov</v>
      </c>
      <c r="V764" t="str">
        <f t="shared" si="71"/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>
        <f t="shared" si="67"/>
        <v>5</v>
      </c>
      <c r="Q765" t="s">
        <v>8322</v>
      </c>
      <c r="R765" t="s">
        <v>8324</v>
      </c>
      <c r="S765" s="8">
        <f t="shared" si="68"/>
        <v>41471.238518518512</v>
      </c>
      <c r="T765" s="8">
        <f t="shared" si="69"/>
        <v>41501.196851851848</v>
      </c>
      <c r="U765" t="str">
        <f t="shared" si="70"/>
        <v>Jul</v>
      </c>
      <c r="V765" t="str">
        <f t="shared" si="71"/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">
        <v>8322</v>
      </c>
      <c r="R766" t="s">
        <v>8324</v>
      </c>
      <c r="S766" s="8">
        <f t="shared" si="68"/>
        <v>42226.964826388888</v>
      </c>
      <c r="T766" s="8">
        <f t="shared" si="69"/>
        <v>42256.923159722224</v>
      </c>
      <c r="U766" t="str">
        <f t="shared" si="70"/>
        <v>Aug</v>
      </c>
      <c r="V766" t="str">
        <f t="shared" si="71"/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>
        <f t="shared" si="67"/>
        <v>57.3</v>
      </c>
      <c r="Q767" t="s">
        <v>8322</v>
      </c>
      <c r="R767" t="s">
        <v>8324</v>
      </c>
      <c r="S767" s="8">
        <f t="shared" si="68"/>
        <v>41901.334305555552</v>
      </c>
      <c r="T767" s="8">
        <f t="shared" si="69"/>
        <v>41931.292638888888</v>
      </c>
      <c r="U767" t="str">
        <f t="shared" si="70"/>
        <v>Sep</v>
      </c>
      <c r="V767" t="str">
        <f t="shared" si="71"/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">
        <v>8322</v>
      </c>
      <c r="R768" t="s">
        <v>8324</v>
      </c>
      <c r="S768" s="8">
        <f t="shared" si="68"/>
        <v>42021.57503472222</v>
      </c>
      <c r="T768" s="8">
        <f t="shared" si="69"/>
        <v>42051.533368055556</v>
      </c>
      <c r="U768" t="str">
        <f t="shared" si="70"/>
        <v>Jan</v>
      </c>
      <c r="V768" t="str">
        <f t="shared" si="71"/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>
        <f t="shared" si="67"/>
        <v>59</v>
      </c>
      <c r="Q769" t="s">
        <v>8322</v>
      </c>
      <c r="R769" t="s">
        <v>8324</v>
      </c>
      <c r="S769" s="8">
        <f t="shared" si="68"/>
        <v>42114.935300925928</v>
      </c>
      <c r="T769" s="8">
        <f t="shared" si="69"/>
        <v>42144.893634259264</v>
      </c>
      <c r="U769" t="str">
        <f t="shared" si="70"/>
        <v>Apr</v>
      </c>
      <c r="V769" t="str">
        <f t="shared" si="71"/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">
        <v>8322</v>
      </c>
      <c r="R770" t="s">
        <v>8324</v>
      </c>
      <c r="S770" s="8">
        <f t="shared" si="68"/>
        <v>41593.998726851853</v>
      </c>
      <c r="T770" s="8">
        <f t="shared" si="69"/>
        <v>41623.957060185188</v>
      </c>
      <c r="U770" t="str">
        <f t="shared" si="70"/>
        <v>Nov</v>
      </c>
      <c r="V770" t="str">
        <f t="shared" si="71"/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ROUND(100*(E771/D771),0)</f>
        <v>41</v>
      </c>
      <c r="P771">
        <f t="shared" ref="P771:P834" si="73">ROUND(E771/L771,2)</f>
        <v>31.85</v>
      </c>
      <c r="Q771" t="s">
        <v>8322</v>
      </c>
      <c r="R771" t="s">
        <v>8324</v>
      </c>
      <c r="S771" s="8">
        <f t="shared" ref="S771:S834" si="74">(((J771/60)/60)/24)+DATE(1970,1,1)+(-5/24)</f>
        <v>41604.788124999999</v>
      </c>
      <c r="T771" s="8">
        <f t="shared" ref="T771:T834" si="75">(((I771/60)/60)/24)+DATE(1970,1,1)+(-6/24)</f>
        <v>41634.746458333335</v>
      </c>
      <c r="U771" t="str">
        <f t="shared" ref="U771:U834" si="76">TEXT(S771,"mmm")</f>
        <v>Nov</v>
      </c>
      <c r="V771" t="str">
        <f t="shared" ref="V771:V834" si="77">TEXT(S771,"yyyy")</f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">
        <v>8322</v>
      </c>
      <c r="R772" t="s">
        <v>8324</v>
      </c>
      <c r="S772" s="8">
        <f t="shared" si="74"/>
        <v>41289.791307870371</v>
      </c>
      <c r="T772" s="8">
        <f t="shared" si="75"/>
        <v>41329.749641203707</v>
      </c>
      <c r="U772" t="str">
        <f t="shared" si="76"/>
        <v>Jan</v>
      </c>
      <c r="V772" t="str">
        <f t="shared" si="77"/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>
        <f t="shared" si="73"/>
        <v>10</v>
      </c>
      <c r="Q773" t="s">
        <v>8322</v>
      </c>
      <c r="R773" t="s">
        <v>8324</v>
      </c>
      <c r="S773" s="8">
        <f t="shared" si="74"/>
        <v>42349.615763888891</v>
      </c>
      <c r="T773" s="8">
        <f t="shared" si="75"/>
        <v>42399.574097222227</v>
      </c>
      <c r="U773" t="str">
        <f t="shared" si="76"/>
        <v>Dec</v>
      </c>
      <c r="V773" t="str">
        <f t="shared" si="77"/>
        <v>2015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>
        <f t="shared" si="73"/>
        <v>50</v>
      </c>
      <c r="Q774" t="s">
        <v>8322</v>
      </c>
      <c r="R774" t="s">
        <v>8324</v>
      </c>
      <c r="S774" s="8">
        <f t="shared" si="74"/>
        <v>40067.848599537036</v>
      </c>
      <c r="T774" s="8">
        <f t="shared" si="75"/>
        <v>40117.915972222225</v>
      </c>
      <c r="U774" t="str">
        <f t="shared" si="76"/>
        <v>Sep</v>
      </c>
      <c r="V774" t="str">
        <f t="shared" si="77"/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>
        <f t="shared" si="73"/>
        <v>16</v>
      </c>
      <c r="Q775" t="s">
        <v>8322</v>
      </c>
      <c r="R775" t="s">
        <v>8324</v>
      </c>
      <c r="S775" s="8">
        <f t="shared" si="74"/>
        <v>42100.527604166658</v>
      </c>
      <c r="T775" s="8">
        <f t="shared" si="75"/>
        <v>42134.709027777775</v>
      </c>
      <c r="U775" t="str">
        <f t="shared" si="76"/>
        <v>Apr</v>
      </c>
      <c r="V775" t="str">
        <f t="shared" si="77"/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>
        <f t="shared" si="73"/>
        <v>39</v>
      </c>
      <c r="Q776" t="s">
        <v>8322</v>
      </c>
      <c r="R776" t="s">
        <v>8324</v>
      </c>
      <c r="S776" s="8">
        <f t="shared" si="74"/>
        <v>41663.571967592587</v>
      </c>
      <c r="T776" s="8">
        <f t="shared" si="75"/>
        <v>41693.530300925922</v>
      </c>
      <c r="U776" t="str">
        <f t="shared" si="76"/>
        <v>Jan</v>
      </c>
      <c r="V776" t="str">
        <f t="shared" si="77"/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>
        <f t="shared" si="73"/>
        <v>34</v>
      </c>
      <c r="Q777" t="s">
        <v>8322</v>
      </c>
      <c r="R777" t="s">
        <v>8324</v>
      </c>
      <c r="S777" s="8">
        <f t="shared" si="74"/>
        <v>40862.851793981477</v>
      </c>
      <c r="T777" s="8">
        <f t="shared" si="75"/>
        <v>40892.810127314813</v>
      </c>
      <c r="U777" t="str">
        <f t="shared" si="76"/>
        <v>Nov</v>
      </c>
      <c r="V777" t="str">
        <f t="shared" si="77"/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>
        <f t="shared" si="73"/>
        <v>63.12</v>
      </c>
      <c r="Q778" t="s">
        <v>8322</v>
      </c>
      <c r="R778" t="s">
        <v>8324</v>
      </c>
      <c r="S778" s="8">
        <f t="shared" si="74"/>
        <v>42250.477372685178</v>
      </c>
      <c r="T778" s="8">
        <f t="shared" si="75"/>
        <v>42287.958333333328</v>
      </c>
      <c r="U778" t="str">
        <f t="shared" si="76"/>
        <v>Sep</v>
      </c>
      <c r="V778" t="str">
        <f t="shared" si="77"/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>
        <f t="shared" si="73"/>
        <v>7</v>
      </c>
      <c r="Q779" t="s">
        <v>8322</v>
      </c>
      <c r="R779" t="s">
        <v>8324</v>
      </c>
      <c r="S779" s="8">
        <f t="shared" si="74"/>
        <v>41456.772881944438</v>
      </c>
      <c r="T779" s="8">
        <f t="shared" si="75"/>
        <v>41486.731215277774</v>
      </c>
      <c r="U779" t="str">
        <f t="shared" si="76"/>
        <v>Jul</v>
      </c>
      <c r="V779" t="str">
        <f t="shared" si="77"/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>
        <f t="shared" si="73"/>
        <v>2</v>
      </c>
      <c r="Q780" t="s">
        <v>8322</v>
      </c>
      <c r="R780" t="s">
        <v>8324</v>
      </c>
      <c r="S780" s="8">
        <f t="shared" si="74"/>
        <v>41729.493981481479</v>
      </c>
      <c r="T780" s="8">
        <f t="shared" si="75"/>
        <v>41759.452314814815</v>
      </c>
      <c r="U780" t="str">
        <f t="shared" si="76"/>
        <v>Mar</v>
      </c>
      <c r="V780" t="str">
        <f t="shared" si="77"/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>
        <f t="shared" si="73"/>
        <v>66.67</v>
      </c>
      <c r="Q781" t="s">
        <v>8322</v>
      </c>
      <c r="R781" t="s">
        <v>8324</v>
      </c>
      <c r="S781" s="8">
        <f t="shared" si="74"/>
        <v>40436.475752314815</v>
      </c>
      <c r="T781" s="8">
        <f t="shared" si="75"/>
        <v>40465.916666666664</v>
      </c>
      <c r="U781" t="str">
        <f t="shared" si="76"/>
        <v>Sep</v>
      </c>
      <c r="V781" t="str">
        <f t="shared" si="77"/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38.520000000000003</v>
      </c>
      <c r="Q782" t="s">
        <v>8325</v>
      </c>
      <c r="R782" t="s">
        <v>8326</v>
      </c>
      <c r="S782" s="8">
        <f t="shared" si="74"/>
        <v>40636.465567129628</v>
      </c>
      <c r="T782" s="8">
        <f t="shared" si="75"/>
        <v>40666.423900462964</v>
      </c>
      <c r="U782" t="str">
        <f t="shared" si="76"/>
        <v>Apr</v>
      </c>
      <c r="V782" t="str">
        <f t="shared" si="77"/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>
        <f t="shared" si="73"/>
        <v>42.61</v>
      </c>
      <c r="Q783" t="s">
        <v>8325</v>
      </c>
      <c r="R783" t="s">
        <v>8326</v>
      </c>
      <c r="S783" s="8">
        <f t="shared" si="74"/>
        <v>41402.792523148149</v>
      </c>
      <c r="T783" s="8">
        <f t="shared" si="75"/>
        <v>41432.750856481485</v>
      </c>
      <c r="U783" t="str">
        <f t="shared" si="76"/>
        <v>May</v>
      </c>
      <c r="V783" t="str">
        <f t="shared" si="77"/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">
        <v>8325</v>
      </c>
      <c r="R784" t="s">
        <v>8326</v>
      </c>
      <c r="S784" s="8">
        <f t="shared" si="74"/>
        <v>41116.549791666665</v>
      </c>
      <c r="T784" s="8">
        <f t="shared" si="75"/>
        <v>41146.508125</v>
      </c>
      <c r="U784" t="str">
        <f t="shared" si="76"/>
        <v>Jul</v>
      </c>
      <c r="V784" t="str">
        <f t="shared" si="77"/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>
        <f t="shared" si="73"/>
        <v>63.49</v>
      </c>
      <c r="Q785" t="s">
        <v>8325</v>
      </c>
      <c r="R785" t="s">
        <v>8326</v>
      </c>
      <c r="S785" s="8">
        <f t="shared" si="74"/>
        <v>40987.565381944441</v>
      </c>
      <c r="T785" s="8">
        <f t="shared" si="75"/>
        <v>41026.666666666664</v>
      </c>
      <c r="U785" t="str">
        <f t="shared" si="76"/>
        <v>Mar</v>
      </c>
      <c r="V785" t="str">
        <f t="shared" si="77"/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>
        <f t="shared" si="73"/>
        <v>102.5</v>
      </c>
      <c r="Q786" t="s">
        <v>8325</v>
      </c>
      <c r="R786" t="s">
        <v>8326</v>
      </c>
      <c r="S786" s="8">
        <f t="shared" si="74"/>
        <v>41674.941192129627</v>
      </c>
      <c r="T786" s="8">
        <f t="shared" si="75"/>
        <v>41714.857858796298</v>
      </c>
      <c r="U786" t="str">
        <f t="shared" si="76"/>
        <v>Feb</v>
      </c>
      <c r="V786" t="str">
        <f t="shared" si="77"/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>
        <f t="shared" si="73"/>
        <v>31.14</v>
      </c>
      <c r="Q787" t="s">
        <v>8325</v>
      </c>
      <c r="R787" t="s">
        <v>8326</v>
      </c>
      <c r="S787" s="8">
        <f t="shared" si="74"/>
        <v>41303.385590277772</v>
      </c>
      <c r="T787" s="8">
        <f t="shared" si="75"/>
        <v>41333.343923611108</v>
      </c>
      <c r="U787" t="str">
        <f t="shared" si="76"/>
        <v>Jan</v>
      </c>
      <c r="V787" t="str">
        <f t="shared" si="77"/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>
        <f t="shared" si="73"/>
        <v>162.27000000000001</v>
      </c>
      <c r="Q788" t="s">
        <v>8325</v>
      </c>
      <c r="R788" t="s">
        <v>8326</v>
      </c>
      <c r="S788" s="8">
        <f t="shared" si="74"/>
        <v>40982.847615740735</v>
      </c>
      <c r="T788" s="8">
        <f t="shared" si="75"/>
        <v>41040.407638888886</v>
      </c>
      <c r="U788" t="str">
        <f t="shared" si="76"/>
        <v>Mar</v>
      </c>
      <c r="V788" t="str">
        <f t="shared" si="77"/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>
        <f t="shared" si="73"/>
        <v>80.59</v>
      </c>
      <c r="Q789" t="s">
        <v>8325</v>
      </c>
      <c r="R789" t="s">
        <v>8326</v>
      </c>
      <c r="S789" s="8">
        <f t="shared" si="74"/>
        <v>41549.419282407405</v>
      </c>
      <c r="T789" s="8">
        <f t="shared" si="75"/>
        <v>41579.377615740741</v>
      </c>
      <c r="U789" t="str">
        <f t="shared" si="76"/>
        <v>Oct</v>
      </c>
      <c r="V789" t="str">
        <f t="shared" si="77"/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>
        <f t="shared" si="73"/>
        <v>59.85</v>
      </c>
      <c r="Q790" t="s">
        <v>8325</v>
      </c>
      <c r="R790" t="s">
        <v>8326</v>
      </c>
      <c r="S790" s="8">
        <f t="shared" si="74"/>
        <v>41058.798472222217</v>
      </c>
      <c r="T790" s="8">
        <f t="shared" si="75"/>
        <v>41096.915972222225</v>
      </c>
      <c r="U790" t="str">
        <f t="shared" si="76"/>
        <v>May</v>
      </c>
      <c r="V790" t="str">
        <f t="shared" si="77"/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>
        <f t="shared" si="73"/>
        <v>132.86000000000001</v>
      </c>
      <c r="Q791" t="s">
        <v>8325</v>
      </c>
      <c r="R791" t="s">
        <v>8326</v>
      </c>
      <c r="S791" s="8">
        <f t="shared" si="74"/>
        <v>41276.977777777778</v>
      </c>
      <c r="T791" s="8">
        <f t="shared" si="75"/>
        <v>41295.082638888889</v>
      </c>
      <c r="U791" t="str">
        <f t="shared" si="76"/>
        <v>Jan</v>
      </c>
      <c r="V791" t="str">
        <f t="shared" si="77"/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>
        <f t="shared" si="73"/>
        <v>92.55</v>
      </c>
      <c r="Q792" t="s">
        <v>8325</v>
      </c>
      <c r="R792" t="s">
        <v>8326</v>
      </c>
      <c r="S792" s="8">
        <f t="shared" si="74"/>
        <v>41275.839571759258</v>
      </c>
      <c r="T792" s="8">
        <f t="shared" si="75"/>
        <v>41305.797905092593</v>
      </c>
      <c r="U792" t="str">
        <f t="shared" si="76"/>
        <v>Jan</v>
      </c>
      <c r="V792" t="str">
        <f t="shared" si="77"/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>
        <f t="shared" si="73"/>
        <v>60.86</v>
      </c>
      <c r="Q793" t="s">
        <v>8325</v>
      </c>
      <c r="R793" t="s">
        <v>8326</v>
      </c>
      <c r="S793" s="8">
        <f t="shared" si="74"/>
        <v>41557.572291666664</v>
      </c>
      <c r="T793" s="8">
        <f t="shared" si="75"/>
        <v>41590.999305555553</v>
      </c>
      <c r="U793" t="str">
        <f t="shared" si="76"/>
        <v>Oct</v>
      </c>
      <c r="V793" t="str">
        <f t="shared" si="77"/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>
        <f t="shared" si="73"/>
        <v>41.85</v>
      </c>
      <c r="Q794" t="s">
        <v>8325</v>
      </c>
      <c r="R794" t="s">
        <v>8326</v>
      </c>
      <c r="S794" s="8">
        <f t="shared" si="74"/>
        <v>41555.665312500001</v>
      </c>
      <c r="T794" s="8">
        <f t="shared" si="75"/>
        <v>41585.665312500001</v>
      </c>
      <c r="U794" t="str">
        <f t="shared" si="76"/>
        <v>Oct</v>
      </c>
      <c r="V794" t="str">
        <f t="shared" si="77"/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>
        <f t="shared" si="73"/>
        <v>88.33</v>
      </c>
      <c r="Q795" t="s">
        <v>8325</v>
      </c>
      <c r="R795" t="s">
        <v>8326</v>
      </c>
      <c r="S795" s="8">
        <f t="shared" si="74"/>
        <v>41442.532916666663</v>
      </c>
      <c r="T795" s="8">
        <f t="shared" si="75"/>
        <v>41457.957638888889</v>
      </c>
      <c r="U795" t="str">
        <f t="shared" si="76"/>
        <v>Jun</v>
      </c>
      <c r="V795" t="str">
        <f t="shared" si="77"/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>
        <f t="shared" si="73"/>
        <v>158.96</v>
      </c>
      <c r="Q796" t="s">
        <v>8325</v>
      </c>
      <c r="R796" t="s">
        <v>8326</v>
      </c>
      <c r="S796" s="8">
        <f t="shared" si="74"/>
        <v>40735.906678240739</v>
      </c>
      <c r="T796" s="8">
        <f t="shared" si="75"/>
        <v>40791.462500000001</v>
      </c>
      <c r="U796" t="str">
        <f t="shared" si="76"/>
        <v>Jul</v>
      </c>
      <c r="V796" t="str">
        <f t="shared" si="77"/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>
        <f t="shared" si="73"/>
        <v>85.05</v>
      </c>
      <c r="Q797" t="s">
        <v>8325</v>
      </c>
      <c r="R797" t="s">
        <v>8326</v>
      </c>
      <c r="S797" s="8">
        <f t="shared" si="74"/>
        <v>40963.404699074068</v>
      </c>
      <c r="T797" s="8">
        <f t="shared" si="75"/>
        <v>41005.957638888889</v>
      </c>
      <c r="U797" t="str">
        <f t="shared" si="76"/>
        <v>Feb</v>
      </c>
      <c r="V797" t="str">
        <f t="shared" si="77"/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>
        <f t="shared" si="73"/>
        <v>112.61</v>
      </c>
      <c r="Q798" t="s">
        <v>8325</v>
      </c>
      <c r="R798" t="s">
        <v>8326</v>
      </c>
      <c r="S798" s="8">
        <f t="shared" si="74"/>
        <v>41502.674594907403</v>
      </c>
      <c r="T798" s="8">
        <f t="shared" si="75"/>
        <v>41532.631944444445</v>
      </c>
      <c r="U798" t="str">
        <f t="shared" si="76"/>
        <v>Aug</v>
      </c>
      <c r="V798" t="str">
        <f t="shared" si="77"/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>
        <f t="shared" si="73"/>
        <v>45.44</v>
      </c>
      <c r="Q799" t="s">
        <v>8325</v>
      </c>
      <c r="R799" t="s">
        <v>8326</v>
      </c>
      <c r="S799" s="8">
        <f t="shared" si="74"/>
        <v>40996.785740740735</v>
      </c>
      <c r="T799" s="8">
        <f t="shared" si="75"/>
        <v>41027.916666666664</v>
      </c>
      <c r="U799" t="str">
        <f t="shared" si="76"/>
        <v>Mar</v>
      </c>
      <c r="V799" t="str">
        <f t="shared" si="77"/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>
        <f t="shared" si="73"/>
        <v>46.22</v>
      </c>
      <c r="Q800" t="s">
        <v>8325</v>
      </c>
      <c r="R800" t="s">
        <v>8326</v>
      </c>
      <c r="S800" s="8">
        <f t="shared" si="74"/>
        <v>41882.381793981483</v>
      </c>
      <c r="T800" s="8">
        <f t="shared" si="75"/>
        <v>41912.340127314819</v>
      </c>
      <c r="U800" t="str">
        <f t="shared" si="76"/>
        <v>Aug</v>
      </c>
      <c r="V800" t="str">
        <f t="shared" si="77"/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>
        <f t="shared" si="73"/>
        <v>178.61</v>
      </c>
      <c r="Q801" t="s">
        <v>8325</v>
      </c>
      <c r="R801" t="s">
        <v>8326</v>
      </c>
      <c r="S801" s="8">
        <f t="shared" si="74"/>
        <v>40996.458865740737</v>
      </c>
      <c r="T801" s="8">
        <f t="shared" si="75"/>
        <v>41026.417199074072</v>
      </c>
      <c r="U801" t="str">
        <f t="shared" si="76"/>
        <v>Mar</v>
      </c>
      <c r="V801" t="str">
        <f t="shared" si="77"/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>
        <f t="shared" si="73"/>
        <v>40.75</v>
      </c>
      <c r="Q802" t="s">
        <v>8325</v>
      </c>
      <c r="R802" t="s">
        <v>8326</v>
      </c>
      <c r="S802" s="8">
        <f t="shared" si="74"/>
        <v>41863.225162037037</v>
      </c>
      <c r="T802" s="8">
        <f t="shared" si="75"/>
        <v>41893.183495370373</v>
      </c>
      <c r="U802" t="str">
        <f t="shared" si="76"/>
        <v>Aug</v>
      </c>
      <c r="V802" t="str">
        <f t="shared" si="77"/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>
        <f t="shared" si="73"/>
        <v>43.73</v>
      </c>
      <c r="Q803" t="s">
        <v>8325</v>
      </c>
      <c r="R803" t="s">
        <v>8326</v>
      </c>
      <c r="S803" s="8">
        <f t="shared" si="74"/>
        <v>40695.587037037032</v>
      </c>
      <c r="T803" s="8">
        <f t="shared" si="75"/>
        <v>40725.545370370368</v>
      </c>
      <c r="U803" t="str">
        <f t="shared" si="76"/>
        <v>Jun</v>
      </c>
      <c r="V803" t="str">
        <f t="shared" si="77"/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>
        <f t="shared" si="73"/>
        <v>81.069999999999993</v>
      </c>
      <c r="Q804" t="s">
        <v>8325</v>
      </c>
      <c r="R804" t="s">
        <v>8326</v>
      </c>
      <c r="S804" s="8">
        <f t="shared" si="74"/>
        <v>41122.813935185186</v>
      </c>
      <c r="T804" s="8">
        <f t="shared" si="75"/>
        <v>41168.920138888891</v>
      </c>
      <c r="U804" t="str">
        <f t="shared" si="76"/>
        <v>Aug</v>
      </c>
      <c r="V804" t="str">
        <f t="shared" si="77"/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>
        <f t="shared" si="73"/>
        <v>74.61</v>
      </c>
      <c r="Q805" t="s">
        <v>8325</v>
      </c>
      <c r="R805" t="s">
        <v>8326</v>
      </c>
      <c r="S805" s="8">
        <f t="shared" si="74"/>
        <v>40665.741643518515</v>
      </c>
      <c r="T805" s="8">
        <f t="shared" si="75"/>
        <v>40691.791666666664</v>
      </c>
      <c r="U805" t="str">
        <f t="shared" si="76"/>
        <v>May</v>
      </c>
      <c r="V805" t="str">
        <f t="shared" si="77"/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305.56</v>
      </c>
      <c r="Q806" t="s">
        <v>8325</v>
      </c>
      <c r="R806" t="s">
        <v>8326</v>
      </c>
      <c r="S806" s="8">
        <f t="shared" si="74"/>
        <v>40729.897291666668</v>
      </c>
      <c r="T806" s="8">
        <f t="shared" si="75"/>
        <v>40746.915972222225</v>
      </c>
      <c r="U806" t="str">
        <f t="shared" si="76"/>
        <v>Jul</v>
      </c>
      <c r="V806" t="str">
        <f t="shared" si="77"/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</v>
      </c>
      <c r="Q807" t="s">
        <v>8325</v>
      </c>
      <c r="R807" t="s">
        <v>8326</v>
      </c>
      <c r="S807" s="8">
        <f t="shared" si="74"/>
        <v>40690.614722222221</v>
      </c>
      <c r="T807" s="8">
        <f t="shared" si="75"/>
        <v>40740.708333333336</v>
      </c>
      <c r="U807" t="str">
        <f t="shared" si="76"/>
        <v>May</v>
      </c>
      <c r="V807" t="str">
        <f t="shared" si="77"/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>
        <f t="shared" si="73"/>
        <v>117.68</v>
      </c>
      <c r="Q808" t="s">
        <v>8325</v>
      </c>
      <c r="R808" t="s">
        <v>8326</v>
      </c>
      <c r="S808" s="8">
        <f t="shared" si="74"/>
        <v>40763.483090277776</v>
      </c>
      <c r="T808" s="8">
        <f t="shared" si="75"/>
        <v>40793.441423611112</v>
      </c>
      <c r="U808" t="str">
        <f t="shared" si="76"/>
        <v>Aug</v>
      </c>
      <c r="V808" t="str">
        <f t="shared" si="77"/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>
        <f t="shared" si="73"/>
        <v>73.77</v>
      </c>
      <c r="Q809" t="s">
        <v>8325</v>
      </c>
      <c r="R809" t="s">
        <v>8326</v>
      </c>
      <c r="S809" s="8">
        <f t="shared" si="74"/>
        <v>42759.420266203706</v>
      </c>
      <c r="T809" s="8">
        <f t="shared" si="75"/>
        <v>42794.833333333328</v>
      </c>
      <c r="U809" t="str">
        <f t="shared" si="76"/>
        <v>Jan</v>
      </c>
      <c r="V809" t="str">
        <f t="shared" si="77"/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</v>
      </c>
      <c r="Q810" t="s">
        <v>8325</v>
      </c>
      <c r="R810" t="s">
        <v>8326</v>
      </c>
      <c r="S810" s="8">
        <f t="shared" si="74"/>
        <v>41961.892199074071</v>
      </c>
      <c r="T810" s="8">
        <f t="shared" si="75"/>
        <v>41994.957638888889</v>
      </c>
      <c r="U810" t="str">
        <f t="shared" si="76"/>
        <v>Nov</v>
      </c>
      <c r="V810" t="str">
        <f t="shared" si="77"/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>
        <f t="shared" si="73"/>
        <v>79.83</v>
      </c>
      <c r="Q811" t="s">
        <v>8325</v>
      </c>
      <c r="R811" t="s">
        <v>8326</v>
      </c>
      <c r="S811" s="8">
        <f t="shared" si="74"/>
        <v>41628.625347222223</v>
      </c>
      <c r="T811" s="8">
        <f t="shared" si="75"/>
        <v>41658.583680555559</v>
      </c>
      <c r="U811" t="str">
        <f t="shared" si="76"/>
        <v>Dec</v>
      </c>
      <c r="V811" t="str">
        <f t="shared" si="77"/>
        <v>2013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</v>
      </c>
      <c r="Q812" t="s">
        <v>8325</v>
      </c>
      <c r="R812" t="s">
        <v>8326</v>
      </c>
      <c r="S812" s="8">
        <f t="shared" si="74"/>
        <v>41122.847939814812</v>
      </c>
      <c r="T812" s="8">
        <f t="shared" si="75"/>
        <v>41152.806273148148</v>
      </c>
      <c r="U812" t="str">
        <f t="shared" si="76"/>
        <v>Aug</v>
      </c>
      <c r="V812" t="str">
        <f t="shared" si="77"/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86.67</v>
      </c>
      <c r="Q813" t="s">
        <v>8325</v>
      </c>
      <c r="R813" t="s">
        <v>8326</v>
      </c>
      <c r="S813" s="8">
        <f t="shared" si="74"/>
        <v>41443.435208333329</v>
      </c>
      <c r="T813" s="8">
        <f t="shared" si="75"/>
        <v>41465.452777777777</v>
      </c>
      <c r="U813" t="str">
        <f t="shared" si="76"/>
        <v>Jun</v>
      </c>
      <c r="V813" t="str">
        <f t="shared" si="77"/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>
        <f t="shared" si="73"/>
        <v>27.61</v>
      </c>
      <c r="Q814" t="s">
        <v>8325</v>
      </c>
      <c r="R814" t="s">
        <v>8326</v>
      </c>
      <c r="S814" s="8">
        <f t="shared" si="74"/>
        <v>41281.809629629628</v>
      </c>
      <c r="T814" s="8">
        <f t="shared" si="75"/>
        <v>41334.331944444442</v>
      </c>
      <c r="U814" t="str">
        <f t="shared" si="76"/>
        <v>Jan</v>
      </c>
      <c r="V814" t="str">
        <f t="shared" si="77"/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>
        <f t="shared" si="73"/>
        <v>25</v>
      </c>
      <c r="Q815" t="s">
        <v>8325</v>
      </c>
      <c r="R815" t="s">
        <v>8326</v>
      </c>
      <c r="S815" s="8">
        <f t="shared" si="74"/>
        <v>41080.751909722218</v>
      </c>
      <c r="T815" s="8">
        <f t="shared" si="75"/>
        <v>41110.710243055553</v>
      </c>
      <c r="U815" t="str">
        <f t="shared" si="76"/>
        <v>Jun</v>
      </c>
      <c r="V815" t="str">
        <f t="shared" si="77"/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>
        <f t="shared" si="73"/>
        <v>45.46</v>
      </c>
      <c r="Q816" t="s">
        <v>8325</v>
      </c>
      <c r="R816" t="s">
        <v>8326</v>
      </c>
      <c r="S816" s="8">
        <f t="shared" si="74"/>
        <v>40679.534733796296</v>
      </c>
      <c r="T816" s="8">
        <f t="shared" si="75"/>
        <v>40694.50277777778</v>
      </c>
      <c r="U816" t="str">
        <f t="shared" si="76"/>
        <v>May</v>
      </c>
      <c r="V816" t="str">
        <f t="shared" si="77"/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</v>
      </c>
      <c r="Q817" t="s">
        <v>8325</v>
      </c>
      <c r="R817" t="s">
        <v>8326</v>
      </c>
      <c r="S817" s="8">
        <f t="shared" si="74"/>
        <v>41914.70952546296</v>
      </c>
      <c r="T817" s="8">
        <f t="shared" si="75"/>
        <v>41944.667858796296</v>
      </c>
      <c r="U817" t="str">
        <f t="shared" si="76"/>
        <v>Oct</v>
      </c>
      <c r="V817" t="str">
        <f t="shared" si="77"/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>
        <f t="shared" si="73"/>
        <v>39.31</v>
      </c>
      <c r="Q818" t="s">
        <v>8325</v>
      </c>
      <c r="R818" t="s">
        <v>8326</v>
      </c>
      <c r="S818" s="8">
        <f t="shared" si="74"/>
        <v>41341.662534722222</v>
      </c>
      <c r="T818" s="8">
        <f t="shared" si="75"/>
        <v>41373.020833333336</v>
      </c>
      <c r="U818" t="str">
        <f t="shared" si="76"/>
        <v>Mar</v>
      </c>
      <c r="V818" t="str">
        <f t="shared" si="77"/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>
        <f t="shared" si="73"/>
        <v>89.42</v>
      </c>
      <c r="Q819" t="s">
        <v>8325</v>
      </c>
      <c r="R819" t="s">
        <v>8326</v>
      </c>
      <c r="S819" s="8">
        <f t="shared" si="74"/>
        <v>40925.391331018516</v>
      </c>
      <c r="T819" s="8">
        <f t="shared" si="75"/>
        <v>40978.957638888889</v>
      </c>
      <c r="U819" t="str">
        <f t="shared" si="76"/>
        <v>Jan</v>
      </c>
      <c r="V819" t="str">
        <f t="shared" si="77"/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>
        <f t="shared" si="73"/>
        <v>28.68</v>
      </c>
      <c r="Q820" t="s">
        <v>8325</v>
      </c>
      <c r="R820" t="s">
        <v>8326</v>
      </c>
      <c r="S820" s="8">
        <f t="shared" si="74"/>
        <v>41120.67454861111</v>
      </c>
      <c r="T820" s="8">
        <f t="shared" si="75"/>
        <v>41128.459027777775</v>
      </c>
      <c r="U820" t="str">
        <f t="shared" si="76"/>
        <v>Jul</v>
      </c>
      <c r="V820" t="str">
        <f t="shared" si="77"/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>
        <f t="shared" si="73"/>
        <v>31.07</v>
      </c>
      <c r="Q821" t="s">
        <v>8325</v>
      </c>
      <c r="R821" t="s">
        <v>8326</v>
      </c>
      <c r="S821" s="8">
        <f t="shared" si="74"/>
        <v>41619.789976851847</v>
      </c>
      <c r="T821" s="8">
        <f t="shared" si="75"/>
        <v>41628.947222222225</v>
      </c>
      <c r="U821" t="str">
        <f t="shared" si="76"/>
        <v>Dec</v>
      </c>
      <c r="V821" t="str">
        <f t="shared" si="77"/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>
        <f t="shared" si="73"/>
        <v>70.55</v>
      </c>
      <c r="Q822" t="s">
        <v>8325</v>
      </c>
      <c r="R822" t="s">
        <v>8326</v>
      </c>
      <c r="S822" s="8">
        <f t="shared" si="74"/>
        <v>41768.633587962962</v>
      </c>
      <c r="T822" s="8">
        <f t="shared" si="75"/>
        <v>41798.958333333336</v>
      </c>
      <c r="U822" t="str">
        <f t="shared" si="76"/>
        <v>May</v>
      </c>
      <c r="V822" t="str">
        <f t="shared" si="77"/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224.13</v>
      </c>
      <c r="Q823" t="s">
        <v>8325</v>
      </c>
      <c r="R823" t="s">
        <v>8326</v>
      </c>
      <c r="S823" s="8">
        <f t="shared" si="74"/>
        <v>42093.71371527778</v>
      </c>
      <c r="T823" s="8">
        <f t="shared" si="75"/>
        <v>42127.917361111111</v>
      </c>
      <c r="U823" t="str">
        <f t="shared" si="76"/>
        <v>Mar</v>
      </c>
      <c r="V823" t="str">
        <f t="shared" si="77"/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>
        <f t="shared" si="73"/>
        <v>51.81</v>
      </c>
      <c r="Q824" t="s">
        <v>8325</v>
      </c>
      <c r="R824" t="s">
        <v>8326</v>
      </c>
      <c r="S824" s="8">
        <f t="shared" si="74"/>
        <v>41157.739004629628</v>
      </c>
      <c r="T824" s="8">
        <f t="shared" si="75"/>
        <v>41187.697337962964</v>
      </c>
      <c r="U824" t="str">
        <f t="shared" si="76"/>
        <v>Sep</v>
      </c>
      <c r="V824" t="str">
        <f t="shared" si="77"/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>
        <f t="shared" si="73"/>
        <v>43.52</v>
      </c>
      <c r="Q825" t="s">
        <v>8325</v>
      </c>
      <c r="R825" t="s">
        <v>8326</v>
      </c>
      <c r="S825" s="8">
        <f t="shared" si="74"/>
        <v>42055.764490740738</v>
      </c>
      <c r="T825" s="8">
        <f t="shared" si="75"/>
        <v>42085.681157407409</v>
      </c>
      <c r="U825" t="str">
        <f t="shared" si="76"/>
        <v>Feb</v>
      </c>
      <c r="V825" t="str">
        <f t="shared" si="77"/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>
        <f t="shared" si="73"/>
        <v>39.82</v>
      </c>
      <c r="Q826" t="s">
        <v>8325</v>
      </c>
      <c r="R826" t="s">
        <v>8326</v>
      </c>
      <c r="S826" s="8">
        <f t="shared" si="74"/>
        <v>40250.033773148149</v>
      </c>
      <c r="T826" s="8">
        <f t="shared" si="75"/>
        <v>40286.040972222225</v>
      </c>
      <c r="U826" t="str">
        <f t="shared" si="76"/>
        <v>Mar</v>
      </c>
      <c r="V826" t="str">
        <f t="shared" si="77"/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>
        <f t="shared" si="73"/>
        <v>126.81</v>
      </c>
      <c r="Q827" t="s">
        <v>8325</v>
      </c>
      <c r="R827" t="s">
        <v>8326</v>
      </c>
      <c r="S827" s="8">
        <f t="shared" si="74"/>
        <v>41186.098194444443</v>
      </c>
      <c r="T827" s="8">
        <f t="shared" si="75"/>
        <v>41211.056527777779</v>
      </c>
      <c r="U827" t="str">
        <f t="shared" si="76"/>
        <v>Oct</v>
      </c>
      <c r="V827" t="str">
        <f t="shared" si="77"/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>
        <f t="shared" si="73"/>
        <v>113.88</v>
      </c>
      <c r="Q828" t="s">
        <v>8325</v>
      </c>
      <c r="R828" t="s">
        <v>8326</v>
      </c>
      <c r="S828" s="8">
        <f t="shared" si="74"/>
        <v>40972.830208333333</v>
      </c>
      <c r="T828" s="8">
        <f t="shared" si="75"/>
        <v>40993.746874999997</v>
      </c>
      <c r="U828" t="str">
        <f t="shared" si="76"/>
        <v>Mar</v>
      </c>
      <c r="V828" t="str">
        <f t="shared" si="77"/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>
        <f t="shared" si="73"/>
        <v>28.18</v>
      </c>
      <c r="Q829" t="s">
        <v>8325</v>
      </c>
      <c r="R829" t="s">
        <v>8326</v>
      </c>
      <c r="S829" s="8">
        <f t="shared" si="74"/>
        <v>40927.265127314815</v>
      </c>
      <c r="T829" s="8">
        <f t="shared" si="75"/>
        <v>40953.575694444444</v>
      </c>
      <c r="U829" t="str">
        <f t="shared" si="76"/>
        <v>Jan</v>
      </c>
      <c r="V829" t="str">
        <f t="shared" si="77"/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36.61</v>
      </c>
      <c r="Q830" t="s">
        <v>8325</v>
      </c>
      <c r="R830" t="s">
        <v>8326</v>
      </c>
      <c r="S830" s="8">
        <f t="shared" si="74"/>
        <v>41072.84238425926</v>
      </c>
      <c r="T830" s="8">
        <f t="shared" si="75"/>
        <v>41085.433333333334</v>
      </c>
      <c r="U830" t="str">
        <f t="shared" si="76"/>
        <v>Jun</v>
      </c>
      <c r="V830" t="str">
        <f t="shared" si="77"/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">
        <v>8325</v>
      </c>
      <c r="R831" t="s">
        <v>8326</v>
      </c>
      <c r="S831" s="8">
        <f t="shared" si="74"/>
        <v>42504.593055555553</v>
      </c>
      <c r="T831" s="8">
        <f t="shared" si="75"/>
        <v>42564.551388888889</v>
      </c>
      <c r="U831" t="str">
        <f t="shared" si="76"/>
        <v>May</v>
      </c>
      <c r="V831" t="str">
        <f t="shared" si="77"/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>
        <f t="shared" si="73"/>
        <v>60.66</v>
      </c>
      <c r="Q832" t="s">
        <v>8325</v>
      </c>
      <c r="R832" t="s">
        <v>8326</v>
      </c>
      <c r="S832" s="8">
        <f t="shared" si="74"/>
        <v>41325.317418981482</v>
      </c>
      <c r="T832" s="8">
        <f t="shared" si="75"/>
        <v>41355.234085648146</v>
      </c>
      <c r="U832" t="str">
        <f t="shared" si="76"/>
        <v>Feb</v>
      </c>
      <c r="V832" t="str">
        <f t="shared" si="77"/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>
        <f t="shared" si="73"/>
        <v>175</v>
      </c>
      <c r="Q833" t="s">
        <v>8325</v>
      </c>
      <c r="R833" t="s">
        <v>8326</v>
      </c>
      <c r="S833" s="8">
        <f t="shared" si="74"/>
        <v>40996.438587962963</v>
      </c>
      <c r="T833" s="8">
        <f t="shared" si="75"/>
        <v>41026.396921296298</v>
      </c>
      <c r="U833" t="str">
        <f t="shared" si="76"/>
        <v>Mar</v>
      </c>
      <c r="V833" t="str">
        <f t="shared" si="77"/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>
        <f t="shared" si="73"/>
        <v>97.99</v>
      </c>
      <c r="Q834" t="s">
        <v>8325</v>
      </c>
      <c r="R834" t="s">
        <v>8326</v>
      </c>
      <c r="S834" s="8">
        <f t="shared" si="74"/>
        <v>40869.466840277775</v>
      </c>
      <c r="T834" s="8">
        <f t="shared" si="75"/>
        <v>40929.092361111114</v>
      </c>
      <c r="U834" t="str">
        <f t="shared" si="76"/>
        <v>Nov</v>
      </c>
      <c r="V834" t="str">
        <f t="shared" si="77"/>
        <v>2011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ROUND(100*(E835/D835),0)</f>
        <v>102</v>
      </c>
      <c r="P835">
        <f t="shared" ref="P835:P898" si="79">ROUND(E835/L835,2)</f>
        <v>148.78</v>
      </c>
      <c r="Q835" t="s">
        <v>8325</v>
      </c>
      <c r="R835" t="s">
        <v>8326</v>
      </c>
      <c r="S835" s="8">
        <f t="shared" ref="S835:S898" si="80">(((J835/60)/60)/24)+DATE(1970,1,1)+(-5/24)</f>
        <v>41718.669849537036</v>
      </c>
      <c r="T835" s="8">
        <f t="shared" ref="T835:T898" si="81">(((I835/60)/60)/24)+DATE(1970,1,1)+(-6/24)</f>
        <v>41748.628182870372</v>
      </c>
      <c r="U835" t="str">
        <f t="shared" ref="U835:U898" si="82">TEXT(S835,"mmm")</f>
        <v>Mar</v>
      </c>
      <c r="V835" t="str">
        <f t="shared" ref="V835:V898" si="83">TEXT(S835,"yyyy")</f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>
        <f t="shared" si="79"/>
        <v>96.08</v>
      </c>
      <c r="Q836" t="s">
        <v>8325</v>
      </c>
      <c r="R836" t="s">
        <v>8326</v>
      </c>
      <c r="S836" s="8">
        <f t="shared" si="80"/>
        <v>41422.614490740736</v>
      </c>
      <c r="T836" s="8">
        <f t="shared" si="81"/>
        <v>41455.915972222225</v>
      </c>
      <c r="U836" t="str">
        <f t="shared" si="82"/>
        <v>May</v>
      </c>
      <c r="V836" t="str">
        <f t="shared" si="83"/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>
        <f t="shared" si="79"/>
        <v>58.63</v>
      </c>
      <c r="Q837" t="s">
        <v>8325</v>
      </c>
      <c r="R837" t="s">
        <v>8326</v>
      </c>
      <c r="S837" s="8">
        <f t="shared" si="80"/>
        <v>41005.249513888884</v>
      </c>
      <c r="T837" s="8">
        <f t="shared" si="81"/>
        <v>41047.875</v>
      </c>
      <c r="U837" t="str">
        <f t="shared" si="82"/>
        <v>Apr</v>
      </c>
      <c r="V837" t="str">
        <f t="shared" si="83"/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>
        <f t="shared" si="79"/>
        <v>109.71</v>
      </c>
      <c r="Q838" t="s">
        <v>8325</v>
      </c>
      <c r="R838" t="s">
        <v>8326</v>
      </c>
      <c r="S838" s="8">
        <f t="shared" si="80"/>
        <v>41523.848587962959</v>
      </c>
      <c r="T838" s="8">
        <f t="shared" si="81"/>
        <v>41553.806921296295</v>
      </c>
      <c r="U838" t="str">
        <f t="shared" si="82"/>
        <v>Sep</v>
      </c>
      <c r="V838" t="str">
        <f t="shared" si="83"/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>
        <f t="shared" si="79"/>
        <v>49.11</v>
      </c>
      <c r="Q839" t="s">
        <v>8325</v>
      </c>
      <c r="R839" t="s">
        <v>8326</v>
      </c>
      <c r="S839" s="8">
        <f t="shared" si="80"/>
        <v>41730.79006944444</v>
      </c>
      <c r="T839" s="8">
        <f t="shared" si="81"/>
        <v>41760.748402777775</v>
      </c>
      <c r="U839" t="str">
        <f t="shared" si="82"/>
        <v>Apr</v>
      </c>
      <c r="V839" t="str">
        <f t="shared" si="83"/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>
        <f t="shared" si="79"/>
        <v>47.67</v>
      </c>
      <c r="Q840" t="s">
        <v>8325</v>
      </c>
      <c r="R840" t="s">
        <v>8326</v>
      </c>
      <c r="S840" s="8">
        <f t="shared" si="80"/>
        <v>40895.689641203702</v>
      </c>
      <c r="T840" s="8">
        <f t="shared" si="81"/>
        <v>40925.647974537038</v>
      </c>
      <c r="U840" t="str">
        <f t="shared" si="82"/>
        <v>Dec</v>
      </c>
      <c r="V840" t="str">
        <f t="shared" si="83"/>
        <v>2011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>
        <f t="shared" si="79"/>
        <v>60.74</v>
      </c>
      <c r="Q841" t="s">
        <v>8325</v>
      </c>
      <c r="R841" t="s">
        <v>8326</v>
      </c>
      <c r="S841" s="8">
        <f t="shared" si="80"/>
        <v>41144.555046296293</v>
      </c>
      <c r="T841" s="8">
        <f t="shared" si="81"/>
        <v>41174.513379629629</v>
      </c>
      <c r="U841" t="str">
        <f t="shared" si="82"/>
        <v>Aug</v>
      </c>
      <c r="V841" t="str">
        <f t="shared" si="83"/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>
        <f t="shared" si="79"/>
        <v>63.38</v>
      </c>
      <c r="Q842" t="s">
        <v>8325</v>
      </c>
      <c r="R842" t="s">
        <v>8327</v>
      </c>
      <c r="S842" s="8">
        <f t="shared" si="80"/>
        <v>42607.018368055556</v>
      </c>
      <c r="T842" s="8">
        <f t="shared" si="81"/>
        <v>42636.976701388892</v>
      </c>
      <c r="U842" t="str">
        <f t="shared" si="82"/>
        <v>Aug</v>
      </c>
      <c r="V842" t="str">
        <f t="shared" si="83"/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>
        <f t="shared" si="79"/>
        <v>53.89</v>
      </c>
      <c r="Q843" t="s">
        <v>8325</v>
      </c>
      <c r="R843" t="s">
        <v>8327</v>
      </c>
      <c r="S843" s="8">
        <f t="shared" si="80"/>
        <v>41923.63035879629</v>
      </c>
      <c r="T843" s="8">
        <f t="shared" si="81"/>
        <v>41953.63035879629</v>
      </c>
      <c r="U843" t="str">
        <f t="shared" si="82"/>
        <v>Oct</v>
      </c>
      <c r="V843" t="str">
        <f t="shared" si="83"/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>
        <f t="shared" si="79"/>
        <v>66.87</v>
      </c>
      <c r="Q844" t="s">
        <v>8325</v>
      </c>
      <c r="R844" t="s">
        <v>8327</v>
      </c>
      <c r="S844" s="8">
        <f t="shared" si="80"/>
        <v>41526.384062500001</v>
      </c>
      <c r="T844" s="8">
        <f t="shared" si="81"/>
        <v>41560.915972222225</v>
      </c>
      <c r="U844" t="str">
        <f t="shared" si="82"/>
        <v>Sep</v>
      </c>
      <c r="V844" t="str">
        <f t="shared" si="83"/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>
        <f t="shared" si="79"/>
        <v>63.1</v>
      </c>
      <c r="Q845" t="s">
        <v>8325</v>
      </c>
      <c r="R845" t="s">
        <v>8327</v>
      </c>
      <c r="S845" s="8">
        <f t="shared" si="80"/>
        <v>42695.049537037034</v>
      </c>
      <c r="T845" s="8">
        <f t="shared" si="81"/>
        <v>42712.083333333328</v>
      </c>
      <c r="U845" t="str">
        <f t="shared" si="82"/>
        <v>Nov</v>
      </c>
      <c r="V845" t="str">
        <f t="shared" si="83"/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>
        <f t="shared" si="79"/>
        <v>36.630000000000003</v>
      </c>
      <c r="Q846" t="s">
        <v>8325</v>
      </c>
      <c r="R846" t="s">
        <v>8327</v>
      </c>
      <c r="S846" s="8">
        <f t="shared" si="80"/>
        <v>41905.476296296292</v>
      </c>
      <c r="T846" s="8">
        <f t="shared" si="81"/>
        <v>41943.957638888889</v>
      </c>
      <c r="U846" t="str">
        <f t="shared" si="82"/>
        <v>Sep</v>
      </c>
      <c r="V846" t="str">
        <f t="shared" si="83"/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>
        <f t="shared" si="79"/>
        <v>34.01</v>
      </c>
      <c r="Q847" t="s">
        <v>8325</v>
      </c>
      <c r="R847" t="s">
        <v>8327</v>
      </c>
      <c r="S847" s="8">
        <f t="shared" si="80"/>
        <v>42577.997638888883</v>
      </c>
      <c r="T847" s="8">
        <f t="shared" si="81"/>
        <v>42617.915972222225</v>
      </c>
      <c r="U847" t="str">
        <f t="shared" si="82"/>
        <v>Jul</v>
      </c>
      <c r="V847" t="str">
        <f t="shared" si="83"/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>
        <f t="shared" si="79"/>
        <v>28.55</v>
      </c>
      <c r="Q848" t="s">
        <v>8325</v>
      </c>
      <c r="R848" t="s">
        <v>8327</v>
      </c>
      <c r="S848" s="8">
        <f t="shared" si="80"/>
        <v>41694.183506944442</v>
      </c>
      <c r="T848" s="8">
        <f t="shared" si="81"/>
        <v>41708.333333333336</v>
      </c>
      <c r="U848" t="str">
        <f t="shared" si="82"/>
        <v>Feb</v>
      </c>
      <c r="V848" t="str">
        <f t="shared" si="83"/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">
        <v>8325</v>
      </c>
      <c r="R849" t="s">
        <v>8327</v>
      </c>
      <c r="S849" s="8">
        <f t="shared" si="80"/>
        <v>42165.590000000004</v>
      </c>
      <c r="T849" s="8">
        <f t="shared" si="81"/>
        <v>42195.54833333334</v>
      </c>
      <c r="U849" t="str">
        <f t="shared" si="82"/>
        <v>Jun</v>
      </c>
      <c r="V849" t="str">
        <f t="shared" si="83"/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">
        <v>8325</v>
      </c>
      <c r="R850" t="s">
        <v>8327</v>
      </c>
      <c r="S850" s="8">
        <f t="shared" si="80"/>
        <v>42078.583715277775</v>
      </c>
      <c r="T850" s="8">
        <f t="shared" si="81"/>
        <v>42108.542048611111</v>
      </c>
      <c r="U850" t="str">
        <f t="shared" si="82"/>
        <v>Mar</v>
      </c>
      <c r="V850" t="str">
        <f t="shared" si="83"/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>
        <f t="shared" si="79"/>
        <v>41.7</v>
      </c>
      <c r="Q851" t="s">
        <v>8325</v>
      </c>
      <c r="R851" t="s">
        <v>8327</v>
      </c>
      <c r="S851" s="8">
        <f t="shared" si="80"/>
        <v>42050.94055555555</v>
      </c>
      <c r="T851" s="8">
        <f t="shared" si="81"/>
        <v>42078.857222222221</v>
      </c>
      <c r="U851" t="str">
        <f t="shared" si="82"/>
        <v>Feb</v>
      </c>
      <c r="V851" t="str">
        <f t="shared" si="83"/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>
        <f t="shared" si="79"/>
        <v>46.67</v>
      </c>
      <c r="Q852" t="s">
        <v>8325</v>
      </c>
      <c r="R852" t="s">
        <v>8327</v>
      </c>
      <c r="S852" s="8">
        <f t="shared" si="80"/>
        <v>42452.619409722225</v>
      </c>
      <c r="T852" s="8">
        <f t="shared" si="81"/>
        <v>42484.957638888889</v>
      </c>
      <c r="U852" t="str">
        <f t="shared" si="82"/>
        <v>Mar</v>
      </c>
      <c r="V852" t="str">
        <f t="shared" si="83"/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>
        <f t="shared" si="79"/>
        <v>37.270000000000003</v>
      </c>
      <c r="Q853" t="s">
        <v>8325</v>
      </c>
      <c r="R853" t="s">
        <v>8327</v>
      </c>
      <c r="S853" s="8">
        <f t="shared" si="80"/>
        <v>42522.671909722216</v>
      </c>
      <c r="T853" s="8">
        <f t="shared" si="81"/>
        <v>42582.572916666672</v>
      </c>
      <c r="U853" t="str">
        <f t="shared" si="82"/>
        <v>Jun</v>
      </c>
      <c r="V853" t="str">
        <f t="shared" si="83"/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>
        <f t="shared" si="79"/>
        <v>59.26</v>
      </c>
      <c r="Q854" t="s">
        <v>8325</v>
      </c>
      <c r="R854" t="s">
        <v>8327</v>
      </c>
      <c r="S854" s="8">
        <f t="shared" si="80"/>
        <v>42656.59716435185</v>
      </c>
      <c r="T854" s="8">
        <f t="shared" si="81"/>
        <v>42667.625</v>
      </c>
      <c r="U854" t="str">
        <f t="shared" si="82"/>
        <v>Oct</v>
      </c>
      <c r="V854" t="str">
        <f t="shared" si="83"/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">
        <v>8325</v>
      </c>
      <c r="R855" t="s">
        <v>8327</v>
      </c>
      <c r="S855" s="8">
        <f t="shared" si="80"/>
        <v>42021.62394675926</v>
      </c>
      <c r="T855" s="8">
        <f t="shared" si="81"/>
        <v>42051.582280092596</v>
      </c>
      <c r="U855" t="str">
        <f t="shared" si="82"/>
        <v>Jan</v>
      </c>
      <c r="V855" t="str">
        <f t="shared" si="83"/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>
        <f t="shared" si="79"/>
        <v>65.86</v>
      </c>
      <c r="Q856" t="s">
        <v>8325</v>
      </c>
      <c r="R856" t="s">
        <v>8327</v>
      </c>
      <c r="S856" s="8">
        <f t="shared" si="80"/>
        <v>42702.004004629627</v>
      </c>
      <c r="T856" s="8">
        <f t="shared" si="81"/>
        <v>42731.962337962963</v>
      </c>
      <c r="U856" t="str">
        <f t="shared" si="82"/>
        <v>Nov</v>
      </c>
      <c r="V856" t="str">
        <f t="shared" si="83"/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>
        <f t="shared" si="79"/>
        <v>31.91</v>
      </c>
      <c r="Q857" t="s">
        <v>8325</v>
      </c>
      <c r="R857" t="s">
        <v>8327</v>
      </c>
      <c r="S857" s="8">
        <f t="shared" si="80"/>
        <v>42544.916863425926</v>
      </c>
      <c r="T857" s="8">
        <f t="shared" si="81"/>
        <v>42574.875196759262</v>
      </c>
      <c r="U857" t="str">
        <f t="shared" si="82"/>
        <v>Jun</v>
      </c>
      <c r="V857" t="str">
        <f t="shared" si="83"/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>
        <f t="shared" si="79"/>
        <v>19.46</v>
      </c>
      <c r="Q858" t="s">
        <v>8325</v>
      </c>
      <c r="R858" t="s">
        <v>8327</v>
      </c>
      <c r="S858" s="8">
        <f t="shared" si="80"/>
        <v>42609.103657407402</v>
      </c>
      <c r="T858" s="8">
        <f t="shared" si="81"/>
        <v>42668.541666666672</v>
      </c>
      <c r="U858" t="str">
        <f t="shared" si="82"/>
        <v>Aug</v>
      </c>
      <c r="V858" t="str">
        <f t="shared" si="83"/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">
        <v>8325</v>
      </c>
      <c r="R859" t="s">
        <v>8327</v>
      </c>
      <c r="S859" s="8">
        <f t="shared" si="80"/>
        <v>42291.373043981475</v>
      </c>
      <c r="T859" s="8">
        <f t="shared" si="81"/>
        <v>42333.373043981483</v>
      </c>
      <c r="U859" t="str">
        <f t="shared" si="82"/>
        <v>Oct</v>
      </c>
      <c r="V859" t="str">
        <f t="shared" si="83"/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>
        <f t="shared" si="79"/>
        <v>22.74</v>
      </c>
      <c r="Q860" t="s">
        <v>8325</v>
      </c>
      <c r="R860" t="s">
        <v>8327</v>
      </c>
      <c r="S860" s="8">
        <f t="shared" si="80"/>
        <v>42079.537245370368</v>
      </c>
      <c r="T860" s="8">
        <f t="shared" si="81"/>
        <v>42109.707638888889</v>
      </c>
      <c r="U860" t="str">
        <f t="shared" si="82"/>
        <v>Mar</v>
      </c>
      <c r="V860" t="str">
        <f t="shared" si="83"/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>
        <f t="shared" si="79"/>
        <v>42.72</v>
      </c>
      <c r="Q861" t="s">
        <v>8325</v>
      </c>
      <c r="R861" t="s">
        <v>8327</v>
      </c>
      <c r="S861" s="8">
        <f t="shared" si="80"/>
        <v>42128.611898148149</v>
      </c>
      <c r="T861" s="8">
        <f t="shared" si="81"/>
        <v>42158.75</v>
      </c>
      <c r="U861" t="str">
        <f t="shared" si="82"/>
        <v>May</v>
      </c>
      <c r="V861" t="str">
        <f t="shared" si="83"/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>
        <f t="shared" si="79"/>
        <v>52.92</v>
      </c>
      <c r="Q862" t="s">
        <v>8325</v>
      </c>
      <c r="R862" t="s">
        <v>8328</v>
      </c>
      <c r="S862" s="8">
        <f t="shared" si="80"/>
        <v>41570.274456018517</v>
      </c>
      <c r="T862" s="8">
        <f t="shared" si="81"/>
        <v>41600.274456018517</v>
      </c>
      <c r="U862" t="str">
        <f t="shared" si="82"/>
        <v>Oct</v>
      </c>
      <c r="V862" t="str">
        <f t="shared" si="83"/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>
        <f t="shared" si="79"/>
        <v>50.5</v>
      </c>
      <c r="Q863" t="s">
        <v>8325</v>
      </c>
      <c r="R863" t="s">
        <v>8328</v>
      </c>
      <c r="S863" s="8">
        <f t="shared" si="80"/>
        <v>42599.756990740738</v>
      </c>
      <c r="T863" s="8">
        <f t="shared" si="81"/>
        <v>42629.715324074074</v>
      </c>
      <c r="U863" t="str">
        <f t="shared" si="82"/>
        <v>Aug</v>
      </c>
      <c r="V863" t="str">
        <f t="shared" si="83"/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>
        <f t="shared" si="79"/>
        <v>42.5</v>
      </c>
      <c r="Q864" t="s">
        <v>8325</v>
      </c>
      <c r="R864" t="s">
        <v>8328</v>
      </c>
      <c r="S864" s="8">
        <f t="shared" si="80"/>
        <v>41559.346620370365</v>
      </c>
      <c r="T864" s="8">
        <f t="shared" si="81"/>
        <v>41589.346620370372</v>
      </c>
      <c r="U864" t="str">
        <f t="shared" si="82"/>
        <v>Oct</v>
      </c>
      <c r="V864" t="str">
        <f t="shared" si="83"/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>
        <f t="shared" si="79"/>
        <v>18</v>
      </c>
      <c r="Q865" t="s">
        <v>8325</v>
      </c>
      <c r="R865" t="s">
        <v>8328</v>
      </c>
      <c r="S865" s="8">
        <f t="shared" si="80"/>
        <v>40920.909328703703</v>
      </c>
      <c r="T865" s="8">
        <f t="shared" si="81"/>
        <v>40950.867662037039</v>
      </c>
      <c r="U865" t="str">
        <f t="shared" si="82"/>
        <v>Jan</v>
      </c>
      <c r="V865" t="str">
        <f t="shared" si="83"/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>
        <f t="shared" si="79"/>
        <v>34.18</v>
      </c>
      <c r="Q866" t="s">
        <v>8325</v>
      </c>
      <c r="R866" t="s">
        <v>8328</v>
      </c>
      <c r="S866" s="8">
        <f t="shared" si="80"/>
        <v>41540.898587962962</v>
      </c>
      <c r="T866" s="8">
        <f t="shared" si="81"/>
        <v>41563.165972222225</v>
      </c>
      <c r="U866" t="str">
        <f t="shared" si="82"/>
        <v>Sep</v>
      </c>
      <c r="V866" t="str">
        <f t="shared" si="83"/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>
        <f t="shared" si="79"/>
        <v>22.5</v>
      </c>
      <c r="Q867" t="s">
        <v>8325</v>
      </c>
      <c r="R867" t="s">
        <v>8328</v>
      </c>
      <c r="S867" s="8">
        <f t="shared" si="80"/>
        <v>41230.564780092594</v>
      </c>
      <c r="T867" s="8">
        <f t="shared" si="81"/>
        <v>41290.52311342593</v>
      </c>
      <c r="U867" t="str">
        <f t="shared" si="82"/>
        <v>Nov</v>
      </c>
      <c r="V867" t="str">
        <f t="shared" si="83"/>
        <v>2012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>
        <f t="shared" si="79"/>
        <v>58.18</v>
      </c>
      <c r="Q868" t="s">
        <v>8325</v>
      </c>
      <c r="R868" t="s">
        <v>8328</v>
      </c>
      <c r="S868" s="8">
        <f t="shared" si="80"/>
        <v>42025.429606481477</v>
      </c>
      <c r="T868" s="8">
        <f t="shared" si="81"/>
        <v>42063.381944444445</v>
      </c>
      <c r="U868" t="str">
        <f t="shared" si="82"/>
        <v>Jan</v>
      </c>
      <c r="V868" t="str">
        <f t="shared" si="83"/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>
        <f t="shared" si="79"/>
        <v>109.18</v>
      </c>
      <c r="Q869" t="s">
        <v>8325</v>
      </c>
      <c r="R869" t="s">
        <v>8328</v>
      </c>
      <c r="S869" s="8">
        <f t="shared" si="80"/>
        <v>40087.897060185183</v>
      </c>
      <c r="T869" s="8">
        <f t="shared" si="81"/>
        <v>40147.957638888889</v>
      </c>
      <c r="U869" t="str">
        <f t="shared" si="82"/>
        <v>Oct</v>
      </c>
      <c r="V869" t="str">
        <f t="shared" si="83"/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>
        <f t="shared" si="79"/>
        <v>50</v>
      </c>
      <c r="Q870" t="s">
        <v>8325</v>
      </c>
      <c r="R870" t="s">
        <v>8328</v>
      </c>
      <c r="S870" s="8">
        <f t="shared" si="80"/>
        <v>41615.819421296292</v>
      </c>
      <c r="T870" s="8">
        <f t="shared" si="81"/>
        <v>41645.777754629627</v>
      </c>
      <c r="U870" t="str">
        <f t="shared" si="82"/>
        <v>Dec</v>
      </c>
      <c r="V870" t="str">
        <f t="shared" si="83"/>
        <v>2013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>
        <f t="shared" si="79"/>
        <v>346.67</v>
      </c>
      <c r="Q871" t="s">
        <v>8325</v>
      </c>
      <c r="R871" t="s">
        <v>8328</v>
      </c>
      <c r="S871" s="8">
        <f t="shared" si="80"/>
        <v>41342.637233796297</v>
      </c>
      <c r="T871" s="8">
        <f t="shared" si="81"/>
        <v>41372.553900462961</v>
      </c>
      <c r="U871" t="str">
        <f t="shared" si="82"/>
        <v>Mar</v>
      </c>
      <c r="V871" t="str">
        <f t="shared" si="83"/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>
        <f t="shared" si="79"/>
        <v>12.4</v>
      </c>
      <c r="Q872" t="s">
        <v>8325</v>
      </c>
      <c r="R872" t="s">
        <v>8328</v>
      </c>
      <c r="S872" s="8">
        <f t="shared" si="80"/>
        <v>41487.813923611109</v>
      </c>
      <c r="T872" s="8">
        <f t="shared" si="81"/>
        <v>41517.772256944445</v>
      </c>
      <c r="U872" t="str">
        <f t="shared" si="82"/>
        <v>Aug</v>
      </c>
      <c r="V872" t="str">
        <f t="shared" si="83"/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>
        <f t="shared" si="79"/>
        <v>27.08</v>
      </c>
      <c r="Q873" t="s">
        <v>8325</v>
      </c>
      <c r="R873" t="s">
        <v>8328</v>
      </c>
      <c r="S873" s="8">
        <f t="shared" si="80"/>
        <v>41577.352951388886</v>
      </c>
      <c r="T873" s="8">
        <f t="shared" si="81"/>
        <v>41607.352951388886</v>
      </c>
      <c r="U873" t="str">
        <f t="shared" si="82"/>
        <v>Oct</v>
      </c>
      <c r="V873" t="str">
        <f t="shared" si="83"/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>
        <f t="shared" si="79"/>
        <v>32.5</v>
      </c>
      <c r="Q874" t="s">
        <v>8325</v>
      </c>
      <c r="R874" t="s">
        <v>8328</v>
      </c>
      <c r="S874" s="8">
        <f t="shared" si="80"/>
        <v>40567.617210648146</v>
      </c>
      <c r="T874" s="8">
        <f t="shared" si="81"/>
        <v>40612.575543981482</v>
      </c>
      <c r="U874" t="str">
        <f t="shared" si="82"/>
        <v>Jan</v>
      </c>
      <c r="V874" t="str">
        <f t="shared" si="83"/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>
        <f t="shared" si="79"/>
        <v>9</v>
      </c>
      <c r="Q875" t="s">
        <v>8325</v>
      </c>
      <c r="R875" t="s">
        <v>8328</v>
      </c>
      <c r="S875" s="8">
        <f t="shared" si="80"/>
        <v>41183.958796296298</v>
      </c>
      <c r="T875" s="8">
        <f t="shared" si="81"/>
        <v>41223.958796296298</v>
      </c>
      <c r="U875" t="str">
        <f t="shared" si="82"/>
        <v>Oct</v>
      </c>
      <c r="V875" t="str">
        <f t="shared" si="83"/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>
        <f t="shared" si="79"/>
        <v>34.76</v>
      </c>
      <c r="Q876" t="s">
        <v>8325</v>
      </c>
      <c r="R876" t="s">
        <v>8328</v>
      </c>
      <c r="S876" s="8">
        <f t="shared" si="80"/>
        <v>41368.375393518516</v>
      </c>
      <c r="T876" s="8">
        <f t="shared" si="81"/>
        <v>41398.333726851852</v>
      </c>
      <c r="U876" t="str">
        <f t="shared" si="82"/>
        <v>Apr</v>
      </c>
      <c r="V876" t="str">
        <f t="shared" si="83"/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">
        <v>8325</v>
      </c>
      <c r="R877" t="s">
        <v>8328</v>
      </c>
      <c r="S877" s="8">
        <f t="shared" si="80"/>
        <v>42248.515405092585</v>
      </c>
      <c r="T877" s="8">
        <f t="shared" si="81"/>
        <v>42268.473738425921</v>
      </c>
      <c r="U877" t="str">
        <f t="shared" si="82"/>
        <v>Sep</v>
      </c>
      <c r="V877" t="str">
        <f t="shared" si="83"/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>
        <f t="shared" si="79"/>
        <v>28.58</v>
      </c>
      <c r="Q878" t="s">
        <v>8325</v>
      </c>
      <c r="R878" t="s">
        <v>8328</v>
      </c>
      <c r="S878" s="8">
        <f t="shared" si="80"/>
        <v>41276.288506944438</v>
      </c>
      <c r="T878" s="8">
        <f t="shared" si="81"/>
        <v>41309.246840277774</v>
      </c>
      <c r="U878" t="str">
        <f t="shared" si="82"/>
        <v>Jan</v>
      </c>
      <c r="V878" t="str">
        <f t="shared" si="83"/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>
        <f t="shared" si="79"/>
        <v>46.59</v>
      </c>
      <c r="Q879" t="s">
        <v>8325</v>
      </c>
      <c r="R879" t="s">
        <v>8328</v>
      </c>
      <c r="S879" s="8">
        <f t="shared" si="80"/>
        <v>41597.580555555556</v>
      </c>
      <c r="T879" s="8">
        <f t="shared" si="81"/>
        <v>41627.538888888892</v>
      </c>
      <c r="U879" t="str">
        <f t="shared" si="82"/>
        <v>Nov</v>
      </c>
      <c r="V879" t="str">
        <f t="shared" si="83"/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>
        <f t="shared" si="79"/>
        <v>32.5</v>
      </c>
      <c r="Q880" t="s">
        <v>8325</v>
      </c>
      <c r="R880" t="s">
        <v>8328</v>
      </c>
      <c r="S880" s="8">
        <f t="shared" si="80"/>
        <v>40505.024583333332</v>
      </c>
      <c r="T880" s="8">
        <f t="shared" si="81"/>
        <v>40534.982916666668</v>
      </c>
      <c r="U880" t="str">
        <f t="shared" si="82"/>
        <v>Nov</v>
      </c>
      <c r="V880" t="str">
        <f t="shared" si="83"/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>
        <f t="shared" si="79"/>
        <v>21.47</v>
      </c>
      <c r="Q881" t="s">
        <v>8325</v>
      </c>
      <c r="R881" t="s">
        <v>8328</v>
      </c>
      <c r="S881" s="8">
        <f t="shared" si="80"/>
        <v>41037.621585648143</v>
      </c>
      <c r="T881" s="8">
        <f t="shared" si="81"/>
        <v>41058.579918981479</v>
      </c>
      <c r="U881" t="str">
        <f t="shared" si="82"/>
        <v>May</v>
      </c>
      <c r="V881" t="str">
        <f t="shared" si="83"/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>
        <f t="shared" si="79"/>
        <v>14.13</v>
      </c>
      <c r="Q882" t="s">
        <v>8325</v>
      </c>
      <c r="R882" t="s">
        <v>8329</v>
      </c>
      <c r="S882" s="8">
        <f t="shared" si="80"/>
        <v>41179.112708333334</v>
      </c>
      <c r="T882" s="8">
        <f t="shared" si="81"/>
        <v>41212.07104166667</v>
      </c>
      <c r="U882" t="str">
        <f t="shared" si="82"/>
        <v>Sep</v>
      </c>
      <c r="V882" t="str">
        <f t="shared" si="83"/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>
        <f t="shared" si="79"/>
        <v>30</v>
      </c>
      <c r="Q883" t="s">
        <v>8325</v>
      </c>
      <c r="R883" t="s">
        <v>8329</v>
      </c>
      <c r="S883" s="8">
        <f t="shared" si="80"/>
        <v>40877.042662037034</v>
      </c>
      <c r="T883" s="8">
        <f t="shared" si="81"/>
        <v>40922.00099537037</v>
      </c>
      <c r="U883" t="str">
        <f t="shared" si="82"/>
        <v>Nov</v>
      </c>
      <c r="V883" t="str">
        <f t="shared" si="83"/>
        <v>2011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>
        <f t="shared" si="79"/>
        <v>21.57</v>
      </c>
      <c r="Q884" t="s">
        <v>8325</v>
      </c>
      <c r="R884" t="s">
        <v>8329</v>
      </c>
      <c r="S884" s="8">
        <f t="shared" si="80"/>
        <v>40759.652199074073</v>
      </c>
      <c r="T884" s="8">
        <f t="shared" si="81"/>
        <v>40792.610532407409</v>
      </c>
      <c r="U884" t="str">
        <f t="shared" si="82"/>
        <v>Aug</v>
      </c>
      <c r="V884" t="str">
        <f t="shared" si="83"/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>
        <f t="shared" si="79"/>
        <v>83.38</v>
      </c>
      <c r="Q885" t="s">
        <v>8325</v>
      </c>
      <c r="R885" t="s">
        <v>8329</v>
      </c>
      <c r="S885" s="8">
        <f t="shared" si="80"/>
        <v>42371.727256944439</v>
      </c>
      <c r="T885" s="8">
        <f t="shared" si="81"/>
        <v>42431.685590277775</v>
      </c>
      <c r="U885" t="str">
        <f t="shared" si="82"/>
        <v>Jan</v>
      </c>
      <c r="V885" t="str">
        <f t="shared" si="83"/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">
        <v>8325</v>
      </c>
      <c r="R886" t="s">
        <v>8329</v>
      </c>
      <c r="S886" s="8">
        <f t="shared" si="80"/>
        <v>40981.594282407401</v>
      </c>
      <c r="T886" s="8">
        <f t="shared" si="81"/>
        <v>41040.854861111111</v>
      </c>
      <c r="U886" t="str">
        <f t="shared" si="82"/>
        <v>Mar</v>
      </c>
      <c r="V886" t="str">
        <f t="shared" si="83"/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</v>
      </c>
      <c r="Q887" t="s">
        <v>8325</v>
      </c>
      <c r="R887" t="s">
        <v>8329</v>
      </c>
      <c r="S887" s="8">
        <f t="shared" si="80"/>
        <v>42713.732766203706</v>
      </c>
      <c r="T887" s="8">
        <f t="shared" si="81"/>
        <v>42734.691099537042</v>
      </c>
      <c r="U887" t="str">
        <f t="shared" si="82"/>
        <v>Dec</v>
      </c>
      <c r="V887" t="str">
        <f t="shared" si="83"/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29.29</v>
      </c>
      <c r="Q888" t="s">
        <v>8325</v>
      </c>
      <c r="R888" t="s">
        <v>8329</v>
      </c>
      <c r="S888" s="8">
        <f t="shared" si="80"/>
        <v>42603.662187499998</v>
      </c>
      <c r="T888" s="8">
        <f t="shared" si="81"/>
        <v>42628.620520833334</v>
      </c>
      <c r="U888" t="str">
        <f t="shared" si="82"/>
        <v>Aug</v>
      </c>
      <c r="V888" t="str">
        <f t="shared" si="83"/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">
        <v>8325</v>
      </c>
      <c r="R889" t="s">
        <v>8329</v>
      </c>
      <c r="S889" s="8">
        <f t="shared" si="80"/>
        <v>41026.75063657407</v>
      </c>
      <c r="T889" s="8">
        <f t="shared" si="81"/>
        <v>41056.708969907406</v>
      </c>
      <c r="U889" t="str">
        <f t="shared" si="82"/>
        <v>Apr</v>
      </c>
      <c r="V889" t="str">
        <f t="shared" si="83"/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>
        <f t="shared" si="79"/>
        <v>18</v>
      </c>
      <c r="Q890" t="s">
        <v>8325</v>
      </c>
      <c r="R890" t="s">
        <v>8329</v>
      </c>
      <c r="S890" s="8">
        <f t="shared" si="80"/>
        <v>40751.544965277775</v>
      </c>
      <c r="T890" s="8">
        <f t="shared" si="81"/>
        <v>40787</v>
      </c>
      <c r="U890" t="str">
        <f t="shared" si="82"/>
        <v>Jul</v>
      </c>
      <c r="V890" t="str">
        <f t="shared" si="83"/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>
        <f t="shared" si="79"/>
        <v>73.760000000000005</v>
      </c>
      <c r="Q891" t="s">
        <v>8325</v>
      </c>
      <c r="R891" t="s">
        <v>8329</v>
      </c>
      <c r="S891" s="8">
        <f t="shared" si="80"/>
        <v>41887.575729166667</v>
      </c>
      <c r="T891" s="8">
        <f t="shared" si="81"/>
        <v>41917.534062500003</v>
      </c>
      <c r="U891" t="str">
        <f t="shared" si="82"/>
        <v>Sep</v>
      </c>
      <c r="V891" t="str">
        <f t="shared" si="83"/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>
        <f t="shared" si="79"/>
        <v>31.25</v>
      </c>
      <c r="Q892" t="s">
        <v>8325</v>
      </c>
      <c r="R892" t="s">
        <v>8329</v>
      </c>
      <c r="S892" s="8">
        <f t="shared" si="80"/>
        <v>41569.490497685183</v>
      </c>
      <c r="T892" s="8">
        <f t="shared" si="81"/>
        <v>41599.490497685183</v>
      </c>
      <c r="U892" t="str">
        <f t="shared" si="82"/>
        <v>Oct</v>
      </c>
      <c r="V892" t="str">
        <f t="shared" si="83"/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>
        <f t="shared" si="79"/>
        <v>28.89</v>
      </c>
      <c r="Q893" t="s">
        <v>8325</v>
      </c>
      <c r="R893" t="s">
        <v>8329</v>
      </c>
      <c r="S893" s="8">
        <f t="shared" si="80"/>
        <v>41841.823263888888</v>
      </c>
      <c r="T893" s="8">
        <f t="shared" si="81"/>
        <v>41871.781597222223</v>
      </c>
      <c r="U893" t="str">
        <f t="shared" si="82"/>
        <v>Jul</v>
      </c>
      <c r="V893" t="str">
        <f t="shared" si="83"/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>
        <f t="shared" si="79"/>
        <v>143.82</v>
      </c>
      <c r="Q894" t="s">
        <v>8325</v>
      </c>
      <c r="R894" t="s">
        <v>8329</v>
      </c>
      <c r="S894" s="8">
        <f t="shared" si="80"/>
        <v>40303.991701388884</v>
      </c>
      <c r="T894" s="8">
        <f t="shared" si="81"/>
        <v>40390.916666666664</v>
      </c>
      <c r="U894" t="str">
        <f t="shared" si="82"/>
        <v>May</v>
      </c>
      <c r="V894" t="str">
        <f t="shared" si="83"/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">
        <v>8325</v>
      </c>
      <c r="R895" t="s">
        <v>8329</v>
      </c>
      <c r="S895" s="8">
        <f t="shared" si="80"/>
        <v>42065.689386574071</v>
      </c>
      <c r="T895" s="8">
        <f t="shared" si="81"/>
        <v>42095.606053240743</v>
      </c>
      <c r="U895" t="str">
        <f t="shared" si="82"/>
        <v>Mar</v>
      </c>
      <c r="V895" t="str">
        <f t="shared" si="83"/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>
        <f t="shared" si="79"/>
        <v>147.81</v>
      </c>
      <c r="Q896" t="s">
        <v>8325</v>
      </c>
      <c r="R896" t="s">
        <v>8329</v>
      </c>
      <c r="S896" s="8">
        <f t="shared" si="80"/>
        <v>42496.773263888892</v>
      </c>
      <c r="T896" s="8">
        <f t="shared" si="81"/>
        <v>42526.731597222228</v>
      </c>
      <c r="U896" t="str">
        <f t="shared" si="82"/>
        <v>May</v>
      </c>
      <c r="V896" t="str">
        <f t="shared" si="83"/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>
        <f t="shared" si="79"/>
        <v>27.86</v>
      </c>
      <c r="Q897" t="s">
        <v>8325</v>
      </c>
      <c r="R897" t="s">
        <v>8329</v>
      </c>
      <c r="S897" s="8">
        <f t="shared" si="80"/>
        <v>40430.919317129628</v>
      </c>
      <c r="T897" s="8">
        <f t="shared" si="81"/>
        <v>40475.877650462964</v>
      </c>
      <c r="U897" t="str">
        <f t="shared" si="82"/>
        <v>Sep</v>
      </c>
      <c r="V897" t="str">
        <f t="shared" si="83"/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</v>
      </c>
      <c r="Q898" t="s">
        <v>8325</v>
      </c>
      <c r="R898" t="s">
        <v>8329</v>
      </c>
      <c r="S898" s="8">
        <f t="shared" si="80"/>
        <v>42218.664652777778</v>
      </c>
      <c r="T898" s="8">
        <f t="shared" si="81"/>
        <v>42243.916666666672</v>
      </c>
      <c r="U898" t="str">
        <f t="shared" si="82"/>
        <v>Aug</v>
      </c>
      <c r="V898" t="str">
        <f t="shared" si="83"/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ROUND(100*(E899/D899),0)</f>
        <v>0</v>
      </c>
      <c r="P899" t="e">
        <f t="shared" ref="P899:P962" si="85">ROUND(E899/L899,2)</f>
        <v>#DIV/0!</v>
      </c>
      <c r="Q899" t="s">
        <v>8325</v>
      </c>
      <c r="R899" t="s">
        <v>8329</v>
      </c>
      <c r="S899" s="8">
        <f t="shared" ref="S899:S962" si="86">(((J899/60)/60)/24)+DATE(1970,1,1)+(-5/24)</f>
        <v>41211.480416666665</v>
      </c>
      <c r="T899" s="8">
        <f t="shared" ref="T899:T962" si="87">(((I899/60)/60)/24)+DATE(1970,1,1)+(-6/24)</f>
        <v>41241.480416666665</v>
      </c>
      <c r="U899" t="str">
        <f t="shared" ref="U899:U962" si="88">TEXT(S899,"mmm")</f>
        <v>Oct</v>
      </c>
      <c r="V899" t="str">
        <f t="shared" ref="V899:V962" si="89">TEXT(S899,"yyyy")</f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>
        <f t="shared" si="85"/>
        <v>35</v>
      </c>
      <c r="Q900" t="s">
        <v>8325</v>
      </c>
      <c r="R900" t="s">
        <v>8329</v>
      </c>
      <c r="S900" s="8">
        <f t="shared" si="86"/>
        <v>40878.549884259257</v>
      </c>
      <c r="T900" s="8">
        <f t="shared" si="87"/>
        <v>40923.508217592593</v>
      </c>
      <c r="U900" t="str">
        <f t="shared" si="88"/>
        <v>Dec</v>
      </c>
      <c r="V900" t="str">
        <f t="shared" si="89"/>
        <v>2011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>
        <f t="shared" si="85"/>
        <v>35</v>
      </c>
      <c r="Q901" t="s">
        <v>8325</v>
      </c>
      <c r="R901" t="s">
        <v>8329</v>
      </c>
      <c r="S901" s="8">
        <f t="shared" si="86"/>
        <v>40645.890763888885</v>
      </c>
      <c r="T901" s="8">
        <f t="shared" si="87"/>
        <v>40690.849097222221</v>
      </c>
      <c r="U901" t="str">
        <f t="shared" si="88"/>
        <v>Apr</v>
      </c>
      <c r="V901" t="str">
        <f t="shared" si="89"/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>
        <f t="shared" si="85"/>
        <v>10.5</v>
      </c>
      <c r="Q902" t="s">
        <v>8325</v>
      </c>
      <c r="R902" t="s">
        <v>8328</v>
      </c>
      <c r="S902" s="8">
        <f t="shared" si="86"/>
        <v>42429.641226851854</v>
      </c>
      <c r="T902" s="8">
        <f t="shared" si="87"/>
        <v>42459.557893518519</v>
      </c>
      <c r="U902" t="str">
        <f t="shared" si="88"/>
        <v>Feb</v>
      </c>
      <c r="V902" t="str">
        <f t="shared" si="89"/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">
        <v>8325</v>
      </c>
      <c r="R903" t="s">
        <v>8328</v>
      </c>
      <c r="S903" s="8">
        <f t="shared" si="86"/>
        <v>40291.603171296294</v>
      </c>
      <c r="T903" s="8">
        <f t="shared" si="87"/>
        <v>40337.549305555556</v>
      </c>
      <c r="U903" t="str">
        <f t="shared" si="88"/>
        <v>Apr</v>
      </c>
      <c r="V903" t="str">
        <f t="shared" si="89"/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>
        <f t="shared" si="85"/>
        <v>30</v>
      </c>
      <c r="Q904" t="s">
        <v>8325</v>
      </c>
      <c r="R904" t="s">
        <v>8328</v>
      </c>
      <c r="S904" s="8">
        <f t="shared" si="86"/>
        <v>41829.757199074069</v>
      </c>
      <c r="T904" s="8">
        <f t="shared" si="87"/>
        <v>41881.395833333336</v>
      </c>
      <c r="U904" t="str">
        <f t="shared" si="88"/>
        <v>Jul</v>
      </c>
      <c r="V904" t="str">
        <f t="shared" si="89"/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>
        <f t="shared" si="85"/>
        <v>40</v>
      </c>
      <c r="Q905" t="s">
        <v>8325</v>
      </c>
      <c r="R905" t="s">
        <v>8328</v>
      </c>
      <c r="S905" s="8">
        <f t="shared" si="86"/>
        <v>41149.587731481479</v>
      </c>
      <c r="T905" s="8">
        <f t="shared" si="87"/>
        <v>41174.850694444445</v>
      </c>
      <c r="U905" t="str">
        <f t="shared" si="88"/>
        <v>Aug</v>
      </c>
      <c r="V905" t="str">
        <f t="shared" si="89"/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>
        <f t="shared" si="85"/>
        <v>50.33</v>
      </c>
      <c r="Q906" t="s">
        <v>8325</v>
      </c>
      <c r="R906" t="s">
        <v>8328</v>
      </c>
      <c r="S906" s="8">
        <f t="shared" si="86"/>
        <v>42341.87195601852</v>
      </c>
      <c r="T906" s="8">
        <f t="shared" si="87"/>
        <v>42371.830289351856</v>
      </c>
      <c r="U906" t="str">
        <f t="shared" si="88"/>
        <v>Dec</v>
      </c>
      <c r="V906" t="str">
        <f t="shared" si="89"/>
        <v>2015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>
        <f t="shared" si="85"/>
        <v>32.67</v>
      </c>
      <c r="Q907" t="s">
        <v>8325</v>
      </c>
      <c r="R907" t="s">
        <v>8328</v>
      </c>
      <c r="S907" s="8">
        <f t="shared" si="86"/>
        <v>40507.031550925924</v>
      </c>
      <c r="T907" s="8">
        <f t="shared" si="87"/>
        <v>40566.989884259259</v>
      </c>
      <c r="U907" t="str">
        <f t="shared" si="88"/>
        <v>Nov</v>
      </c>
      <c r="V907" t="str">
        <f t="shared" si="89"/>
        <v>2010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">
        <v>8325</v>
      </c>
      <c r="R908" t="s">
        <v>8328</v>
      </c>
      <c r="S908" s="8">
        <f t="shared" si="86"/>
        <v>41680.981365740736</v>
      </c>
      <c r="T908" s="8">
        <f t="shared" si="87"/>
        <v>41710.898032407407</v>
      </c>
      <c r="U908" t="str">
        <f t="shared" si="88"/>
        <v>Feb</v>
      </c>
      <c r="V908" t="str">
        <f t="shared" si="89"/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">
        <v>8325</v>
      </c>
      <c r="R909" t="s">
        <v>8328</v>
      </c>
      <c r="S909" s="8">
        <f t="shared" si="86"/>
        <v>40766.9840625</v>
      </c>
      <c r="T909" s="8">
        <f t="shared" si="87"/>
        <v>40796.942395833335</v>
      </c>
      <c r="U909" t="str">
        <f t="shared" si="88"/>
        <v>Aug</v>
      </c>
      <c r="V909" t="str">
        <f t="shared" si="89"/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">
        <v>8325</v>
      </c>
      <c r="R910" t="s">
        <v>8328</v>
      </c>
      <c r="S910" s="8">
        <f t="shared" si="86"/>
        <v>40340.593229166661</v>
      </c>
      <c r="T910" s="8">
        <f t="shared" si="87"/>
        <v>40385.957638888889</v>
      </c>
      <c r="U910" t="str">
        <f t="shared" si="88"/>
        <v>Jun</v>
      </c>
      <c r="V910" t="str">
        <f t="shared" si="89"/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>
        <f t="shared" si="85"/>
        <v>65</v>
      </c>
      <c r="Q911" t="s">
        <v>8325</v>
      </c>
      <c r="R911" t="s">
        <v>8328</v>
      </c>
      <c r="S911" s="8">
        <f t="shared" si="86"/>
        <v>41081.481944444444</v>
      </c>
      <c r="T911" s="8">
        <f t="shared" si="87"/>
        <v>41112.916666666664</v>
      </c>
      <c r="U911" t="str">
        <f t="shared" si="88"/>
        <v>Jun</v>
      </c>
      <c r="V911" t="str">
        <f t="shared" si="89"/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>
        <f t="shared" si="85"/>
        <v>24.6</v>
      </c>
      <c r="Q912" t="s">
        <v>8325</v>
      </c>
      <c r="R912" t="s">
        <v>8328</v>
      </c>
      <c r="S912" s="8">
        <f t="shared" si="86"/>
        <v>42737.337025462963</v>
      </c>
      <c r="T912" s="8">
        <f t="shared" si="87"/>
        <v>42797.295358796298</v>
      </c>
      <c r="U912" t="str">
        <f t="shared" si="88"/>
        <v>Jan</v>
      </c>
      <c r="V912" t="str">
        <f t="shared" si="89"/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">
        <v>8325</v>
      </c>
      <c r="R913" t="s">
        <v>8328</v>
      </c>
      <c r="S913" s="8">
        <f t="shared" si="86"/>
        <v>41641.796817129631</v>
      </c>
      <c r="T913" s="8">
        <f t="shared" si="87"/>
        <v>41662.755150462966</v>
      </c>
      <c r="U913" t="str">
        <f t="shared" si="88"/>
        <v>Jan</v>
      </c>
      <c r="V913" t="str">
        <f t="shared" si="89"/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>
        <f t="shared" si="85"/>
        <v>15</v>
      </c>
      <c r="Q914" t="s">
        <v>8325</v>
      </c>
      <c r="R914" t="s">
        <v>8328</v>
      </c>
      <c r="S914" s="8">
        <f t="shared" si="86"/>
        <v>41193.901006944441</v>
      </c>
      <c r="T914" s="8">
        <f t="shared" si="87"/>
        <v>41253.901006944441</v>
      </c>
      <c r="U914" t="str">
        <f t="shared" si="88"/>
        <v>Oct</v>
      </c>
      <c r="V914" t="str">
        <f t="shared" si="89"/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>
        <f t="shared" si="85"/>
        <v>82.58</v>
      </c>
      <c r="Q915" t="s">
        <v>8325</v>
      </c>
      <c r="R915" t="s">
        <v>8328</v>
      </c>
      <c r="S915" s="8">
        <f t="shared" si="86"/>
        <v>41003.930775462963</v>
      </c>
      <c r="T915" s="8">
        <f t="shared" si="87"/>
        <v>41033.889108796298</v>
      </c>
      <c r="U915" t="str">
        <f t="shared" si="88"/>
        <v>Apr</v>
      </c>
      <c r="V915" t="str">
        <f t="shared" si="89"/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">
        <v>8325</v>
      </c>
      <c r="R916" t="s">
        <v>8328</v>
      </c>
      <c r="S916" s="8">
        <f t="shared" si="86"/>
        <v>41116.554942129631</v>
      </c>
      <c r="T916" s="8">
        <f t="shared" si="87"/>
        <v>41146.513275462967</v>
      </c>
      <c r="U916" t="str">
        <f t="shared" si="88"/>
        <v>Jul</v>
      </c>
      <c r="V916" t="str">
        <f t="shared" si="89"/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>
        <f t="shared" si="85"/>
        <v>41.67</v>
      </c>
      <c r="Q917" t="s">
        <v>8325</v>
      </c>
      <c r="R917" t="s">
        <v>8328</v>
      </c>
      <c r="S917" s="8">
        <f t="shared" si="86"/>
        <v>40937.471226851849</v>
      </c>
      <c r="T917" s="8">
        <f t="shared" si="87"/>
        <v>40968.957638888889</v>
      </c>
      <c r="U917" t="str">
        <f t="shared" si="88"/>
        <v>Jan</v>
      </c>
      <c r="V917" t="str">
        <f t="shared" si="89"/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">
        <v>8325</v>
      </c>
      <c r="R918" t="s">
        <v>8328</v>
      </c>
      <c r="S918" s="8">
        <f t="shared" si="86"/>
        <v>40434.645069444443</v>
      </c>
      <c r="T918" s="8">
        <f t="shared" si="87"/>
        <v>40472.958333333336</v>
      </c>
      <c r="U918" t="str">
        <f t="shared" si="88"/>
        <v>Sep</v>
      </c>
      <c r="V918" t="str">
        <f t="shared" si="89"/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>
        <f t="shared" si="85"/>
        <v>30</v>
      </c>
      <c r="Q919" t="s">
        <v>8325</v>
      </c>
      <c r="R919" t="s">
        <v>8328</v>
      </c>
      <c r="S919" s="8">
        <f t="shared" si="86"/>
        <v>41802.735300925924</v>
      </c>
      <c r="T919" s="8">
        <f t="shared" si="87"/>
        <v>41833.854166666664</v>
      </c>
      <c r="U919" t="str">
        <f t="shared" si="88"/>
        <v>Jun</v>
      </c>
      <c r="V919" t="str">
        <f t="shared" si="89"/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>
        <f t="shared" si="85"/>
        <v>19.600000000000001</v>
      </c>
      <c r="Q920" t="s">
        <v>8325</v>
      </c>
      <c r="R920" t="s">
        <v>8328</v>
      </c>
      <c r="S920" s="8">
        <f t="shared" si="86"/>
        <v>41944.707881944443</v>
      </c>
      <c r="T920" s="8">
        <f t="shared" si="87"/>
        <v>41974.707881944443</v>
      </c>
      <c r="U920" t="str">
        <f t="shared" si="88"/>
        <v>Nov</v>
      </c>
      <c r="V920" t="str">
        <f t="shared" si="89"/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>
        <f t="shared" si="85"/>
        <v>100</v>
      </c>
      <c r="Q921" t="s">
        <v>8325</v>
      </c>
      <c r="R921" t="s">
        <v>8328</v>
      </c>
      <c r="S921" s="8">
        <f t="shared" si="86"/>
        <v>41227.433391203704</v>
      </c>
      <c r="T921" s="8">
        <f t="shared" si="87"/>
        <v>41262.391724537039</v>
      </c>
      <c r="U921" t="str">
        <f t="shared" si="88"/>
        <v>Nov</v>
      </c>
      <c r="V921" t="str">
        <f t="shared" si="89"/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">
        <v>8325</v>
      </c>
      <c r="R922" t="s">
        <v>8328</v>
      </c>
      <c r="S922" s="8">
        <f t="shared" si="86"/>
        <v>41562.463217592594</v>
      </c>
      <c r="T922" s="8">
        <f t="shared" si="87"/>
        <v>41592.463217592594</v>
      </c>
      <c r="U922" t="str">
        <f t="shared" si="88"/>
        <v>Oct</v>
      </c>
      <c r="V922" t="str">
        <f t="shared" si="89"/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>
        <f t="shared" si="85"/>
        <v>231.75</v>
      </c>
      <c r="Q923" t="s">
        <v>8325</v>
      </c>
      <c r="R923" t="s">
        <v>8328</v>
      </c>
      <c r="S923" s="8">
        <f t="shared" si="86"/>
        <v>40846.962685185179</v>
      </c>
      <c r="T923" s="8">
        <f t="shared" si="87"/>
        <v>40888.962685185186</v>
      </c>
      <c r="U923" t="str">
        <f t="shared" si="88"/>
        <v>Oct</v>
      </c>
      <c r="V923" t="str">
        <f t="shared" si="89"/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>
        <f t="shared" si="85"/>
        <v>189.33</v>
      </c>
      <c r="Q924" t="s">
        <v>8325</v>
      </c>
      <c r="R924" t="s">
        <v>8328</v>
      </c>
      <c r="S924" s="8">
        <f t="shared" si="86"/>
        <v>41878.32167824074</v>
      </c>
      <c r="T924" s="8">
        <f t="shared" si="87"/>
        <v>41913.280011574076</v>
      </c>
      <c r="U924" t="str">
        <f t="shared" si="88"/>
        <v>Aug</v>
      </c>
      <c r="V924" t="str">
        <f t="shared" si="89"/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>
        <f t="shared" si="85"/>
        <v>55</v>
      </c>
      <c r="Q925" t="s">
        <v>8325</v>
      </c>
      <c r="R925" t="s">
        <v>8328</v>
      </c>
      <c r="S925" s="8">
        <f t="shared" si="86"/>
        <v>41934.751423611109</v>
      </c>
      <c r="T925" s="8">
        <f t="shared" si="87"/>
        <v>41964.751423611116</v>
      </c>
      <c r="U925" t="str">
        <f t="shared" si="88"/>
        <v>Oct</v>
      </c>
      <c r="V925" t="str">
        <f t="shared" si="89"/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>
        <f t="shared" si="85"/>
        <v>21.8</v>
      </c>
      <c r="Q926" t="s">
        <v>8325</v>
      </c>
      <c r="R926" t="s">
        <v>8328</v>
      </c>
      <c r="S926" s="8">
        <f t="shared" si="86"/>
        <v>41288.734594907408</v>
      </c>
      <c r="T926" s="8">
        <f t="shared" si="87"/>
        <v>41318.692928240744</v>
      </c>
      <c r="U926" t="str">
        <f t="shared" si="88"/>
        <v>Jan</v>
      </c>
      <c r="V926" t="str">
        <f t="shared" si="89"/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>
        <f t="shared" si="85"/>
        <v>32</v>
      </c>
      <c r="Q927" t="s">
        <v>8325</v>
      </c>
      <c r="R927" t="s">
        <v>8328</v>
      </c>
      <c r="S927" s="8">
        <f t="shared" si="86"/>
        <v>41575.672581018516</v>
      </c>
      <c r="T927" s="8">
        <f t="shared" si="87"/>
        <v>41605.672581018516</v>
      </c>
      <c r="U927" t="str">
        <f t="shared" si="88"/>
        <v>Oct</v>
      </c>
      <c r="V927" t="str">
        <f t="shared" si="89"/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">
        <v>8325</v>
      </c>
      <c r="R928" t="s">
        <v>8328</v>
      </c>
      <c r="S928" s="8">
        <f t="shared" si="86"/>
        <v>40337.811689814815</v>
      </c>
      <c r="T928" s="8">
        <f t="shared" si="87"/>
        <v>40367.694444444445</v>
      </c>
      <c r="U928" t="str">
        <f t="shared" si="88"/>
        <v>Jun</v>
      </c>
      <c r="V928" t="str">
        <f t="shared" si="89"/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">
        <v>8325</v>
      </c>
      <c r="R929" t="s">
        <v>8328</v>
      </c>
      <c r="S929" s="8">
        <f t="shared" si="86"/>
        <v>41013.614525462959</v>
      </c>
      <c r="T929" s="8">
        <f t="shared" si="87"/>
        <v>41043.572858796295</v>
      </c>
      <c r="U929" t="str">
        <f t="shared" si="88"/>
        <v>Apr</v>
      </c>
      <c r="V929" t="str">
        <f t="shared" si="89"/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>
        <f t="shared" si="85"/>
        <v>56.25</v>
      </c>
      <c r="Q930" t="s">
        <v>8325</v>
      </c>
      <c r="R930" t="s">
        <v>8328</v>
      </c>
      <c r="S930" s="8">
        <f t="shared" si="86"/>
        <v>41180.654085648144</v>
      </c>
      <c r="T930" s="8">
        <f t="shared" si="87"/>
        <v>41230.75</v>
      </c>
      <c r="U930" t="str">
        <f t="shared" si="88"/>
        <v>Sep</v>
      </c>
      <c r="V930" t="str">
        <f t="shared" si="89"/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">
        <v>8325</v>
      </c>
      <c r="R931" t="s">
        <v>8328</v>
      </c>
      <c r="S931" s="8">
        <f t="shared" si="86"/>
        <v>40978.029733796291</v>
      </c>
      <c r="T931" s="8">
        <f t="shared" si="87"/>
        <v>41007.946400462963</v>
      </c>
      <c r="U931" t="str">
        <f t="shared" si="88"/>
        <v>Mar</v>
      </c>
      <c r="V931" t="str">
        <f t="shared" si="89"/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>
        <f t="shared" si="85"/>
        <v>69</v>
      </c>
      <c r="Q932" t="s">
        <v>8325</v>
      </c>
      <c r="R932" t="s">
        <v>8328</v>
      </c>
      <c r="S932" s="8">
        <f t="shared" si="86"/>
        <v>40312.707245370366</v>
      </c>
      <c r="T932" s="8">
        <f t="shared" si="87"/>
        <v>40354.647222222222</v>
      </c>
      <c r="U932" t="str">
        <f t="shared" si="88"/>
        <v>May</v>
      </c>
      <c r="V932" t="str">
        <f t="shared" si="89"/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>
        <f t="shared" si="85"/>
        <v>18.71</v>
      </c>
      <c r="Q933" t="s">
        <v>8325</v>
      </c>
      <c r="R933" t="s">
        <v>8328</v>
      </c>
      <c r="S933" s="8">
        <f t="shared" si="86"/>
        <v>41680.151643518519</v>
      </c>
      <c r="T933" s="8">
        <f t="shared" si="87"/>
        <v>41714.666666666664</v>
      </c>
      <c r="U933" t="str">
        <f t="shared" si="88"/>
        <v>Feb</v>
      </c>
      <c r="V933" t="str">
        <f t="shared" si="89"/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>
        <f t="shared" si="85"/>
        <v>46.03</v>
      </c>
      <c r="Q934" t="s">
        <v>8325</v>
      </c>
      <c r="R934" t="s">
        <v>8328</v>
      </c>
      <c r="S934" s="8">
        <f t="shared" si="86"/>
        <v>41310.760937499996</v>
      </c>
      <c r="T934" s="8">
        <f t="shared" si="87"/>
        <v>41355.677604166667</v>
      </c>
      <c r="U934" t="str">
        <f t="shared" si="88"/>
        <v>Feb</v>
      </c>
      <c r="V934" t="str">
        <f t="shared" si="89"/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">
        <v>8325</v>
      </c>
      <c r="R935" t="s">
        <v>8328</v>
      </c>
      <c r="S935" s="8">
        <f t="shared" si="86"/>
        <v>41710.960752314815</v>
      </c>
      <c r="T935" s="8">
        <f t="shared" si="87"/>
        <v>41770.919085648151</v>
      </c>
      <c r="U935" t="str">
        <f t="shared" si="88"/>
        <v>Mar</v>
      </c>
      <c r="V935" t="str">
        <f t="shared" si="89"/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>
        <f t="shared" si="85"/>
        <v>50.67</v>
      </c>
      <c r="Q936" t="s">
        <v>8325</v>
      </c>
      <c r="R936" t="s">
        <v>8328</v>
      </c>
      <c r="S936" s="8">
        <f t="shared" si="86"/>
        <v>41733.528749999998</v>
      </c>
      <c r="T936" s="8">
        <f t="shared" si="87"/>
        <v>41763</v>
      </c>
      <c r="U936" t="str">
        <f t="shared" si="88"/>
        <v>Apr</v>
      </c>
      <c r="V936" t="str">
        <f t="shared" si="89"/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>
        <f t="shared" si="85"/>
        <v>25</v>
      </c>
      <c r="Q937" t="s">
        <v>8325</v>
      </c>
      <c r="R937" t="s">
        <v>8328</v>
      </c>
      <c r="S937" s="8">
        <f t="shared" si="86"/>
        <v>42368.125335648147</v>
      </c>
      <c r="T937" s="8">
        <f t="shared" si="87"/>
        <v>42398.083668981482</v>
      </c>
      <c r="U937" t="str">
        <f t="shared" si="88"/>
        <v>Dec</v>
      </c>
      <c r="V937" t="str">
        <f t="shared" si="89"/>
        <v>2015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">
        <v>8325</v>
      </c>
      <c r="R938" t="s">
        <v>8328</v>
      </c>
      <c r="S938" s="8">
        <f t="shared" si="86"/>
        <v>40882.815844907404</v>
      </c>
      <c r="T938" s="8">
        <f t="shared" si="87"/>
        <v>40926.583333333336</v>
      </c>
      <c r="U938" t="str">
        <f t="shared" si="88"/>
        <v>Dec</v>
      </c>
      <c r="V938" t="str">
        <f t="shared" si="89"/>
        <v>2011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>
        <f t="shared" si="85"/>
        <v>20</v>
      </c>
      <c r="Q939" t="s">
        <v>8325</v>
      </c>
      <c r="R939" t="s">
        <v>8328</v>
      </c>
      <c r="S939" s="8">
        <f t="shared" si="86"/>
        <v>41551.589780092589</v>
      </c>
      <c r="T939" s="8">
        <f t="shared" si="87"/>
        <v>41581.589780092596</v>
      </c>
      <c r="U939" t="str">
        <f t="shared" si="88"/>
        <v>Oct</v>
      </c>
      <c r="V939" t="str">
        <f t="shared" si="89"/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>
        <f t="shared" si="85"/>
        <v>25</v>
      </c>
      <c r="Q940" t="s">
        <v>8325</v>
      </c>
      <c r="R940" t="s">
        <v>8328</v>
      </c>
      <c r="S940" s="8">
        <f t="shared" si="86"/>
        <v>41124.27138888889</v>
      </c>
      <c r="T940" s="8">
        <f t="shared" si="87"/>
        <v>41154.229722222226</v>
      </c>
      <c r="U940" t="str">
        <f t="shared" si="88"/>
        <v>Aug</v>
      </c>
      <c r="V940" t="str">
        <f t="shared" si="89"/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>
        <f t="shared" si="85"/>
        <v>20</v>
      </c>
      <c r="Q941" t="s">
        <v>8325</v>
      </c>
      <c r="R941" t="s">
        <v>8328</v>
      </c>
      <c r="S941" s="8">
        <f t="shared" si="86"/>
        <v>41416.554837962962</v>
      </c>
      <c r="T941" s="8">
        <f t="shared" si="87"/>
        <v>41455.581944444442</v>
      </c>
      <c r="U941" t="str">
        <f t="shared" si="88"/>
        <v>May</v>
      </c>
      <c r="V941" t="str">
        <f t="shared" si="89"/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>
        <f t="shared" si="85"/>
        <v>110.29</v>
      </c>
      <c r="Q942" t="s">
        <v>8319</v>
      </c>
      <c r="R942" t="s">
        <v>8321</v>
      </c>
      <c r="S942" s="8">
        <f t="shared" si="86"/>
        <v>42181.800069444442</v>
      </c>
      <c r="T942" s="8">
        <f t="shared" si="87"/>
        <v>42226.758402777778</v>
      </c>
      <c r="U942" t="str">
        <f t="shared" si="88"/>
        <v>Jun</v>
      </c>
      <c r="V942" t="str">
        <f t="shared" si="89"/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>
        <f t="shared" si="85"/>
        <v>37.450000000000003</v>
      </c>
      <c r="Q943" t="s">
        <v>8319</v>
      </c>
      <c r="R943" t="s">
        <v>8321</v>
      </c>
      <c r="S943" s="8">
        <f t="shared" si="86"/>
        <v>42745.888252314813</v>
      </c>
      <c r="T943" s="8">
        <f t="shared" si="87"/>
        <v>42775.846585648149</v>
      </c>
      <c r="U943" t="str">
        <f t="shared" si="88"/>
        <v>Jan</v>
      </c>
      <c r="V943" t="str">
        <f t="shared" si="89"/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>
        <f t="shared" si="85"/>
        <v>41.75</v>
      </c>
      <c r="Q944" t="s">
        <v>8319</v>
      </c>
      <c r="R944" t="s">
        <v>8321</v>
      </c>
      <c r="S944" s="8">
        <f t="shared" si="86"/>
        <v>42382.634953703695</v>
      </c>
      <c r="T944" s="8">
        <f t="shared" si="87"/>
        <v>42418.593287037031</v>
      </c>
      <c r="U944" t="str">
        <f t="shared" si="88"/>
        <v>Jan</v>
      </c>
      <c r="V944" t="str">
        <f t="shared" si="89"/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>
        <f t="shared" si="85"/>
        <v>24.08</v>
      </c>
      <c r="Q945" t="s">
        <v>8319</v>
      </c>
      <c r="R945" t="s">
        <v>8321</v>
      </c>
      <c r="S945" s="8">
        <f t="shared" si="86"/>
        <v>42673.459548611114</v>
      </c>
      <c r="T945" s="8">
        <f t="shared" si="87"/>
        <v>42703.459548611107</v>
      </c>
      <c r="U945" t="str">
        <f t="shared" si="88"/>
        <v>Oct</v>
      </c>
      <c r="V945" t="str">
        <f t="shared" si="89"/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>
        <f t="shared" si="85"/>
        <v>69.41</v>
      </c>
      <c r="Q946" t="s">
        <v>8319</v>
      </c>
      <c r="R946" t="s">
        <v>8321</v>
      </c>
      <c r="S946" s="8">
        <f t="shared" si="86"/>
        <v>42444.375578703701</v>
      </c>
      <c r="T946" s="8">
        <f t="shared" si="87"/>
        <v>42478.333333333328</v>
      </c>
      <c r="U946" t="str">
        <f t="shared" si="88"/>
        <v>Mar</v>
      </c>
      <c r="V946" t="str">
        <f t="shared" si="89"/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>
        <f t="shared" si="85"/>
        <v>155.25</v>
      </c>
      <c r="Q947" t="s">
        <v>8319</v>
      </c>
      <c r="R947" t="s">
        <v>8321</v>
      </c>
      <c r="S947" s="8">
        <f t="shared" si="86"/>
        <v>42732.664652777778</v>
      </c>
      <c r="T947" s="8">
        <f t="shared" si="87"/>
        <v>42784.749305555553</v>
      </c>
      <c r="U947" t="str">
        <f t="shared" si="88"/>
        <v>Dec</v>
      </c>
      <c r="V947" t="str">
        <f t="shared" si="89"/>
        <v>2016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>
        <f t="shared" si="85"/>
        <v>57.2</v>
      </c>
      <c r="Q948" t="s">
        <v>8319</v>
      </c>
      <c r="R948" t="s">
        <v>8321</v>
      </c>
      <c r="S948" s="8">
        <f t="shared" si="86"/>
        <v>42592.542222222219</v>
      </c>
      <c r="T948" s="8">
        <f t="shared" si="87"/>
        <v>42622.500555555554</v>
      </c>
      <c r="U948" t="str">
        <f t="shared" si="88"/>
        <v>Aug</v>
      </c>
      <c r="V948" t="str">
        <f t="shared" si="89"/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">
        <v>8319</v>
      </c>
      <c r="R949" t="s">
        <v>8321</v>
      </c>
      <c r="S949" s="8">
        <f t="shared" si="86"/>
        <v>42491.57298611111</v>
      </c>
      <c r="T949" s="8">
        <f t="shared" si="87"/>
        <v>42551.531319444446</v>
      </c>
      <c r="U949" t="str">
        <f t="shared" si="88"/>
        <v>May</v>
      </c>
      <c r="V949" t="str">
        <f t="shared" si="89"/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">
        <v>8319</v>
      </c>
      <c r="R950" t="s">
        <v>8321</v>
      </c>
      <c r="S950" s="8">
        <f t="shared" si="86"/>
        <v>42411.619953703703</v>
      </c>
      <c r="T950" s="8">
        <f t="shared" si="87"/>
        <v>42441.578287037039</v>
      </c>
      <c r="U950" t="str">
        <f t="shared" si="88"/>
        <v>Feb</v>
      </c>
      <c r="V950" t="str">
        <f t="shared" si="89"/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>
        <f t="shared" si="85"/>
        <v>39</v>
      </c>
      <c r="Q951" t="s">
        <v>8319</v>
      </c>
      <c r="R951" t="s">
        <v>8321</v>
      </c>
      <c r="S951" s="8">
        <f t="shared" si="86"/>
        <v>42360.835370370369</v>
      </c>
      <c r="T951" s="8">
        <f t="shared" si="87"/>
        <v>42420.793703703705</v>
      </c>
      <c r="U951" t="str">
        <f t="shared" si="88"/>
        <v>Dec</v>
      </c>
      <c r="V951" t="str">
        <f t="shared" si="89"/>
        <v>2015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>
        <f t="shared" si="85"/>
        <v>58.42</v>
      </c>
      <c r="Q952" t="s">
        <v>8319</v>
      </c>
      <c r="R952" t="s">
        <v>8321</v>
      </c>
      <c r="S952" s="8">
        <f t="shared" si="86"/>
        <v>42356.54237268518</v>
      </c>
      <c r="T952" s="8">
        <f t="shared" si="87"/>
        <v>42386.500706018516</v>
      </c>
      <c r="U952" t="str">
        <f t="shared" si="88"/>
        <v>Dec</v>
      </c>
      <c r="V952" t="str">
        <f t="shared" si="89"/>
        <v>2015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>
        <f t="shared" si="85"/>
        <v>158.63999999999999</v>
      </c>
      <c r="Q953" t="s">
        <v>8319</v>
      </c>
      <c r="R953" t="s">
        <v>8321</v>
      </c>
      <c r="S953" s="8">
        <f t="shared" si="86"/>
        <v>42480.44527777777</v>
      </c>
      <c r="T953" s="8">
        <f t="shared" si="87"/>
        <v>42525.403611111105</v>
      </c>
      <c r="U953" t="str">
        <f t="shared" si="88"/>
        <v>Apr</v>
      </c>
      <c r="V953" t="str">
        <f t="shared" si="89"/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>
        <f t="shared" si="85"/>
        <v>99.86</v>
      </c>
      <c r="Q954" t="s">
        <v>8319</v>
      </c>
      <c r="R954" t="s">
        <v>8321</v>
      </c>
      <c r="S954" s="8">
        <f t="shared" si="86"/>
        <v>42662.405231481483</v>
      </c>
      <c r="T954" s="8">
        <f t="shared" si="87"/>
        <v>42692.405231481483</v>
      </c>
      <c r="U954" t="str">
        <f t="shared" si="88"/>
        <v>Oct</v>
      </c>
      <c r="V954" t="str">
        <f t="shared" si="89"/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>
        <f t="shared" si="85"/>
        <v>25.2</v>
      </c>
      <c r="Q955" t="s">
        <v>8319</v>
      </c>
      <c r="R955" t="s">
        <v>8321</v>
      </c>
      <c r="S955" s="8">
        <f t="shared" si="86"/>
        <v>41998.956006944441</v>
      </c>
      <c r="T955" s="8">
        <f t="shared" si="87"/>
        <v>42028.914340277777</v>
      </c>
      <c r="U955" t="str">
        <f t="shared" si="88"/>
        <v>Dec</v>
      </c>
      <c r="V955" t="str">
        <f t="shared" si="89"/>
        <v>2014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>
        <f t="shared" si="85"/>
        <v>89.19</v>
      </c>
      <c r="Q956" t="s">
        <v>8319</v>
      </c>
      <c r="R956" t="s">
        <v>8321</v>
      </c>
      <c r="S956" s="8">
        <f t="shared" si="86"/>
        <v>42194.625451388885</v>
      </c>
      <c r="T956" s="8">
        <f t="shared" si="87"/>
        <v>42236.583784722221</v>
      </c>
      <c r="U956" t="str">
        <f t="shared" si="88"/>
        <v>Jul</v>
      </c>
      <c r="V956" t="str">
        <f t="shared" si="89"/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>
        <f t="shared" si="85"/>
        <v>182.62</v>
      </c>
      <c r="Q957" t="s">
        <v>8319</v>
      </c>
      <c r="R957" t="s">
        <v>8321</v>
      </c>
      <c r="S957" s="8">
        <f t="shared" si="86"/>
        <v>42586.086805555555</v>
      </c>
      <c r="T957" s="8">
        <f t="shared" si="87"/>
        <v>42626.045138888891</v>
      </c>
      <c r="U957" t="str">
        <f t="shared" si="88"/>
        <v>Aug</v>
      </c>
      <c r="V957" t="str">
        <f t="shared" si="89"/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>
        <f t="shared" si="85"/>
        <v>50.65</v>
      </c>
      <c r="Q958" t="s">
        <v>8319</v>
      </c>
      <c r="R958" t="s">
        <v>8321</v>
      </c>
      <c r="S958" s="8">
        <f t="shared" si="86"/>
        <v>42060.705543981479</v>
      </c>
      <c r="T958" s="8">
        <f t="shared" si="87"/>
        <v>42120.622210648144</v>
      </c>
      <c r="U958" t="str">
        <f t="shared" si="88"/>
        <v>Feb</v>
      </c>
      <c r="V958" t="str">
        <f t="shared" si="89"/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>
        <f t="shared" si="85"/>
        <v>33.29</v>
      </c>
      <c r="Q959" t="s">
        <v>8319</v>
      </c>
      <c r="R959" t="s">
        <v>8321</v>
      </c>
      <c r="S959" s="8">
        <f t="shared" si="86"/>
        <v>42660.344131944446</v>
      </c>
      <c r="T959" s="8">
        <f t="shared" si="87"/>
        <v>42691.344131944439</v>
      </c>
      <c r="U959" t="str">
        <f t="shared" si="88"/>
        <v>Oct</v>
      </c>
      <c r="V959" t="str">
        <f t="shared" si="89"/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>
        <f t="shared" si="85"/>
        <v>51.82</v>
      </c>
      <c r="Q960" t="s">
        <v>8319</v>
      </c>
      <c r="R960" t="s">
        <v>8321</v>
      </c>
      <c r="S960" s="8">
        <f t="shared" si="86"/>
        <v>42082.594479166662</v>
      </c>
      <c r="T960" s="8">
        <f t="shared" si="87"/>
        <v>42103.957638888889</v>
      </c>
      <c r="U960" t="str">
        <f t="shared" si="88"/>
        <v>Mar</v>
      </c>
      <c r="V960" t="str">
        <f t="shared" si="89"/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>
        <f t="shared" si="85"/>
        <v>113.63</v>
      </c>
      <c r="Q961" t="s">
        <v>8319</v>
      </c>
      <c r="R961" t="s">
        <v>8321</v>
      </c>
      <c r="S961" s="8">
        <f t="shared" si="86"/>
        <v>41992.96603009259</v>
      </c>
      <c r="T961" s="8">
        <f t="shared" si="87"/>
        <v>42022.924363425926</v>
      </c>
      <c r="U961" t="str">
        <f t="shared" si="88"/>
        <v>Dec</v>
      </c>
      <c r="V961" t="str">
        <f t="shared" si="89"/>
        <v>2014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>
        <f t="shared" si="85"/>
        <v>136.46</v>
      </c>
      <c r="Q962" t="s">
        <v>8319</v>
      </c>
      <c r="R962" t="s">
        <v>8321</v>
      </c>
      <c r="S962" s="8">
        <f t="shared" si="86"/>
        <v>42766.41846064815</v>
      </c>
      <c r="T962" s="8">
        <f t="shared" si="87"/>
        <v>42808.335127314815</v>
      </c>
      <c r="U962" t="str">
        <f t="shared" si="88"/>
        <v>Jan</v>
      </c>
      <c r="V962" t="str">
        <f t="shared" si="89"/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ROUND(100*(E963/D963),0)</f>
        <v>42</v>
      </c>
      <c r="P963">
        <f t="shared" ref="P963:P1026" si="91">ROUND(E963/L963,2)</f>
        <v>364.35</v>
      </c>
      <c r="Q963" t="s">
        <v>8319</v>
      </c>
      <c r="R963" t="s">
        <v>8321</v>
      </c>
      <c r="S963" s="8">
        <f t="shared" ref="S963:S1026" si="92">(((J963/60)/60)/24)+DATE(1970,1,1)+(-5/24)</f>
        <v>42740.485358796293</v>
      </c>
      <c r="T963" s="8">
        <f t="shared" ref="T963:T1026" si="93">(((I963/60)/60)/24)+DATE(1970,1,1)+(-6/24)</f>
        <v>42786.541666666672</v>
      </c>
      <c r="U963" t="str">
        <f t="shared" ref="U963:U1026" si="94">TEXT(S963,"mmm")</f>
        <v>Jan</v>
      </c>
      <c r="V963" t="str">
        <f t="shared" ref="V963:V1026" si="95">TEXT(S963,"yyyy")</f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>
        <f t="shared" si="91"/>
        <v>19.239999999999998</v>
      </c>
      <c r="Q964" t="s">
        <v>8319</v>
      </c>
      <c r="R964" t="s">
        <v>8321</v>
      </c>
      <c r="S964" s="8">
        <f t="shared" si="92"/>
        <v>42373.504085648143</v>
      </c>
      <c r="T964" s="8">
        <f t="shared" si="93"/>
        <v>42411.462418981479</v>
      </c>
      <c r="U964" t="str">
        <f t="shared" si="94"/>
        <v>Jan</v>
      </c>
      <c r="V964" t="str">
        <f t="shared" si="95"/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>
        <f t="shared" si="91"/>
        <v>41.89</v>
      </c>
      <c r="Q965" t="s">
        <v>8319</v>
      </c>
      <c r="R965" t="s">
        <v>8321</v>
      </c>
      <c r="S965" s="8">
        <f t="shared" si="92"/>
        <v>42625.427303240744</v>
      </c>
      <c r="T965" s="8">
        <f t="shared" si="93"/>
        <v>42660.385636574079</v>
      </c>
      <c r="U965" t="str">
        <f t="shared" si="94"/>
        <v>Sep</v>
      </c>
      <c r="V965" t="str">
        <f t="shared" si="95"/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>
        <f t="shared" si="91"/>
        <v>30.31</v>
      </c>
      <c r="Q966" t="s">
        <v>8319</v>
      </c>
      <c r="R966" t="s">
        <v>8321</v>
      </c>
      <c r="S966" s="8">
        <f t="shared" si="92"/>
        <v>42208.420358796291</v>
      </c>
      <c r="T966" s="8">
        <f t="shared" si="93"/>
        <v>42248.378692129627</v>
      </c>
      <c r="U966" t="str">
        <f t="shared" si="94"/>
        <v>Jul</v>
      </c>
      <c r="V966" t="str">
        <f t="shared" si="95"/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>
        <f t="shared" si="91"/>
        <v>49.67</v>
      </c>
      <c r="Q967" t="s">
        <v>8319</v>
      </c>
      <c r="R967" t="s">
        <v>8321</v>
      </c>
      <c r="S967" s="8">
        <f t="shared" si="92"/>
        <v>42636.808402777773</v>
      </c>
      <c r="T967" s="8">
        <f t="shared" si="93"/>
        <v>42668.915972222225</v>
      </c>
      <c r="U967" t="str">
        <f t="shared" si="94"/>
        <v>Sep</v>
      </c>
      <c r="V967" t="str">
        <f t="shared" si="95"/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>
        <f t="shared" si="91"/>
        <v>59.2</v>
      </c>
      <c r="Q968" t="s">
        <v>8319</v>
      </c>
      <c r="R968" t="s">
        <v>8321</v>
      </c>
      <c r="S968" s="8">
        <f t="shared" si="92"/>
        <v>42619.427453703705</v>
      </c>
      <c r="T968" s="8">
        <f t="shared" si="93"/>
        <v>42649.385787037041</v>
      </c>
      <c r="U968" t="str">
        <f t="shared" si="94"/>
        <v>Sep</v>
      </c>
      <c r="V968" t="str">
        <f t="shared" si="95"/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>
        <f t="shared" si="91"/>
        <v>43.98</v>
      </c>
      <c r="Q969" t="s">
        <v>8319</v>
      </c>
      <c r="R969" t="s">
        <v>8321</v>
      </c>
      <c r="S969" s="8">
        <f t="shared" si="92"/>
        <v>42422.045995370368</v>
      </c>
      <c r="T969" s="8">
        <f t="shared" si="93"/>
        <v>42481.96266203704</v>
      </c>
      <c r="U969" t="str">
        <f t="shared" si="94"/>
        <v>Feb</v>
      </c>
      <c r="V969" t="str">
        <f t="shared" si="95"/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>
        <f t="shared" si="91"/>
        <v>26.5</v>
      </c>
      <c r="Q970" t="s">
        <v>8319</v>
      </c>
      <c r="R970" t="s">
        <v>8321</v>
      </c>
      <c r="S970" s="8">
        <f t="shared" si="92"/>
        <v>41836.639282407406</v>
      </c>
      <c r="T970" s="8">
        <f t="shared" si="93"/>
        <v>41866.597615740742</v>
      </c>
      <c r="U970" t="str">
        <f t="shared" si="94"/>
        <v>Jul</v>
      </c>
      <c r="V970" t="str">
        <f t="shared" si="95"/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>
        <f t="shared" si="91"/>
        <v>1272.73</v>
      </c>
      <c r="Q971" t="s">
        <v>8319</v>
      </c>
      <c r="R971" t="s">
        <v>8321</v>
      </c>
      <c r="S971" s="8">
        <f t="shared" si="92"/>
        <v>42742.094988425924</v>
      </c>
      <c r="T971" s="8">
        <f t="shared" si="93"/>
        <v>42775.05332175926</v>
      </c>
      <c r="U971" t="str">
        <f t="shared" si="94"/>
        <v>Jan</v>
      </c>
      <c r="V971" t="str">
        <f t="shared" si="95"/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>
        <f t="shared" si="91"/>
        <v>164</v>
      </c>
      <c r="Q972" t="s">
        <v>8319</v>
      </c>
      <c r="R972" t="s">
        <v>8321</v>
      </c>
      <c r="S972" s="8">
        <f t="shared" si="92"/>
        <v>42721.012187499997</v>
      </c>
      <c r="T972" s="8">
        <f t="shared" si="93"/>
        <v>42757.957638888889</v>
      </c>
      <c r="U972" t="str">
        <f t="shared" si="94"/>
        <v>Dec</v>
      </c>
      <c r="V972" t="str">
        <f t="shared" si="95"/>
        <v>2016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>
        <f t="shared" si="91"/>
        <v>45.2</v>
      </c>
      <c r="Q973" t="s">
        <v>8319</v>
      </c>
      <c r="R973" t="s">
        <v>8321</v>
      </c>
      <c r="S973" s="8">
        <f t="shared" si="92"/>
        <v>42111.500694444439</v>
      </c>
      <c r="T973" s="8">
        <f t="shared" si="93"/>
        <v>42156.459027777775</v>
      </c>
      <c r="U973" t="str">
        <f t="shared" si="94"/>
        <v>Apr</v>
      </c>
      <c r="V973" t="str">
        <f t="shared" si="95"/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>
        <f t="shared" si="91"/>
        <v>153.88999999999999</v>
      </c>
      <c r="Q974" t="s">
        <v>8319</v>
      </c>
      <c r="R974" t="s">
        <v>8321</v>
      </c>
      <c r="S974" s="8">
        <f t="shared" si="92"/>
        <v>41856.657384259255</v>
      </c>
      <c r="T974" s="8">
        <f t="shared" si="93"/>
        <v>41886.040972222225</v>
      </c>
      <c r="U974" t="str">
        <f t="shared" si="94"/>
        <v>Aug</v>
      </c>
      <c r="V974" t="str">
        <f t="shared" si="95"/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>
        <f t="shared" si="91"/>
        <v>51.38</v>
      </c>
      <c r="Q975" t="s">
        <v>8319</v>
      </c>
      <c r="R975" t="s">
        <v>8321</v>
      </c>
      <c r="S975" s="8">
        <f t="shared" si="92"/>
        <v>42256.806631944441</v>
      </c>
      <c r="T975" s="8">
        <f t="shared" si="93"/>
        <v>42316.806631944448</v>
      </c>
      <c r="U975" t="str">
        <f t="shared" si="94"/>
        <v>Sep</v>
      </c>
      <c r="V975" t="str">
        <f t="shared" si="95"/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>
        <f t="shared" si="91"/>
        <v>93.33</v>
      </c>
      <c r="Q976" t="s">
        <v>8319</v>
      </c>
      <c r="R976" t="s">
        <v>8321</v>
      </c>
      <c r="S976" s="8">
        <f t="shared" si="92"/>
        <v>42424.541157407402</v>
      </c>
      <c r="T976" s="8">
        <f t="shared" si="93"/>
        <v>42454.457824074074</v>
      </c>
      <c r="U976" t="str">
        <f t="shared" si="94"/>
        <v>Feb</v>
      </c>
      <c r="V976" t="str">
        <f t="shared" si="95"/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>
        <f t="shared" si="91"/>
        <v>108.63</v>
      </c>
      <c r="Q977" t="s">
        <v>8319</v>
      </c>
      <c r="R977" t="s">
        <v>8321</v>
      </c>
      <c r="S977" s="8">
        <f t="shared" si="92"/>
        <v>42489.488252314812</v>
      </c>
      <c r="T977" s="8">
        <f t="shared" si="93"/>
        <v>42549.446585648147</v>
      </c>
      <c r="U977" t="str">
        <f t="shared" si="94"/>
        <v>Apr</v>
      </c>
      <c r="V977" t="str">
        <f t="shared" si="95"/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>
        <f t="shared" si="91"/>
        <v>160.5</v>
      </c>
      <c r="Q978" t="s">
        <v>8319</v>
      </c>
      <c r="R978" t="s">
        <v>8321</v>
      </c>
      <c r="S978" s="8">
        <f t="shared" si="92"/>
        <v>42184.850659722222</v>
      </c>
      <c r="T978" s="8">
        <f t="shared" si="93"/>
        <v>42229.808993055558</v>
      </c>
      <c r="U978" t="str">
        <f t="shared" si="94"/>
        <v>Jun</v>
      </c>
      <c r="V978" t="str">
        <f t="shared" si="95"/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>
        <f t="shared" si="91"/>
        <v>75.75</v>
      </c>
      <c r="Q979" t="s">
        <v>8319</v>
      </c>
      <c r="R979" t="s">
        <v>8321</v>
      </c>
      <c r="S979" s="8">
        <f t="shared" si="92"/>
        <v>42391.733761574076</v>
      </c>
      <c r="T979" s="8">
        <f t="shared" si="93"/>
        <v>42421.692094907412</v>
      </c>
      <c r="U979" t="str">
        <f t="shared" si="94"/>
        <v>Jan</v>
      </c>
      <c r="V979" t="str">
        <f t="shared" si="95"/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>
        <f t="shared" si="91"/>
        <v>790.84</v>
      </c>
      <c r="Q980" t="s">
        <v>8319</v>
      </c>
      <c r="R980" t="s">
        <v>8321</v>
      </c>
      <c r="S980" s="8">
        <f t="shared" si="92"/>
        <v>42395.100706018515</v>
      </c>
      <c r="T980" s="8">
        <f t="shared" si="93"/>
        <v>42425.059039351851</v>
      </c>
      <c r="U980" t="str">
        <f t="shared" si="94"/>
        <v>Jan</v>
      </c>
      <c r="V980" t="str">
        <f t="shared" si="95"/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>
        <f t="shared" si="91"/>
        <v>301.94</v>
      </c>
      <c r="Q981" t="s">
        <v>8319</v>
      </c>
      <c r="R981" t="s">
        <v>8321</v>
      </c>
      <c r="S981" s="8">
        <f t="shared" si="92"/>
        <v>42506.208657407398</v>
      </c>
      <c r="T981" s="8">
        <f t="shared" si="93"/>
        <v>42541.540972222225</v>
      </c>
      <c r="U981" t="str">
        <f t="shared" si="94"/>
        <v>May</v>
      </c>
      <c r="V981" t="str">
        <f t="shared" si="95"/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>
        <f t="shared" si="91"/>
        <v>47.94</v>
      </c>
      <c r="Q982" t="s">
        <v>8319</v>
      </c>
      <c r="R982" t="s">
        <v>8321</v>
      </c>
      <c r="S982" s="8">
        <f t="shared" si="92"/>
        <v>41928.695856481478</v>
      </c>
      <c r="T982" s="8">
        <f t="shared" si="93"/>
        <v>41973.695856481485</v>
      </c>
      <c r="U982" t="str">
        <f t="shared" si="94"/>
        <v>Oct</v>
      </c>
      <c r="V982" t="str">
        <f t="shared" si="95"/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>
        <f t="shared" si="91"/>
        <v>2.75</v>
      </c>
      <c r="Q983" t="s">
        <v>8319</v>
      </c>
      <c r="R983" t="s">
        <v>8321</v>
      </c>
      <c r="S983" s="8">
        <f t="shared" si="92"/>
        <v>41830.738680555551</v>
      </c>
      <c r="T983" s="8">
        <f t="shared" si="93"/>
        <v>41860.697013888886</v>
      </c>
      <c r="U983" t="str">
        <f t="shared" si="94"/>
        <v>Jul</v>
      </c>
      <c r="V983" t="str">
        <f t="shared" si="95"/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>
        <f t="shared" si="91"/>
        <v>1</v>
      </c>
      <c r="Q984" t="s">
        <v>8319</v>
      </c>
      <c r="R984" t="s">
        <v>8321</v>
      </c>
      <c r="S984" s="8">
        <f t="shared" si="92"/>
        <v>42615.544976851852</v>
      </c>
      <c r="T984" s="8">
        <f t="shared" si="93"/>
        <v>42645.503310185188</v>
      </c>
      <c r="U984" t="str">
        <f t="shared" si="94"/>
        <v>Sep</v>
      </c>
      <c r="V984" t="str">
        <f t="shared" si="95"/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>
        <f t="shared" si="91"/>
        <v>171.79</v>
      </c>
      <c r="Q985" t="s">
        <v>8319</v>
      </c>
      <c r="R985" t="s">
        <v>8321</v>
      </c>
      <c r="S985" s="8">
        <f t="shared" si="92"/>
        <v>42574.459317129629</v>
      </c>
      <c r="T985" s="8">
        <f t="shared" si="93"/>
        <v>42605.620833333334</v>
      </c>
      <c r="U985" t="str">
        <f t="shared" si="94"/>
        <v>Jul</v>
      </c>
      <c r="V985" t="str">
        <f t="shared" si="95"/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>
        <f t="shared" si="91"/>
        <v>35.33</v>
      </c>
      <c r="Q986" t="s">
        <v>8319</v>
      </c>
      <c r="R986" t="s">
        <v>8321</v>
      </c>
      <c r="S986" s="8">
        <f t="shared" si="92"/>
        <v>42060.907499999994</v>
      </c>
      <c r="T986" s="8">
        <f t="shared" si="93"/>
        <v>42090.824166666673</v>
      </c>
      <c r="U986" t="str">
        <f t="shared" si="94"/>
        <v>Feb</v>
      </c>
      <c r="V986" t="str">
        <f t="shared" si="95"/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>
        <f t="shared" si="91"/>
        <v>82.09</v>
      </c>
      <c r="Q987" t="s">
        <v>8319</v>
      </c>
      <c r="R987" t="s">
        <v>8321</v>
      </c>
      <c r="S987" s="8">
        <f t="shared" si="92"/>
        <v>42339.759375000001</v>
      </c>
      <c r="T987" s="8">
        <f t="shared" si="93"/>
        <v>42369.708333333328</v>
      </c>
      <c r="U987" t="str">
        <f t="shared" si="94"/>
        <v>Dec</v>
      </c>
      <c r="V987" t="str">
        <f t="shared" si="95"/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>
        <f t="shared" si="91"/>
        <v>110.87</v>
      </c>
      <c r="Q988" t="s">
        <v>8319</v>
      </c>
      <c r="R988" t="s">
        <v>8321</v>
      </c>
      <c r="S988" s="8">
        <f t="shared" si="92"/>
        <v>42324.559027777774</v>
      </c>
      <c r="T988" s="8">
        <f t="shared" si="93"/>
        <v>42378.75</v>
      </c>
      <c r="U988" t="str">
        <f t="shared" si="94"/>
        <v>Nov</v>
      </c>
      <c r="V988" t="str">
        <f t="shared" si="95"/>
        <v>2015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>
        <f t="shared" si="91"/>
        <v>161.22</v>
      </c>
      <c r="Q989" t="s">
        <v>8319</v>
      </c>
      <c r="R989" t="s">
        <v>8321</v>
      </c>
      <c r="S989" s="8">
        <f t="shared" si="92"/>
        <v>41773.086226851847</v>
      </c>
      <c r="T989" s="8">
        <f t="shared" si="93"/>
        <v>41813.044560185182</v>
      </c>
      <c r="U989" t="str">
        <f t="shared" si="94"/>
        <v>May</v>
      </c>
      <c r="V989" t="str">
        <f t="shared" si="95"/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">
        <v>8319</v>
      </c>
      <c r="R990" t="s">
        <v>8321</v>
      </c>
      <c r="S990" s="8">
        <f t="shared" si="92"/>
        <v>42614.148437499993</v>
      </c>
      <c r="T990" s="8">
        <f t="shared" si="93"/>
        <v>42644.106770833328</v>
      </c>
      <c r="U990" t="str">
        <f t="shared" si="94"/>
        <v>Sep</v>
      </c>
      <c r="V990" t="str">
        <f t="shared" si="95"/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>
        <f t="shared" si="91"/>
        <v>52.41</v>
      </c>
      <c r="Q991" t="s">
        <v>8319</v>
      </c>
      <c r="R991" t="s">
        <v>8321</v>
      </c>
      <c r="S991" s="8">
        <f t="shared" si="92"/>
        <v>42611.725636574069</v>
      </c>
      <c r="T991" s="8">
        <f t="shared" si="93"/>
        <v>42641.683969907404</v>
      </c>
      <c r="U991" t="str">
        <f t="shared" si="94"/>
        <v>Aug</v>
      </c>
      <c r="V991" t="str">
        <f t="shared" si="95"/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>
        <f t="shared" si="91"/>
        <v>13</v>
      </c>
      <c r="Q992" t="s">
        <v>8319</v>
      </c>
      <c r="R992" t="s">
        <v>8321</v>
      </c>
      <c r="S992" s="8">
        <f t="shared" si="92"/>
        <v>41855.575972222221</v>
      </c>
      <c r="T992" s="8">
        <f t="shared" si="93"/>
        <v>41885.534305555557</v>
      </c>
      <c r="U992" t="str">
        <f t="shared" si="94"/>
        <v>Aug</v>
      </c>
      <c r="V992" t="str">
        <f t="shared" si="95"/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>
        <f t="shared" si="91"/>
        <v>30.29</v>
      </c>
      <c r="Q993" t="s">
        <v>8319</v>
      </c>
      <c r="R993" t="s">
        <v>8321</v>
      </c>
      <c r="S993" s="8">
        <f t="shared" si="92"/>
        <v>42538.548472222225</v>
      </c>
      <c r="T993" s="8">
        <f t="shared" si="93"/>
        <v>42563.535416666666</v>
      </c>
      <c r="U993" t="str">
        <f t="shared" si="94"/>
        <v>Jun</v>
      </c>
      <c r="V993" t="str">
        <f t="shared" si="95"/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>
        <f t="shared" si="91"/>
        <v>116.75</v>
      </c>
      <c r="Q994" t="s">
        <v>8319</v>
      </c>
      <c r="R994" t="s">
        <v>8321</v>
      </c>
      <c r="S994" s="8">
        <f t="shared" si="92"/>
        <v>42437.71665509259</v>
      </c>
      <c r="T994" s="8">
        <f t="shared" si="93"/>
        <v>42497.633321759262</v>
      </c>
      <c r="U994" t="str">
        <f t="shared" si="94"/>
        <v>Mar</v>
      </c>
      <c r="V994" t="str">
        <f t="shared" si="95"/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>
        <f t="shared" si="91"/>
        <v>89.6</v>
      </c>
      <c r="Q995" t="s">
        <v>8319</v>
      </c>
      <c r="R995" t="s">
        <v>8321</v>
      </c>
      <c r="S995" s="8">
        <f t="shared" si="92"/>
        <v>42652.756574074076</v>
      </c>
      <c r="T995" s="8">
        <f t="shared" si="93"/>
        <v>42685.958333333328</v>
      </c>
      <c r="U995" t="str">
        <f t="shared" si="94"/>
        <v>Oct</v>
      </c>
      <c r="V995" t="str">
        <f t="shared" si="95"/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>
        <f t="shared" si="91"/>
        <v>424.45</v>
      </c>
      <c r="Q996" t="s">
        <v>8319</v>
      </c>
      <c r="R996" t="s">
        <v>8321</v>
      </c>
      <c r="S996" s="8">
        <f t="shared" si="92"/>
        <v>41921.054745370369</v>
      </c>
      <c r="T996" s="8">
        <f t="shared" si="93"/>
        <v>41973.707638888889</v>
      </c>
      <c r="U996" t="str">
        <f t="shared" si="94"/>
        <v>Oct</v>
      </c>
      <c r="V996" t="str">
        <f t="shared" si="95"/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>
        <f t="shared" si="91"/>
        <v>80.67</v>
      </c>
      <c r="Q997" t="s">
        <v>8319</v>
      </c>
      <c r="R997" t="s">
        <v>8321</v>
      </c>
      <c r="S997" s="8">
        <f t="shared" si="92"/>
        <v>41947.732407407406</v>
      </c>
      <c r="T997" s="8">
        <f t="shared" si="93"/>
        <v>41972.416666666672</v>
      </c>
      <c r="U997" t="str">
        <f t="shared" si="94"/>
        <v>Nov</v>
      </c>
      <c r="V997" t="str">
        <f t="shared" si="95"/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>
        <f t="shared" si="91"/>
        <v>13</v>
      </c>
      <c r="Q998" t="s">
        <v>8319</v>
      </c>
      <c r="R998" t="s">
        <v>8321</v>
      </c>
      <c r="S998" s="8">
        <f t="shared" si="92"/>
        <v>41817.658101851848</v>
      </c>
      <c r="T998" s="8">
        <f t="shared" si="93"/>
        <v>41847.393750000003</v>
      </c>
      <c r="U998" t="str">
        <f t="shared" si="94"/>
        <v>Jun</v>
      </c>
      <c r="V998" t="str">
        <f t="shared" si="95"/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>
        <f t="shared" si="91"/>
        <v>8.1300000000000008</v>
      </c>
      <c r="Q999" t="s">
        <v>8319</v>
      </c>
      <c r="R999" t="s">
        <v>8321</v>
      </c>
      <c r="S999" s="8">
        <f t="shared" si="92"/>
        <v>41940.894641203704</v>
      </c>
      <c r="T999" s="8">
        <f t="shared" si="93"/>
        <v>41970.894641203704</v>
      </c>
      <c r="U999" t="str">
        <f t="shared" si="94"/>
        <v>Oct</v>
      </c>
      <c r="V999" t="str">
        <f t="shared" si="95"/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>
        <f t="shared" si="91"/>
        <v>153.43</v>
      </c>
      <c r="Q1000" t="s">
        <v>8319</v>
      </c>
      <c r="R1000" t="s">
        <v>8321</v>
      </c>
      <c r="S1000" s="8">
        <f t="shared" si="92"/>
        <v>42281.960659722223</v>
      </c>
      <c r="T1000" s="8">
        <f t="shared" si="93"/>
        <v>42326.960659722223</v>
      </c>
      <c r="U1000" t="str">
        <f t="shared" si="94"/>
        <v>Oct</v>
      </c>
      <c r="V1000" t="str">
        <f t="shared" si="95"/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>
        <f t="shared" si="91"/>
        <v>292.08</v>
      </c>
      <c r="Q1001" t="s">
        <v>8319</v>
      </c>
      <c r="R1001" t="s">
        <v>8321</v>
      </c>
      <c r="S1001" s="8">
        <f t="shared" si="92"/>
        <v>41926.091319444444</v>
      </c>
      <c r="T1001" s="8">
        <f t="shared" si="93"/>
        <v>41956.084722222222</v>
      </c>
      <c r="U1001" t="str">
        <f t="shared" si="94"/>
        <v>Oct</v>
      </c>
      <c r="V1001" t="str">
        <f t="shared" si="95"/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>
        <f t="shared" si="91"/>
        <v>3304</v>
      </c>
      <c r="Q1002" t="s">
        <v>8319</v>
      </c>
      <c r="R1002" t="s">
        <v>8321</v>
      </c>
      <c r="S1002" s="8">
        <f t="shared" si="92"/>
        <v>42748.851388888892</v>
      </c>
      <c r="T1002" s="8">
        <f t="shared" si="93"/>
        <v>42808.768055555556</v>
      </c>
      <c r="U1002" t="str">
        <f t="shared" si="94"/>
        <v>Jan</v>
      </c>
      <c r="V1002" t="str">
        <f t="shared" si="95"/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">
        <v>8319</v>
      </c>
      <c r="R1003" t="s">
        <v>8321</v>
      </c>
      <c r="S1003" s="8">
        <f t="shared" si="92"/>
        <v>42720.511724537035</v>
      </c>
      <c r="T1003" s="8">
        <f t="shared" si="93"/>
        <v>42765.470057870371</v>
      </c>
      <c r="U1003" t="str">
        <f t="shared" si="94"/>
        <v>Dec</v>
      </c>
      <c r="V1003" t="str">
        <f t="shared" si="95"/>
        <v>2016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>
        <f t="shared" si="91"/>
        <v>134.55000000000001</v>
      </c>
      <c r="Q1004" t="s">
        <v>8319</v>
      </c>
      <c r="R1004" t="s">
        <v>8321</v>
      </c>
      <c r="S1004" s="8">
        <f t="shared" si="92"/>
        <v>42325.475856481477</v>
      </c>
      <c r="T1004" s="8">
        <f t="shared" si="93"/>
        <v>42354.999305555553</v>
      </c>
      <c r="U1004" t="str">
        <f t="shared" si="94"/>
        <v>Nov</v>
      </c>
      <c r="V1004" t="str">
        <f t="shared" si="95"/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>
        <f t="shared" si="91"/>
        <v>214.07</v>
      </c>
      <c r="Q1005" t="s">
        <v>8319</v>
      </c>
      <c r="R1005" t="s">
        <v>8321</v>
      </c>
      <c r="S1005" s="8">
        <f t="shared" si="92"/>
        <v>42780.500706018516</v>
      </c>
      <c r="T1005" s="8">
        <f t="shared" si="93"/>
        <v>42810.417372685188</v>
      </c>
      <c r="U1005" t="str">
        <f t="shared" si="94"/>
        <v>Feb</v>
      </c>
      <c r="V1005" t="str">
        <f t="shared" si="95"/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>
        <f t="shared" si="91"/>
        <v>216.34</v>
      </c>
      <c r="Q1006" t="s">
        <v>8319</v>
      </c>
      <c r="R1006" t="s">
        <v>8321</v>
      </c>
      <c r="S1006" s="8">
        <f t="shared" si="92"/>
        <v>42388.5003125</v>
      </c>
      <c r="T1006" s="8">
        <f t="shared" si="93"/>
        <v>42418.458645833336</v>
      </c>
      <c r="U1006" t="str">
        <f t="shared" si="94"/>
        <v>Jan</v>
      </c>
      <c r="V1006" t="str">
        <f t="shared" si="95"/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>
        <f t="shared" si="91"/>
        <v>932.31</v>
      </c>
      <c r="Q1007" t="s">
        <v>8319</v>
      </c>
      <c r="R1007" t="s">
        <v>8321</v>
      </c>
      <c r="S1007" s="8">
        <f t="shared" si="92"/>
        <v>42276.416469907403</v>
      </c>
      <c r="T1007" s="8">
        <f t="shared" si="93"/>
        <v>42307.374803240738</v>
      </c>
      <c r="U1007" t="str">
        <f t="shared" si="94"/>
        <v>Sep</v>
      </c>
      <c r="V1007" t="str">
        <f t="shared" si="95"/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>
        <f t="shared" si="91"/>
        <v>29.25</v>
      </c>
      <c r="Q1008" t="s">
        <v>8319</v>
      </c>
      <c r="R1008" t="s">
        <v>8321</v>
      </c>
      <c r="S1008" s="8">
        <f t="shared" si="92"/>
        <v>41976.83185185185</v>
      </c>
      <c r="T1008" s="8">
        <f t="shared" si="93"/>
        <v>41985.049305555556</v>
      </c>
      <c r="U1008" t="str">
        <f t="shared" si="94"/>
        <v>Dec</v>
      </c>
      <c r="V1008" t="str">
        <f t="shared" si="95"/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>
        <f t="shared" si="91"/>
        <v>174.95</v>
      </c>
      <c r="Q1009" t="s">
        <v>8319</v>
      </c>
      <c r="R1009" t="s">
        <v>8321</v>
      </c>
      <c r="S1009" s="8">
        <f t="shared" si="92"/>
        <v>42676.3752662037</v>
      </c>
      <c r="T1009" s="8">
        <f t="shared" si="93"/>
        <v>42718.3752662037</v>
      </c>
      <c r="U1009" t="str">
        <f t="shared" si="94"/>
        <v>Nov</v>
      </c>
      <c r="V1009" t="str">
        <f t="shared" si="95"/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>
        <f t="shared" si="91"/>
        <v>250</v>
      </c>
      <c r="Q1010" t="s">
        <v>8319</v>
      </c>
      <c r="R1010" t="s">
        <v>8321</v>
      </c>
      <c r="S1010" s="8">
        <f t="shared" si="92"/>
        <v>42702.600868055553</v>
      </c>
      <c r="T1010" s="8">
        <f t="shared" si="93"/>
        <v>42732.559201388889</v>
      </c>
      <c r="U1010" t="str">
        <f t="shared" si="94"/>
        <v>Nov</v>
      </c>
      <c r="V1010" t="str">
        <f t="shared" si="95"/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>
        <f t="shared" si="91"/>
        <v>65</v>
      </c>
      <c r="Q1011" t="s">
        <v>8319</v>
      </c>
      <c r="R1011" t="s">
        <v>8321</v>
      </c>
      <c r="S1011" s="8">
        <f t="shared" si="92"/>
        <v>42510.396365740737</v>
      </c>
      <c r="T1011" s="8">
        <f t="shared" si="93"/>
        <v>42540.354699074072</v>
      </c>
      <c r="U1011" t="str">
        <f t="shared" si="94"/>
        <v>May</v>
      </c>
      <c r="V1011" t="str">
        <f t="shared" si="95"/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>
        <f t="shared" si="91"/>
        <v>55</v>
      </c>
      <c r="Q1012" t="s">
        <v>8319</v>
      </c>
      <c r="R1012" t="s">
        <v>8321</v>
      </c>
      <c r="S1012" s="8">
        <f t="shared" si="92"/>
        <v>42561.621087962958</v>
      </c>
      <c r="T1012" s="8">
        <f t="shared" si="93"/>
        <v>42617.874305555553</v>
      </c>
      <c r="U1012" t="str">
        <f t="shared" si="94"/>
        <v>Jul</v>
      </c>
      <c r="V1012" t="str">
        <f t="shared" si="95"/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>
        <f t="shared" si="91"/>
        <v>75</v>
      </c>
      <c r="Q1013" t="s">
        <v>8319</v>
      </c>
      <c r="R1013" t="s">
        <v>8321</v>
      </c>
      <c r="S1013" s="8">
        <f t="shared" si="92"/>
        <v>41946.689756944441</v>
      </c>
      <c r="T1013" s="8">
        <f t="shared" si="93"/>
        <v>41991.648090277777</v>
      </c>
      <c r="U1013" t="str">
        <f t="shared" si="94"/>
        <v>Nov</v>
      </c>
      <c r="V1013" t="str">
        <f t="shared" si="95"/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>
        <f t="shared" si="91"/>
        <v>1389.36</v>
      </c>
      <c r="Q1014" t="s">
        <v>8319</v>
      </c>
      <c r="R1014" t="s">
        <v>8321</v>
      </c>
      <c r="S1014" s="8">
        <f t="shared" si="92"/>
        <v>42714.232083333329</v>
      </c>
      <c r="T1014" s="8">
        <f t="shared" si="93"/>
        <v>42759.190416666665</v>
      </c>
      <c r="U1014" t="str">
        <f t="shared" si="94"/>
        <v>Dec</v>
      </c>
      <c r="V1014" t="str">
        <f t="shared" si="95"/>
        <v>2016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>
        <f t="shared" si="91"/>
        <v>95.91</v>
      </c>
      <c r="Q1015" t="s">
        <v>8319</v>
      </c>
      <c r="R1015" t="s">
        <v>8321</v>
      </c>
      <c r="S1015" s="8">
        <f t="shared" si="92"/>
        <v>42339.625648148147</v>
      </c>
      <c r="T1015" s="8">
        <f t="shared" si="93"/>
        <v>42367.583333333328</v>
      </c>
      <c r="U1015" t="str">
        <f t="shared" si="94"/>
        <v>Dec</v>
      </c>
      <c r="V1015" t="str">
        <f t="shared" si="95"/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>
        <f t="shared" si="91"/>
        <v>191.25</v>
      </c>
      <c r="Q1016" t="s">
        <v>8319</v>
      </c>
      <c r="R1016" t="s">
        <v>8321</v>
      </c>
      <c r="S1016" s="8">
        <f t="shared" si="92"/>
        <v>41954.79415509259</v>
      </c>
      <c r="T1016" s="8">
        <f t="shared" si="93"/>
        <v>42004.752488425926</v>
      </c>
      <c r="U1016" t="str">
        <f t="shared" si="94"/>
        <v>Nov</v>
      </c>
      <c r="V1016" t="str">
        <f t="shared" si="95"/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>
        <f t="shared" si="91"/>
        <v>40</v>
      </c>
      <c r="Q1017" t="s">
        <v>8319</v>
      </c>
      <c r="R1017" t="s">
        <v>8321</v>
      </c>
      <c r="S1017" s="8">
        <f t="shared" si="92"/>
        <v>42303.670081018521</v>
      </c>
      <c r="T1017" s="8">
        <f t="shared" si="93"/>
        <v>42333.670081018514</v>
      </c>
      <c r="U1017" t="str">
        <f t="shared" si="94"/>
        <v>Oct</v>
      </c>
      <c r="V1017" t="str">
        <f t="shared" si="95"/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>
        <f t="shared" si="91"/>
        <v>74.790000000000006</v>
      </c>
      <c r="Q1018" t="s">
        <v>8319</v>
      </c>
      <c r="R1018" t="s">
        <v>8321</v>
      </c>
      <c r="S1018" s="8">
        <f t="shared" si="92"/>
        <v>42421.898796296293</v>
      </c>
      <c r="T1018" s="8">
        <f t="shared" si="93"/>
        <v>42466.815462962957</v>
      </c>
      <c r="U1018" t="str">
        <f t="shared" si="94"/>
        <v>Feb</v>
      </c>
      <c r="V1018" t="str">
        <f t="shared" si="95"/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>
        <f t="shared" si="91"/>
        <v>161.12</v>
      </c>
      <c r="Q1019" t="s">
        <v>8319</v>
      </c>
      <c r="R1019" t="s">
        <v>8321</v>
      </c>
      <c r="S1019" s="8">
        <f t="shared" si="92"/>
        <v>42289.466840277775</v>
      </c>
      <c r="T1019" s="8">
        <f t="shared" si="93"/>
        <v>42329.466840277775</v>
      </c>
      <c r="U1019" t="str">
        <f t="shared" si="94"/>
        <v>Oct</v>
      </c>
      <c r="V1019" t="str">
        <f t="shared" si="95"/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>
        <f t="shared" si="91"/>
        <v>88.71</v>
      </c>
      <c r="Q1020" t="s">
        <v>8319</v>
      </c>
      <c r="R1020" t="s">
        <v>8321</v>
      </c>
      <c r="S1020" s="8">
        <f t="shared" si="92"/>
        <v>42535.283946759257</v>
      </c>
      <c r="T1020" s="8">
        <f t="shared" si="93"/>
        <v>42565.242280092592</v>
      </c>
      <c r="U1020" t="str">
        <f t="shared" si="94"/>
        <v>Jun</v>
      </c>
      <c r="V1020" t="str">
        <f t="shared" si="95"/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>
        <f t="shared" si="91"/>
        <v>53.25</v>
      </c>
      <c r="Q1021" t="s">
        <v>8319</v>
      </c>
      <c r="R1021" t="s">
        <v>8321</v>
      </c>
      <c r="S1021" s="8">
        <f t="shared" si="92"/>
        <v>42009.765613425923</v>
      </c>
      <c r="T1021" s="8">
        <f t="shared" si="93"/>
        <v>42039.723946759259</v>
      </c>
      <c r="U1021" t="str">
        <f t="shared" si="94"/>
        <v>Jan</v>
      </c>
      <c r="V1021" t="str">
        <f t="shared" si="95"/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>
        <f t="shared" si="91"/>
        <v>106.2</v>
      </c>
      <c r="Q1022" t="s">
        <v>8325</v>
      </c>
      <c r="R1022" t="s">
        <v>8330</v>
      </c>
      <c r="S1022" s="8">
        <f t="shared" si="92"/>
        <v>42126.861215277771</v>
      </c>
      <c r="T1022" s="8">
        <f t="shared" si="93"/>
        <v>42156.782638888893</v>
      </c>
      <c r="U1022" t="str">
        <f t="shared" si="94"/>
        <v>May</v>
      </c>
      <c r="V1022" t="str">
        <f t="shared" si="95"/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>
        <f t="shared" si="91"/>
        <v>22.08</v>
      </c>
      <c r="Q1023" t="s">
        <v>8325</v>
      </c>
      <c r="R1023" t="s">
        <v>8330</v>
      </c>
      <c r="S1023" s="8">
        <f t="shared" si="92"/>
        <v>42271.043645833335</v>
      </c>
      <c r="T1023" s="8">
        <f t="shared" si="93"/>
        <v>42293.916666666672</v>
      </c>
      <c r="U1023" t="str">
        <f t="shared" si="94"/>
        <v>Sep</v>
      </c>
      <c r="V1023" t="str">
        <f t="shared" si="95"/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>
        <f t="shared" si="91"/>
        <v>31.05</v>
      </c>
      <c r="Q1024" t="s">
        <v>8325</v>
      </c>
      <c r="R1024" t="s">
        <v>8330</v>
      </c>
      <c r="S1024" s="8">
        <f t="shared" si="92"/>
        <v>42111.438391203708</v>
      </c>
      <c r="T1024" s="8">
        <f t="shared" si="93"/>
        <v>42141.396724537044</v>
      </c>
      <c r="U1024" t="str">
        <f t="shared" si="94"/>
        <v>Apr</v>
      </c>
      <c r="V1024" t="str">
        <f t="shared" si="95"/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>
        <f t="shared" si="91"/>
        <v>36.21</v>
      </c>
      <c r="Q1025" t="s">
        <v>8325</v>
      </c>
      <c r="R1025" t="s">
        <v>8330</v>
      </c>
      <c r="S1025" s="8">
        <f t="shared" si="92"/>
        <v>42145.711354166669</v>
      </c>
      <c r="T1025" s="8">
        <f t="shared" si="93"/>
        <v>42175.669687500005</v>
      </c>
      <c r="U1025" t="str">
        <f t="shared" si="94"/>
        <v>May</v>
      </c>
      <c r="V1025" t="str">
        <f t="shared" si="95"/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>
        <f t="shared" si="91"/>
        <v>388.98</v>
      </c>
      <c r="Q1026" t="s">
        <v>8325</v>
      </c>
      <c r="R1026" t="s">
        <v>8330</v>
      </c>
      <c r="S1026" s="8">
        <f t="shared" si="92"/>
        <v>42370.372256944444</v>
      </c>
      <c r="T1026" s="8">
        <f t="shared" si="93"/>
        <v>42400.330590277779</v>
      </c>
      <c r="U1026" t="str">
        <f t="shared" si="94"/>
        <v>Jan</v>
      </c>
      <c r="V1026" t="str">
        <f t="shared" si="95"/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ROUND(100*(E1027/D1027),0)</f>
        <v>110</v>
      </c>
      <c r="P1027">
        <f t="shared" ref="P1027:P1090" si="97">ROUND(E1027/L1027,2)</f>
        <v>71.849999999999994</v>
      </c>
      <c r="Q1027" t="s">
        <v>8325</v>
      </c>
      <c r="R1027" t="s">
        <v>8330</v>
      </c>
      <c r="S1027" s="8">
        <f t="shared" ref="S1027:S1090" si="98">(((J1027/60)/60)/24)+DATE(1970,1,1)+(-5/24)</f>
        <v>42049.625428240739</v>
      </c>
      <c r="T1027" s="8">
        <f t="shared" ref="T1027:T1090" si="99">(((I1027/60)/60)/24)+DATE(1970,1,1)+(-6/24)</f>
        <v>42079.542094907403</v>
      </c>
      <c r="U1027" t="str">
        <f t="shared" ref="U1027:U1090" si="100">TEXT(S1027,"mmm")</f>
        <v>Feb</v>
      </c>
      <c r="V1027" t="str">
        <f t="shared" ref="V1027:V1090" si="101">TEXT(S1027,"yyyy")</f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>
        <f t="shared" si="97"/>
        <v>57.38</v>
      </c>
      <c r="Q1028" t="s">
        <v>8325</v>
      </c>
      <c r="R1028" t="s">
        <v>8330</v>
      </c>
      <c r="S1028" s="8">
        <f t="shared" si="98"/>
        <v>42426.199259259258</v>
      </c>
      <c r="T1028" s="8">
        <f t="shared" si="99"/>
        <v>42460.115925925929</v>
      </c>
      <c r="U1028" t="str">
        <f t="shared" si="100"/>
        <v>Feb</v>
      </c>
      <c r="V1028" t="str">
        <f t="shared" si="101"/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>
        <f t="shared" si="97"/>
        <v>69.67</v>
      </c>
      <c r="Q1029" t="s">
        <v>8325</v>
      </c>
      <c r="R1029" t="s">
        <v>8330</v>
      </c>
      <c r="S1029" s="8">
        <f t="shared" si="98"/>
        <v>41904.825775462959</v>
      </c>
      <c r="T1029" s="8">
        <f t="shared" si="99"/>
        <v>41934.784108796295</v>
      </c>
      <c r="U1029" t="str">
        <f t="shared" si="100"/>
        <v>Sep</v>
      </c>
      <c r="V1029" t="str">
        <f t="shared" si="101"/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>
        <f t="shared" si="97"/>
        <v>45.99</v>
      </c>
      <c r="Q1030" t="s">
        <v>8325</v>
      </c>
      <c r="R1030" t="s">
        <v>8330</v>
      </c>
      <c r="S1030" s="8">
        <f t="shared" si="98"/>
        <v>42755.419039351851</v>
      </c>
      <c r="T1030" s="8">
        <f t="shared" si="99"/>
        <v>42800.583333333328</v>
      </c>
      <c r="U1030" t="str">
        <f t="shared" si="100"/>
        <v>Jan</v>
      </c>
      <c r="V1030" t="str">
        <f t="shared" si="101"/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>
        <f t="shared" si="97"/>
        <v>79.260000000000005</v>
      </c>
      <c r="Q1031" t="s">
        <v>8325</v>
      </c>
      <c r="R1031" t="s">
        <v>8330</v>
      </c>
      <c r="S1031" s="8">
        <f t="shared" si="98"/>
        <v>42044.503553240742</v>
      </c>
      <c r="T1031" s="8">
        <f t="shared" si="99"/>
        <v>42098.665972222225</v>
      </c>
      <c r="U1031" t="str">
        <f t="shared" si="100"/>
        <v>Feb</v>
      </c>
      <c r="V1031" t="str">
        <f t="shared" si="101"/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>
        <f t="shared" si="97"/>
        <v>43.03</v>
      </c>
      <c r="Q1032" t="s">
        <v>8325</v>
      </c>
      <c r="R1032" t="s">
        <v>8330</v>
      </c>
      <c r="S1032" s="8">
        <f t="shared" si="98"/>
        <v>42611.274872685179</v>
      </c>
      <c r="T1032" s="8">
        <f t="shared" si="99"/>
        <v>42625.233206018514</v>
      </c>
      <c r="U1032" t="str">
        <f t="shared" si="100"/>
        <v>Aug</v>
      </c>
      <c r="V1032" t="str">
        <f t="shared" si="101"/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>
        <f t="shared" si="97"/>
        <v>108.48</v>
      </c>
      <c r="Q1033" t="s">
        <v>8325</v>
      </c>
      <c r="R1033" t="s">
        <v>8330</v>
      </c>
      <c r="S1033" s="8">
        <f t="shared" si="98"/>
        <v>42324.555671296293</v>
      </c>
      <c r="T1033" s="8">
        <f t="shared" si="99"/>
        <v>42354.514004629629</v>
      </c>
      <c r="U1033" t="str">
        <f t="shared" si="100"/>
        <v>Nov</v>
      </c>
      <c r="V1033" t="str">
        <f t="shared" si="101"/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>
        <f t="shared" si="97"/>
        <v>61.03</v>
      </c>
      <c r="Q1034" t="s">
        <v>8325</v>
      </c>
      <c r="R1034" t="s">
        <v>8330</v>
      </c>
      <c r="S1034" s="8">
        <f t="shared" si="98"/>
        <v>42514.458622685182</v>
      </c>
      <c r="T1034" s="8">
        <f t="shared" si="99"/>
        <v>42544.416956018518</v>
      </c>
      <c r="U1034" t="str">
        <f t="shared" si="100"/>
        <v>May</v>
      </c>
      <c r="V1034" t="str">
        <f t="shared" si="101"/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>
        <f t="shared" si="97"/>
        <v>50.59</v>
      </c>
      <c r="Q1035" t="s">
        <v>8325</v>
      </c>
      <c r="R1035" t="s">
        <v>8330</v>
      </c>
      <c r="S1035" s="8">
        <f t="shared" si="98"/>
        <v>42688.524074074077</v>
      </c>
      <c r="T1035" s="8">
        <f t="shared" si="99"/>
        <v>42716.482407407413</v>
      </c>
      <c r="U1035" t="str">
        <f t="shared" si="100"/>
        <v>Nov</v>
      </c>
      <c r="V1035" t="str">
        <f t="shared" si="101"/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>
        <f t="shared" si="97"/>
        <v>39.159999999999997</v>
      </c>
      <c r="Q1036" t="s">
        <v>8325</v>
      </c>
      <c r="R1036" t="s">
        <v>8330</v>
      </c>
      <c r="S1036" s="8">
        <f t="shared" si="98"/>
        <v>42554.958379629628</v>
      </c>
      <c r="T1036" s="8">
        <f t="shared" si="99"/>
        <v>42586.915972222225</v>
      </c>
      <c r="U1036" t="str">
        <f t="shared" si="100"/>
        <v>Jul</v>
      </c>
      <c r="V1036" t="str">
        <f t="shared" si="101"/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>
        <f t="shared" si="97"/>
        <v>65.16</v>
      </c>
      <c r="Q1037" t="s">
        <v>8325</v>
      </c>
      <c r="R1037" t="s">
        <v>8330</v>
      </c>
      <c r="S1037" s="8">
        <f t="shared" si="98"/>
        <v>42016.43310185185</v>
      </c>
      <c r="T1037" s="8">
        <f t="shared" si="99"/>
        <v>42046.391435185185</v>
      </c>
      <c r="U1037" t="str">
        <f t="shared" si="100"/>
        <v>Jan</v>
      </c>
      <c r="V1037" t="str">
        <f t="shared" si="101"/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>
        <f t="shared" si="97"/>
        <v>23.96</v>
      </c>
      <c r="Q1038" t="s">
        <v>8325</v>
      </c>
      <c r="R1038" t="s">
        <v>8330</v>
      </c>
      <c r="S1038" s="8">
        <f t="shared" si="98"/>
        <v>41249.240624999999</v>
      </c>
      <c r="T1038" s="8">
        <f t="shared" si="99"/>
        <v>41281.083333333336</v>
      </c>
      <c r="U1038" t="str">
        <f t="shared" si="100"/>
        <v>Dec</v>
      </c>
      <c r="V1038" t="str">
        <f t="shared" si="101"/>
        <v>2012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>
        <f t="shared" si="97"/>
        <v>48.62</v>
      </c>
      <c r="Q1039" t="s">
        <v>8325</v>
      </c>
      <c r="R1039" t="s">
        <v>8330</v>
      </c>
      <c r="S1039" s="8">
        <f t="shared" si="98"/>
        <v>42119.61414351852</v>
      </c>
      <c r="T1039" s="8">
        <f t="shared" si="99"/>
        <v>42141.958333333328</v>
      </c>
      <c r="U1039" t="str">
        <f t="shared" si="100"/>
        <v>Apr</v>
      </c>
      <c r="V1039" t="str">
        <f t="shared" si="101"/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>
        <f t="shared" si="97"/>
        <v>35.74</v>
      </c>
      <c r="Q1040" t="s">
        <v>8325</v>
      </c>
      <c r="R1040" t="s">
        <v>8330</v>
      </c>
      <c r="S1040" s="8">
        <f t="shared" si="98"/>
        <v>42418.023414351854</v>
      </c>
      <c r="T1040" s="8">
        <f t="shared" si="99"/>
        <v>42447.940081018518</v>
      </c>
      <c r="U1040" t="str">
        <f t="shared" si="100"/>
        <v>Feb</v>
      </c>
      <c r="V1040" t="str">
        <f t="shared" si="101"/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>
        <f t="shared" si="97"/>
        <v>21.37</v>
      </c>
      <c r="Q1041" t="s">
        <v>8325</v>
      </c>
      <c r="R1041" t="s">
        <v>8330</v>
      </c>
      <c r="S1041" s="8">
        <f t="shared" si="98"/>
        <v>42691.900995370372</v>
      </c>
      <c r="T1041" s="8">
        <f t="shared" si="99"/>
        <v>42717.082638888889</v>
      </c>
      <c r="U1041" t="str">
        <f t="shared" si="100"/>
        <v>Nov</v>
      </c>
      <c r="V1041" t="str">
        <f t="shared" si="101"/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>
        <f t="shared" si="97"/>
        <v>250</v>
      </c>
      <c r="Q1042" t="s">
        <v>8331</v>
      </c>
      <c r="R1042" t="s">
        <v>8332</v>
      </c>
      <c r="S1042" s="8">
        <f t="shared" si="98"/>
        <v>42579.500104166662</v>
      </c>
      <c r="T1042" s="8">
        <f t="shared" si="99"/>
        <v>42609.458437499998</v>
      </c>
      <c r="U1042" t="str">
        <f t="shared" si="100"/>
        <v>Jul</v>
      </c>
      <c r="V1042" t="str">
        <f t="shared" si="101"/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">
        <v>8331</v>
      </c>
      <c r="R1043" t="s">
        <v>8332</v>
      </c>
      <c r="S1043" s="8">
        <f t="shared" si="98"/>
        <v>41830.851759259262</v>
      </c>
      <c r="T1043" s="8">
        <f t="shared" si="99"/>
        <v>41850.810092592597</v>
      </c>
      <c r="U1043" t="str">
        <f t="shared" si="100"/>
        <v>Jul</v>
      </c>
      <c r="V1043" t="str">
        <f t="shared" si="101"/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>
        <f t="shared" si="97"/>
        <v>10</v>
      </c>
      <c r="Q1044" t="s">
        <v>8331</v>
      </c>
      <c r="R1044" t="s">
        <v>8332</v>
      </c>
      <c r="S1044" s="8">
        <f t="shared" si="98"/>
        <v>41851.487824074073</v>
      </c>
      <c r="T1044" s="8">
        <f t="shared" si="99"/>
        <v>41894.166666666664</v>
      </c>
      <c r="U1044" t="str">
        <f t="shared" si="100"/>
        <v>Jul</v>
      </c>
      <c r="V1044" t="str">
        <f t="shared" si="101"/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>
        <f t="shared" si="97"/>
        <v>29.24</v>
      </c>
      <c r="Q1045" t="s">
        <v>8331</v>
      </c>
      <c r="R1045" t="s">
        <v>8332</v>
      </c>
      <c r="S1045" s="8">
        <f t="shared" si="98"/>
        <v>42114.044618055552</v>
      </c>
      <c r="T1045" s="8">
        <f t="shared" si="99"/>
        <v>42144.002951388888</v>
      </c>
      <c r="U1045" t="str">
        <f t="shared" si="100"/>
        <v>Apr</v>
      </c>
      <c r="V1045" t="str">
        <f t="shared" si="101"/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>
        <f t="shared" si="97"/>
        <v>3</v>
      </c>
      <c r="Q1046" t="s">
        <v>8331</v>
      </c>
      <c r="R1046" t="s">
        <v>8332</v>
      </c>
      <c r="S1046" s="8">
        <f t="shared" si="98"/>
        <v>42011.717604166661</v>
      </c>
      <c r="T1046" s="8">
        <f t="shared" si="99"/>
        <v>42068.602083333331</v>
      </c>
      <c r="U1046" t="str">
        <f t="shared" si="100"/>
        <v>Jan</v>
      </c>
      <c r="V1046" t="str">
        <f t="shared" si="101"/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>
        <f t="shared" si="97"/>
        <v>33.25</v>
      </c>
      <c r="Q1047" t="s">
        <v>8331</v>
      </c>
      <c r="R1047" t="s">
        <v>8332</v>
      </c>
      <c r="S1047" s="8">
        <f t="shared" si="98"/>
        <v>41844.666087962964</v>
      </c>
      <c r="T1047" s="8">
        <f t="shared" si="99"/>
        <v>41874.624421296299</v>
      </c>
      <c r="U1047" t="str">
        <f t="shared" si="100"/>
        <v>Jul</v>
      </c>
      <c r="V1047" t="str">
        <f t="shared" si="101"/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">
        <v>8331</v>
      </c>
      <c r="R1048" t="s">
        <v>8332</v>
      </c>
      <c r="S1048" s="8">
        <f t="shared" si="98"/>
        <v>42319.643055555549</v>
      </c>
      <c r="T1048" s="8">
        <f t="shared" si="99"/>
        <v>42364.601388888885</v>
      </c>
      <c r="U1048" t="str">
        <f t="shared" si="100"/>
        <v>Nov</v>
      </c>
      <c r="V1048" t="str">
        <f t="shared" si="101"/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>
        <f t="shared" si="97"/>
        <v>1</v>
      </c>
      <c r="Q1049" t="s">
        <v>8331</v>
      </c>
      <c r="R1049" t="s">
        <v>8332</v>
      </c>
      <c r="S1049" s="8">
        <f t="shared" si="98"/>
        <v>41918.610127314809</v>
      </c>
      <c r="T1049" s="8">
        <f t="shared" si="99"/>
        <v>41948.610127314816</v>
      </c>
      <c r="U1049" t="str">
        <f t="shared" si="100"/>
        <v>Oct</v>
      </c>
      <c r="V1049" t="str">
        <f t="shared" si="101"/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>
        <f t="shared" si="97"/>
        <v>53</v>
      </c>
      <c r="Q1050" t="s">
        <v>8331</v>
      </c>
      <c r="R1050" t="s">
        <v>8332</v>
      </c>
      <c r="S1050" s="8">
        <f t="shared" si="98"/>
        <v>42597.844780092586</v>
      </c>
      <c r="T1050" s="8">
        <f t="shared" si="99"/>
        <v>42637.803113425922</v>
      </c>
      <c r="U1050" t="str">
        <f t="shared" si="100"/>
        <v>Aug</v>
      </c>
      <c r="V1050" t="str">
        <f t="shared" si="101"/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">
        <v>8331</v>
      </c>
      <c r="R1051" t="s">
        <v>8332</v>
      </c>
      <c r="S1051" s="8">
        <f t="shared" si="98"/>
        <v>42382.222743055558</v>
      </c>
      <c r="T1051" s="8">
        <f t="shared" si="99"/>
        <v>42412.181076388893</v>
      </c>
      <c r="U1051" t="str">
        <f t="shared" si="100"/>
        <v>Jan</v>
      </c>
      <c r="V1051" t="str">
        <f t="shared" si="101"/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">
        <v>8331</v>
      </c>
      <c r="R1052" t="s">
        <v>8332</v>
      </c>
      <c r="S1052" s="8">
        <f t="shared" si="98"/>
        <v>42231.588854166665</v>
      </c>
      <c r="T1052" s="8">
        <f t="shared" si="99"/>
        <v>42261.5471875</v>
      </c>
      <c r="U1052" t="str">
        <f t="shared" si="100"/>
        <v>Aug</v>
      </c>
      <c r="V1052" t="str">
        <f t="shared" si="101"/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">
        <v>8331</v>
      </c>
      <c r="R1053" t="s">
        <v>8332</v>
      </c>
      <c r="S1053" s="8">
        <f t="shared" si="98"/>
        <v>41849.805844907409</v>
      </c>
      <c r="T1053" s="8">
        <f t="shared" si="99"/>
        <v>41877.764178240745</v>
      </c>
      <c r="U1053" t="str">
        <f t="shared" si="100"/>
        <v>Jul</v>
      </c>
      <c r="V1053" t="str">
        <f t="shared" si="101"/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">
        <v>8331</v>
      </c>
      <c r="R1054" t="s">
        <v>8332</v>
      </c>
      <c r="S1054" s="8">
        <f t="shared" si="98"/>
        <v>42483.589062499996</v>
      </c>
      <c r="T1054" s="8">
        <f t="shared" si="99"/>
        <v>42527.589583333334</v>
      </c>
      <c r="U1054" t="str">
        <f t="shared" si="100"/>
        <v>Apr</v>
      </c>
      <c r="V1054" t="str">
        <f t="shared" si="101"/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">
        <v>8331</v>
      </c>
      <c r="R1055" t="s">
        <v>8332</v>
      </c>
      <c r="S1055" s="8">
        <f t="shared" si="98"/>
        <v>42774.964490740742</v>
      </c>
      <c r="T1055" s="8">
        <f t="shared" si="99"/>
        <v>42799.922824074078</v>
      </c>
      <c r="U1055" t="str">
        <f t="shared" si="100"/>
        <v>Feb</v>
      </c>
      <c r="V1055" t="str">
        <f t="shared" si="101"/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">
        <v>8331</v>
      </c>
      <c r="R1056" t="s">
        <v>8332</v>
      </c>
      <c r="S1056" s="8">
        <f t="shared" si="98"/>
        <v>41831.643506944441</v>
      </c>
      <c r="T1056" s="8">
        <f t="shared" si="99"/>
        <v>41861.666666666664</v>
      </c>
      <c r="U1056" t="str">
        <f t="shared" si="100"/>
        <v>Jul</v>
      </c>
      <c r="V1056" t="str">
        <f t="shared" si="101"/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">
        <v>8331</v>
      </c>
      <c r="R1057" t="s">
        <v>8332</v>
      </c>
      <c r="S1057" s="8">
        <f t="shared" si="98"/>
        <v>42406.784085648142</v>
      </c>
      <c r="T1057" s="8">
        <f t="shared" si="99"/>
        <v>42436.742418981477</v>
      </c>
      <c r="U1057" t="str">
        <f t="shared" si="100"/>
        <v>Feb</v>
      </c>
      <c r="V1057" t="str">
        <f t="shared" si="101"/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">
        <v>8331</v>
      </c>
      <c r="R1058" t="s">
        <v>8332</v>
      </c>
      <c r="S1058" s="8">
        <f t="shared" si="98"/>
        <v>42058.511307870365</v>
      </c>
      <c r="T1058" s="8">
        <f t="shared" si="99"/>
        <v>42118.427974537044</v>
      </c>
      <c r="U1058" t="str">
        <f t="shared" si="100"/>
        <v>Feb</v>
      </c>
      <c r="V1058" t="str">
        <f t="shared" si="101"/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">
        <v>8331</v>
      </c>
      <c r="R1059" t="s">
        <v>8332</v>
      </c>
      <c r="S1059" s="8">
        <f t="shared" si="98"/>
        <v>42678.662997685176</v>
      </c>
      <c r="T1059" s="8">
        <f t="shared" si="99"/>
        <v>42708.662997685184</v>
      </c>
      <c r="U1059" t="str">
        <f t="shared" si="100"/>
        <v>Nov</v>
      </c>
      <c r="V1059" t="str">
        <f t="shared" si="101"/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">
        <v>8331</v>
      </c>
      <c r="R1060" t="s">
        <v>8332</v>
      </c>
      <c r="S1060" s="8">
        <f t="shared" si="98"/>
        <v>42047.692627314813</v>
      </c>
      <c r="T1060" s="8">
        <f t="shared" si="99"/>
        <v>42088.75</v>
      </c>
      <c r="U1060" t="str">
        <f t="shared" si="100"/>
        <v>Feb</v>
      </c>
      <c r="V1060" t="str">
        <f t="shared" si="101"/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">
        <v>8331</v>
      </c>
      <c r="R1061" t="s">
        <v>8332</v>
      </c>
      <c r="S1061" s="8">
        <f t="shared" si="98"/>
        <v>42046.581666666665</v>
      </c>
      <c r="T1061" s="8">
        <f t="shared" si="99"/>
        <v>42076.498333333337</v>
      </c>
      <c r="U1061" t="str">
        <f t="shared" si="100"/>
        <v>Feb</v>
      </c>
      <c r="V1061" t="str">
        <f t="shared" si="101"/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">
        <v>8331</v>
      </c>
      <c r="R1062" t="s">
        <v>8332</v>
      </c>
      <c r="S1062" s="8">
        <f t="shared" si="98"/>
        <v>42079.704780092587</v>
      </c>
      <c r="T1062" s="8">
        <f t="shared" si="99"/>
        <v>42109.663113425922</v>
      </c>
      <c r="U1062" t="str">
        <f t="shared" si="100"/>
        <v>Mar</v>
      </c>
      <c r="V1062" t="str">
        <f t="shared" si="101"/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">
        <v>8331</v>
      </c>
      <c r="R1063" t="s">
        <v>8332</v>
      </c>
      <c r="S1063" s="8">
        <f t="shared" si="98"/>
        <v>42432.068379629629</v>
      </c>
      <c r="T1063" s="8">
        <f t="shared" si="99"/>
        <v>42491.791666666672</v>
      </c>
      <c r="U1063" t="str">
        <f t="shared" si="100"/>
        <v>Mar</v>
      </c>
      <c r="V1063" t="str">
        <f t="shared" si="101"/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>
        <f t="shared" si="97"/>
        <v>47.5</v>
      </c>
      <c r="Q1064" t="s">
        <v>8331</v>
      </c>
      <c r="R1064" t="s">
        <v>8332</v>
      </c>
      <c r="S1064" s="8">
        <f t="shared" si="98"/>
        <v>42556.598854166667</v>
      </c>
      <c r="T1064" s="8">
        <f t="shared" si="99"/>
        <v>42563.557187500002</v>
      </c>
      <c r="U1064" t="str">
        <f t="shared" si="100"/>
        <v>Jul</v>
      </c>
      <c r="V1064" t="str">
        <f t="shared" si="101"/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">
        <v>8331</v>
      </c>
      <c r="R1065" t="s">
        <v>8332</v>
      </c>
      <c r="S1065" s="8">
        <f t="shared" si="98"/>
        <v>42582.822476851848</v>
      </c>
      <c r="T1065" s="8">
        <f t="shared" si="99"/>
        <v>42612.780810185184</v>
      </c>
      <c r="U1065" t="str">
        <f t="shared" si="100"/>
        <v>Jul</v>
      </c>
      <c r="V1065" t="str">
        <f t="shared" si="101"/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>
        <f t="shared" si="97"/>
        <v>65.67</v>
      </c>
      <c r="Q1066" t="s">
        <v>8333</v>
      </c>
      <c r="R1066" t="s">
        <v>8334</v>
      </c>
      <c r="S1066" s="8">
        <f t="shared" si="98"/>
        <v>41417.019710648143</v>
      </c>
      <c r="T1066" s="8">
        <f t="shared" si="99"/>
        <v>41461.978043981479</v>
      </c>
      <c r="U1066" t="str">
        <f t="shared" si="100"/>
        <v>May</v>
      </c>
      <c r="V1066" t="str">
        <f t="shared" si="101"/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>
        <f t="shared" si="97"/>
        <v>16.2</v>
      </c>
      <c r="Q1067" t="s">
        <v>8333</v>
      </c>
      <c r="R1067" t="s">
        <v>8334</v>
      </c>
      <c r="S1067" s="8">
        <f t="shared" si="98"/>
        <v>41661.172708333332</v>
      </c>
      <c r="T1067" s="8">
        <f t="shared" si="99"/>
        <v>41689.131041666667</v>
      </c>
      <c r="U1067" t="str">
        <f t="shared" si="100"/>
        <v>Jan</v>
      </c>
      <c r="V1067" t="str">
        <f t="shared" si="101"/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>
        <f t="shared" si="97"/>
        <v>34.130000000000003</v>
      </c>
      <c r="Q1068" t="s">
        <v>8333</v>
      </c>
      <c r="R1068" t="s">
        <v>8334</v>
      </c>
      <c r="S1068" s="8">
        <f t="shared" si="98"/>
        <v>41445.754421296297</v>
      </c>
      <c r="T1068" s="8">
        <f t="shared" si="99"/>
        <v>41490.712754629632</v>
      </c>
      <c r="U1068" t="str">
        <f t="shared" si="100"/>
        <v>Jun</v>
      </c>
      <c r="V1068" t="str">
        <f t="shared" si="101"/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">
        <v>8333</v>
      </c>
      <c r="R1069" t="s">
        <v>8334</v>
      </c>
      <c r="S1069" s="8">
        <f t="shared" si="98"/>
        <v>41599.647349537037</v>
      </c>
      <c r="T1069" s="8">
        <f t="shared" si="99"/>
        <v>41629.605682870373</v>
      </c>
      <c r="U1069" t="str">
        <f t="shared" si="100"/>
        <v>Nov</v>
      </c>
      <c r="V1069" t="str">
        <f t="shared" si="101"/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>
        <f t="shared" si="97"/>
        <v>11.25</v>
      </c>
      <c r="Q1070" t="s">
        <v>8333</v>
      </c>
      <c r="R1070" t="s">
        <v>8334</v>
      </c>
      <c r="S1070" s="8">
        <f t="shared" si="98"/>
        <v>42440.162777777768</v>
      </c>
      <c r="T1070" s="8">
        <f t="shared" si="99"/>
        <v>42470.079444444447</v>
      </c>
      <c r="U1070" t="str">
        <f t="shared" si="100"/>
        <v>Mar</v>
      </c>
      <c r="V1070" t="str">
        <f t="shared" si="101"/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>
        <f t="shared" si="97"/>
        <v>40.479999999999997</v>
      </c>
      <c r="Q1071" t="s">
        <v>8333</v>
      </c>
      <c r="R1071" t="s">
        <v>8334</v>
      </c>
      <c r="S1071" s="8">
        <f t="shared" si="98"/>
        <v>41572.021516203698</v>
      </c>
      <c r="T1071" s="8">
        <f t="shared" si="99"/>
        <v>41604.021516203706</v>
      </c>
      <c r="U1071" t="str">
        <f t="shared" si="100"/>
        <v>Oct</v>
      </c>
      <c r="V1071" t="str">
        <f t="shared" si="101"/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>
        <f t="shared" si="97"/>
        <v>35</v>
      </c>
      <c r="Q1072" t="s">
        <v>8333</v>
      </c>
      <c r="R1072" t="s">
        <v>8334</v>
      </c>
      <c r="S1072" s="8">
        <f t="shared" si="98"/>
        <v>41162.803495370368</v>
      </c>
      <c r="T1072" s="8">
        <f t="shared" si="99"/>
        <v>41182.761828703704</v>
      </c>
      <c r="U1072" t="str">
        <f t="shared" si="100"/>
        <v>Sep</v>
      </c>
      <c r="V1072" t="str">
        <f t="shared" si="101"/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">
        <v>8333</v>
      </c>
      <c r="R1073" t="s">
        <v>8334</v>
      </c>
      <c r="S1073" s="8">
        <f t="shared" si="98"/>
        <v>42295.545057870368</v>
      </c>
      <c r="T1073" s="8">
        <f t="shared" si="99"/>
        <v>42325.545057870375</v>
      </c>
      <c r="U1073" t="str">
        <f t="shared" si="100"/>
        <v>Oct</v>
      </c>
      <c r="V1073" t="str">
        <f t="shared" si="101"/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>
        <f t="shared" si="97"/>
        <v>12.75</v>
      </c>
      <c r="Q1074" t="s">
        <v>8333</v>
      </c>
      <c r="R1074" t="s">
        <v>8334</v>
      </c>
      <c r="S1074" s="8">
        <f t="shared" si="98"/>
        <v>41645.623807870368</v>
      </c>
      <c r="T1074" s="8">
        <f t="shared" si="99"/>
        <v>41675.582141203704</v>
      </c>
      <c r="U1074" t="str">
        <f t="shared" si="100"/>
        <v>Jan</v>
      </c>
      <c r="V1074" t="str">
        <f t="shared" si="101"/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>
        <f t="shared" si="97"/>
        <v>10</v>
      </c>
      <c r="Q1075" t="s">
        <v>8333</v>
      </c>
      <c r="R1075" t="s">
        <v>8334</v>
      </c>
      <c r="S1075" s="8">
        <f t="shared" si="98"/>
        <v>40802.756261574068</v>
      </c>
      <c r="T1075" s="8">
        <f t="shared" si="99"/>
        <v>40832.714594907404</v>
      </c>
      <c r="U1075" t="str">
        <f t="shared" si="100"/>
        <v>Sep</v>
      </c>
      <c r="V1075" t="str">
        <f t="shared" si="101"/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>
        <f t="shared" si="97"/>
        <v>113.57</v>
      </c>
      <c r="Q1076" t="s">
        <v>8333</v>
      </c>
      <c r="R1076" t="s">
        <v>8334</v>
      </c>
      <c r="S1076" s="8">
        <f t="shared" si="98"/>
        <v>41612.964641203704</v>
      </c>
      <c r="T1076" s="8">
        <f t="shared" si="99"/>
        <v>41642.922974537039</v>
      </c>
      <c r="U1076" t="str">
        <f t="shared" si="100"/>
        <v>Dec</v>
      </c>
      <c r="V1076" t="str">
        <f t="shared" si="101"/>
        <v>2013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>
        <f t="shared" si="97"/>
        <v>15</v>
      </c>
      <c r="Q1077" t="s">
        <v>8333</v>
      </c>
      <c r="R1077" t="s">
        <v>8334</v>
      </c>
      <c r="S1077" s="8">
        <f t="shared" si="98"/>
        <v>41005.695787037032</v>
      </c>
      <c r="T1077" s="8">
        <f t="shared" si="99"/>
        <v>41035.654120370367</v>
      </c>
      <c r="U1077" t="str">
        <f t="shared" si="100"/>
        <v>Apr</v>
      </c>
      <c r="V1077" t="str">
        <f t="shared" si="101"/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>
        <f t="shared" si="97"/>
        <v>48.28</v>
      </c>
      <c r="Q1078" t="s">
        <v>8333</v>
      </c>
      <c r="R1078" t="s">
        <v>8334</v>
      </c>
      <c r="S1078" s="8">
        <f t="shared" si="98"/>
        <v>41838.169560185182</v>
      </c>
      <c r="T1078" s="8">
        <f t="shared" si="99"/>
        <v>41893.127893518518</v>
      </c>
      <c r="U1078" t="str">
        <f t="shared" si="100"/>
        <v>Jul</v>
      </c>
      <c r="V1078" t="str">
        <f t="shared" si="101"/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>
        <f t="shared" si="97"/>
        <v>43.98</v>
      </c>
      <c r="Q1079" t="s">
        <v>8333</v>
      </c>
      <c r="R1079" t="s">
        <v>8334</v>
      </c>
      <c r="S1079" s="8">
        <f t="shared" si="98"/>
        <v>42352.958460648144</v>
      </c>
      <c r="T1079" s="8">
        <f t="shared" si="99"/>
        <v>42382.91679398148</v>
      </c>
      <c r="U1079" t="str">
        <f t="shared" si="100"/>
        <v>Dec</v>
      </c>
      <c r="V1079" t="str">
        <f t="shared" si="101"/>
        <v>2015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>
        <f t="shared" si="97"/>
        <v>9</v>
      </c>
      <c r="Q1080" t="s">
        <v>8333</v>
      </c>
      <c r="R1080" t="s">
        <v>8334</v>
      </c>
      <c r="S1080" s="8">
        <f t="shared" si="98"/>
        <v>40700.987511574072</v>
      </c>
      <c r="T1080" s="8">
        <f t="shared" si="99"/>
        <v>40745.945844907408</v>
      </c>
      <c r="U1080" t="str">
        <f t="shared" si="100"/>
        <v>Jun</v>
      </c>
      <c r="V1080" t="str">
        <f t="shared" si="101"/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>
        <f t="shared" si="97"/>
        <v>37.67</v>
      </c>
      <c r="Q1081" t="s">
        <v>8333</v>
      </c>
      <c r="R1081" t="s">
        <v>8334</v>
      </c>
      <c r="S1081" s="8">
        <f t="shared" si="98"/>
        <v>42479.35805555556</v>
      </c>
      <c r="T1081" s="8">
        <f t="shared" si="99"/>
        <v>42504.316388888896</v>
      </c>
      <c r="U1081" t="str">
        <f t="shared" si="100"/>
        <v>Apr</v>
      </c>
      <c r="V1081" t="str">
        <f t="shared" si="101"/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>
        <f t="shared" si="97"/>
        <v>18.579999999999998</v>
      </c>
      <c r="Q1082" t="s">
        <v>8333</v>
      </c>
      <c r="R1082" t="s">
        <v>8334</v>
      </c>
      <c r="S1082" s="8">
        <f t="shared" si="98"/>
        <v>41739.929780092592</v>
      </c>
      <c r="T1082" s="8">
        <f t="shared" si="99"/>
        <v>41769.888113425928</v>
      </c>
      <c r="U1082" t="str">
        <f t="shared" si="100"/>
        <v>Apr</v>
      </c>
      <c r="V1082" t="str">
        <f t="shared" si="101"/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>
        <f t="shared" si="97"/>
        <v>3</v>
      </c>
      <c r="Q1083" t="s">
        <v>8333</v>
      </c>
      <c r="R1083" t="s">
        <v>8334</v>
      </c>
      <c r="S1083" s="8">
        <f t="shared" si="98"/>
        <v>42002.718657407408</v>
      </c>
      <c r="T1083" s="8">
        <f t="shared" si="99"/>
        <v>42032.676990740743</v>
      </c>
      <c r="U1083" t="str">
        <f t="shared" si="100"/>
        <v>Dec</v>
      </c>
      <c r="V1083" t="str">
        <f t="shared" si="101"/>
        <v>2014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>
        <f t="shared" si="97"/>
        <v>18.670000000000002</v>
      </c>
      <c r="Q1084" t="s">
        <v>8333</v>
      </c>
      <c r="R1084" t="s">
        <v>8334</v>
      </c>
      <c r="S1084" s="8">
        <f t="shared" si="98"/>
        <v>41101.697777777779</v>
      </c>
      <c r="T1084" s="8">
        <f t="shared" si="99"/>
        <v>41131.656111111115</v>
      </c>
      <c r="U1084" t="str">
        <f t="shared" si="100"/>
        <v>Jul</v>
      </c>
      <c r="V1084" t="str">
        <f t="shared" si="101"/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>
        <f t="shared" si="97"/>
        <v>410</v>
      </c>
      <c r="Q1085" t="s">
        <v>8333</v>
      </c>
      <c r="R1085" t="s">
        <v>8334</v>
      </c>
      <c r="S1085" s="8">
        <f t="shared" si="98"/>
        <v>41793.451192129629</v>
      </c>
      <c r="T1085" s="8">
        <f t="shared" si="99"/>
        <v>41853.409525462965</v>
      </c>
      <c r="U1085" t="str">
        <f t="shared" si="100"/>
        <v>Jun</v>
      </c>
      <c r="V1085" t="str">
        <f t="shared" si="101"/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">
        <v>8333</v>
      </c>
      <c r="R1086" t="s">
        <v>8334</v>
      </c>
      <c r="S1086" s="8">
        <f t="shared" si="98"/>
        <v>41829.703749999993</v>
      </c>
      <c r="T1086" s="8">
        <f t="shared" si="99"/>
        <v>41859.662083333329</v>
      </c>
      <c r="U1086" t="str">
        <f t="shared" si="100"/>
        <v>Jul</v>
      </c>
      <c r="V1086" t="str">
        <f t="shared" si="101"/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>
        <f t="shared" si="97"/>
        <v>114</v>
      </c>
      <c r="Q1087" t="s">
        <v>8333</v>
      </c>
      <c r="R1087" t="s">
        <v>8334</v>
      </c>
      <c r="S1087" s="8">
        <f t="shared" si="98"/>
        <v>42413.462673611109</v>
      </c>
      <c r="T1087" s="8">
        <f t="shared" si="99"/>
        <v>42443.379340277781</v>
      </c>
      <c r="U1087" t="str">
        <f t="shared" si="100"/>
        <v>Feb</v>
      </c>
      <c r="V1087" t="str">
        <f t="shared" si="101"/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>
        <f t="shared" si="97"/>
        <v>7.5</v>
      </c>
      <c r="Q1088" t="s">
        <v>8333</v>
      </c>
      <c r="R1088" t="s">
        <v>8334</v>
      </c>
      <c r="S1088" s="8">
        <f t="shared" si="98"/>
        <v>41845.658460648148</v>
      </c>
      <c r="T1088" s="8">
        <f t="shared" si="99"/>
        <v>41875.616793981484</v>
      </c>
      <c r="U1088" t="str">
        <f t="shared" si="100"/>
        <v>Jul</v>
      </c>
      <c r="V1088" t="str">
        <f t="shared" si="101"/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">
        <v>8333</v>
      </c>
      <c r="R1089" t="s">
        <v>8334</v>
      </c>
      <c r="S1089" s="8">
        <f t="shared" si="98"/>
        <v>41775.505636574075</v>
      </c>
      <c r="T1089" s="8">
        <f t="shared" si="99"/>
        <v>41805.463969907411</v>
      </c>
      <c r="U1089" t="str">
        <f t="shared" si="100"/>
        <v>May</v>
      </c>
      <c r="V1089" t="str">
        <f t="shared" si="101"/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>
        <f t="shared" si="97"/>
        <v>43.42</v>
      </c>
      <c r="Q1090" t="s">
        <v>8333</v>
      </c>
      <c r="R1090" t="s">
        <v>8334</v>
      </c>
      <c r="S1090" s="8">
        <f t="shared" si="98"/>
        <v>41723.591053240736</v>
      </c>
      <c r="T1090" s="8">
        <f t="shared" si="99"/>
        <v>41753.549386574072</v>
      </c>
      <c r="U1090" t="str">
        <f t="shared" si="100"/>
        <v>Mar</v>
      </c>
      <c r="V1090" t="str">
        <f t="shared" si="101"/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ROUND(100*(E1091/D1091),0)</f>
        <v>8</v>
      </c>
      <c r="P1091">
        <f t="shared" ref="P1091:P1154" si="103">ROUND(E1091/L1091,2)</f>
        <v>23.96</v>
      </c>
      <c r="Q1091" t="s">
        <v>8333</v>
      </c>
      <c r="R1091" t="s">
        <v>8334</v>
      </c>
      <c r="S1091" s="8">
        <f t="shared" ref="S1091:S1154" si="104">(((J1091/60)/60)/24)+DATE(1970,1,1)+(-5/24)</f>
        <v>42150.981192129628</v>
      </c>
      <c r="T1091" s="8">
        <f t="shared" ref="T1091:T1154" si="105">(((I1091/60)/60)/24)+DATE(1970,1,1)+(-6/24)</f>
        <v>42180.939525462964</v>
      </c>
      <c r="U1091" t="str">
        <f t="shared" ref="U1091:U1154" si="106">TEXT(S1091,"mmm")</f>
        <v>May</v>
      </c>
      <c r="V1091" t="str">
        <f t="shared" ref="V1091:V1154" si="107">TEXT(S1091,"yyyy")</f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>
        <f t="shared" si="103"/>
        <v>5</v>
      </c>
      <c r="Q1092" t="s">
        <v>8333</v>
      </c>
      <c r="R1092" t="s">
        <v>8334</v>
      </c>
      <c r="S1092" s="8">
        <f t="shared" si="104"/>
        <v>42122.977465277778</v>
      </c>
      <c r="T1092" s="8">
        <f t="shared" si="105"/>
        <v>42152.935798611114</v>
      </c>
      <c r="U1092" t="str">
        <f t="shared" si="106"/>
        <v>Apr</v>
      </c>
      <c r="V1092" t="str">
        <f t="shared" si="107"/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>
        <f t="shared" si="103"/>
        <v>12.5</v>
      </c>
      <c r="Q1093" t="s">
        <v>8333</v>
      </c>
      <c r="R1093" t="s">
        <v>8334</v>
      </c>
      <c r="S1093" s="8">
        <f t="shared" si="104"/>
        <v>42440.611944444441</v>
      </c>
      <c r="T1093" s="8">
        <f t="shared" si="105"/>
        <v>42470.528611111105</v>
      </c>
      <c r="U1093" t="str">
        <f t="shared" si="106"/>
        <v>Mar</v>
      </c>
      <c r="V1093" t="str">
        <f t="shared" si="107"/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>
        <f t="shared" si="103"/>
        <v>3</v>
      </c>
      <c r="Q1094" t="s">
        <v>8333</v>
      </c>
      <c r="R1094" t="s">
        <v>8334</v>
      </c>
      <c r="S1094" s="8">
        <f t="shared" si="104"/>
        <v>41249.817569444444</v>
      </c>
      <c r="T1094" s="8">
        <f t="shared" si="105"/>
        <v>41279.775902777779</v>
      </c>
      <c r="U1094" t="str">
        <f t="shared" si="106"/>
        <v>Dec</v>
      </c>
      <c r="V1094" t="str">
        <f t="shared" si="107"/>
        <v>2012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>
        <f t="shared" si="103"/>
        <v>10.56</v>
      </c>
      <c r="Q1095" t="s">
        <v>8333</v>
      </c>
      <c r="R1095" t="s">
        <v>8334</v>
      </c>
      <c r="S1095" s="8">
        <f t="shared" si="104"/>
        <v>42396.765474537031</v>
      </c>
      <c r="T1095" s="8">
        <f t="shared" si="105"/>
        <v>42411.723807870367</v>
      </c>
      <c r="U1095" t="str">
        <f t="shared" si="106"/>
        <v>Jan</v>
      </c>
      <c r="V1095" t="str">
        <f t="shared" si="107"/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>
        <f t="shared" si="103"/>
        <v>122</v>
      </c>
      <c r="Q1096" t="s">
        <v>8333</v>
      </c>
      <c r="R1096" t="s">
        <v>8334</v>
      </c>
      <c r="S1096" s="8">
        <f t="shared" si="104"/>
        <v>40795.505011574067</v>
      </c>
      <c r="T1096" s="8">
        <f t="shared" si="105"/>
        <v>40825.463344907403</v>
      </c>
      <c r="U1096" t="str">
        <f t="shared" si="106"/>
        <v>Sep</v>
      </c>
      <c r="V1096" t="str">
        <f t="shared" si="107"/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>
        <f t="shared" si="103"/>
        <v>267.81</v>
      </c>
      <c r="Q1097" t="s">
        <v>8333</v>
      </c>
      <c r="R1097" t="s">
        <v>8334</v>
      </c>
      <c r="S1097" s="8">
        <f t="shared" si="104"/>
        <v>41486.328935185185</v>
      </c>
      <c r="T1097" s="8">
        <f t="shared" si="105"/>
        <v>41516.287268518521</v>
      </c>
      <c r="U1097" t="str">
        <f t="shared" si="106"/>
        <v>Jul</v>
      </c>
      <c r="V1097" t="str">
        <f t="shared" si="107"/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>
        <f t="shared" si="103"/>
        <v>74.209999999999994</v>
      </c>
      <c r="Q1098" t="s">
        <v>8333</v>
      </c>
      <c r="R1098" t="s">
        <v>8334</v>
      </c>
      <c r="S1098" s="8">
        <f t="shared" si="104"/>
        <v>41885.309652777774</v>
      </c>
      <c r="T1098" s="8">
        <f t="shared" si="105"/>
        <v>41915.895833333336</v>
      </c>
      <c r="U1098" t="str">
        <f t="shared" si="106"/>
        <v>Sep</v>
      </c>
      <c r="V1098" t="str">
        <f t="shared" si="107"/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>
        <f t="shared" si="103"/>
        <v>6.71</v>
      </c>
      <c r="Q1099" t="s">
        <v>8333</v>
      </c>
      <c r="R1099" t="s">
        <v>8334</v>
      </c>
      <c r="S1099" s="8">
        <f t="shared" si="104"/>
        <v>41660.584224537037</v>
      </c>
      <c r="T1099" s="8">
        <f t="shared" si="105"/>
        <v>41700.542557870373</v>
      </c>
      <c r="U1099" t="str">
        <f t="shared" si="106"/>
        <v>Jan</v>
      </c>
      <c r="V1099" t="str">
        <f t="shared" si="107"/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>
        <f t="shared" si="103"/>
        <v>81.95</v>
      </c>
      <c r="Q1100" t="s">
        <v>8333</v>
      </c>
      <c r="R1100" t="s">
        <v>8334</v>
      </c>
      <c r="S1100" s="8">
        <f t="shared" si="104"/>
        <v>41712.554340277777</v>
      </c>
      <c r="T1100" s="8">
        <f t="shared" si="105"/>
        <v>41742.512673611112</v>
      </c>
      <c r="U1100" t="str">
        <f t="shared" si="106"/>
        <v>Mar</v>
      </c>
      <c r="V1100" t="str">
        <f t="shared" si="107"/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>
        <f t="shared" si="103"/>
        <v>25</v>
      </c>
      <c r="Q1101" t="s">
        <v>8333</v>
      </c>
      <c r="R1101" t="s">
        <v>8334</v>
      </c>
      <c r="S1101" s="8">
        <f t="shared" si="104"/>
        <v>42107.628101851849</v>
      </c>
      <c r="T1101" s="8">
        <f t="shared" si="105"/>
        <v>42137.586435185185</v>
      </c>
      <c r="U1101" t="str">
        <f t="shared" si="106"/>
        <v>Apr</v>
      </c>
      <c r="V1101" t="str">
        <f t="shared" si="107"/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>
        <f t="shared" si="103"/>
        <v>10</v>
      </c>
      <c r="Q1102" t="s">
        <v>8333</v>
      </c>
      <c r="R1102" t="s">
        <v>8334</v>
      </c>
      <c r="S1102" s="8">
        <f t="shared" si="104"/>
        <v>42383.902442129627</v>
      </c>
      <c r="T1102" s="8">
        <f t="shared" si="105"/>
        <v>42413.860775462963</v>
      </c>
      <c r="U1102" t="str">
        <f t="shared" si="106"/>
        <v>Jan</v>
      </c>
      <c r="V1102" t="str">
        <f t="shared" si="107"/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>
        <f t="shared" si="103"/>
        <v>6.83</v>
      </c>
      <c r="Q1103" t="s">
        <v>8333</v>
      </c>
      <c r="R1103" t="s">
        <v>8334</v>
      </c>
      <c r="S1103" s="8">
        <f t="shared" si="104"/>
        <v>42538.564097222225</v>
      </c>
      <c r="T1103" s="8">
        <f t="shared" si="105"/>
        <v>42565.508333333331</v>
      </c>
      <c r="U1103" t="str">
        <f t="shared" si="106"/>
        <v>Jun</v>
      </c>
      <c r="V1103" t="str">
        <f t="shared" si="107"/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>
        <f t="shared" si="103"/>
        <v>17.71</v>
      </c>
      <c r="Q1104" t="s">
        <v>8333</v>
      </c>
      <c r="R1104" t="s">
        <v>8334</v>
      </c>
      <c r="S1104" s="8">
        <f t="shared" si="104"/>
        <v>41576.837094907409</v>
      </c>
      <c r="T1104" s="8">
        <f t="shared" si="105"/>
        <v>41616.999305555553</v>
      </c>
      <c r="U1104" t="str">
        <f t="shared" si="106"/>
        <v>Oct</v>
      </c>
      <c r="V1104" t="str">
        <f t="shared" si="107"/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>
        <f t="shared" si="103"/>
        <v>16.2</v>
      </c>
      <c r="Q1105" t="s">
        <v>8333</v>
      </c>
      <c r="R1105" t="s">
        <v>8334</v>
      </c>
      <c r="S1105" s="8">
        <f t="shared" si="104"/>
        <v>42479.013773148145</v>
      </c>
      <c r="T1105" s="8">
        <f t="shared" si="105"/>
        <v>42538.97210648148</v>
      </c>
      <c r="U1105" t="str">
        <f t="shared" si="106"/>
        <v>Apr</v>
      </c>
      <c r="V1105" t="str">
        <f t="shared" si="107"/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>
        <f t="shared" si="103"/>
        <v>80.3</v>
      </c>
      <c r="Q1106" t="s">
        <v>8333</v>
      </c>
      <c r="R1106" t="s">
        <v>8334</v>
      </c>
      <c r="S1106" s="8">
        <f t="shared" si="104"/>
        <v>41771.201631944445</v>
      </c>
      <c r="T1106" s="8">
        <f t="shared" si="105"/>
        <v>41801.15996527778</v>
      </c>
      <c r="U1106" t="str">
        <f t="shared" si="106"/>
        <v>May</v>
      </c>
      <c r="V1106" t="str">
        <f t="shared" si="107"/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>
        <f t="shared" si="103"/>
        <v>71.55</v>
      </c>
      <c r="Q1107" t="s">
        <v>8333</v>
      </c>
      <c r="R1107" t="s">
        <v>8334</v>
      </c>
      <c r="S1107" s="8">
        <f t="shared" si="104"/>
        <v>41691.927395833329</v>
      </c>
      <c r="T1107" s="8">
        <f t="shared" si="105"/>
        <v>41721.8440625</v>
      </c>
      <c r="U1107" t="str">
        <f t="shared" si="106"/>
        <v>Feb</v>
      </c>
      <c r="V1107" t="str">
        <f t="shared" si="107"/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>
        <f t="shared" si="103"/>
        <v>23.57</v>
      </c>
      <c r="Q1108" t="s">
        <v>8333</v>
      </c>
      <c r="R1108" t="s">
        <v>8334</v>
      </c>
      <c r="S1108" s="8">
        <f t="shared" si="104"/>
        <v>40973.532118055555</v>
      </c>
      <c r="T1108" s="8">
        <f t="shared" si="105"/>
        <v>41003.448784722219</v>
      </c>
      <c r="U1108" t="str">
        <f t="shared" si="106"/>
        <v>Mar</v>
      </c>
      <c r="V1108" t="str">
        <f t="shared" si="107"/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">
        <v>8333</v>
      </c>
      <c r="R1109" t="s">
        <v>8334</v>
      </c>
      <c r="S1109" s="8">
        <f t="shared" si="104"/>
        <v>41813.653055555551</v>
      </c>
      <c r="T1109" s="8">
        <f t="shared" si="105"/>
        <v>41843.611388888887</v>
      </c>
      <c r="U1109" t="str">
        <f t="shared" si="106"/>
        <v>Jun</v>
      </c>
      <c r="V1109" t="str">
        <f t="shared" si="107"/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>
        <f t="shared" si="103"/>
        <v>34.880000000000003</v>
      </c>
      <c r="Q1110" t="s">
        <v>8333</v>
      </c>
      <c r="R1110" t="s">
        <v>8334</v>
      </c>
      <c r="S1110" s="8">
        <f t="shared" si="104"/>
        <v>40952.42864583333</v>
      </c>
      <c r="T1110" s="8">
        <f t="shared" si="105"/>
        <v>41012.345312500001</v>
      </c>
      <c r="U1110" t="str">
        <f t="shared" si="106"/>
        <v>Feb</v>
      </c>
      <c r="V1110" t="str">
        <f t="shared" si="107"/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>
        <f t="shared" si="103"/>
        <v>15</v>
      </c>
      <c r="Q1111" t="s">
        <v>8333</v>
      </c>
      <c r="R1111" t="s">
        <v>8334</v>
      </c>
      <c r="S1111" s="8">
        <f t="shared" si="104"/>
        <v>42662.543865740743</v>
      </c>
      <c r="T1111" s="8">
        <f t="shared" si="105"/>
        <v>42692.543865740736</v>
      </c>
      <c r="U1111" t="str">
        <f t="shared" si="106"/>
        <v>Oct</v>
      </c>
      <c r="V1111" t="str">
        <f t="shared" si="107"/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>
        <f t="shared" si="103"/>
        <v>23.18</v>
      </c>
      <c r="Q1112" t="s">
        <v>8333</v>
      </c>
      <c r="R1112" t="s">
        <v>8334</v>
      </c>
      <c r="S1112" s="8">
        <f t="shared" si="104"/>
        <v>41220.72479166666</v>
      </c>
      <c r="T1112" s="8">
        <f t="shared" si="105"/>
        <v>41250.683124999996</v>
      </c>
      <c r="U1112" t="str">
        <f t="shared" si="106"/>
        <v>Nov</v>
      </c>
      <c r="V1112" t="str">
        <f t="shared" si="107"/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>
        <f t="shared" si="103"/>
        <v>1</v>
      </c>
      <c r="Q1113" t="s">
        <v>8333</v>
      </c>
      <c r="R1113" t="s">
        <v>8334</v>
      </c>
      <c r="S1113" s="8">
        <f t="shared" si="104"/>
        <v>42346.995254629634</v>
      </c>
      <c r="T1113" s="8">
        <f t="shared" si="105"/>
        <v>42376.953587962969</v>
      </c>
      <c r="U1113" t="str">
        <f t="shared" si="106"/>
        <v>Dec</v>
      </c>
      <c r="V1113" t="str">
        <f t="shared" si="107"/>
        <v>2015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>
        <f t="shared" si="103"/>
        <v>100.23</v>
      </c>
      <c r="Q1114" t="s">
        <v>8333</v>
      </c>
      <c r="R1114" t="s">
        <v>8334</v>
      </c>
      <c r="S1114" s="8">
        <f t="shared" si="104"/>
        <v>41963.551053240742</v>
      </c>
      <c r="T1114" s="8">
        <f t="shared" si="105"/>
        <v>42023.104166666672</v>
      </c>
      <c r="U1114" t="str">
        <f t="shared" si="106"/>
        <v>Nov</v>
      </c>
      <c r="V1114" t="str">
        <f t="shared" si="107"/>
        <v>2014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>
        <f t="shared" si="103"/>
        <v>5</v>
      </c>
      <c r="Q1115" t="s">
        <v>8333</v>
      </c>
      <c r="R1115" t="s">
        <v>8334</v>
      </c>
      <c r="S1115" s="8">
        <f t="shared" si="104"/>
        <v>41835.768749999996</v>
      </c>
      <c r="T1115" s="8">
        <f t="shared" si="105"/>
        <v>41865.727083333331</v>
      </c>
      <c r="U1115" t="str">
        <f t="shared" si="106"/>
        <v>Jul</v>
      </c>
      <c r="V1115" t="str">
        <f t="shared" si="107"/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>
        <f t="shared" si="103"/>
        <v>3.33</v>
      </c>
      <c r="Q1116" t="s">
        <v>8333</v>
      </c>
      <c r="R1116" t="s">
        <v>8334</v>
      </c>
      <c r="S1116" s="8">
        <f t="shared" si="104"/>
        <v>41526.13758101852</v>
      </c>
      <c r="T1116" s="8">
        <f t="shared" si="105"/>
        <v>41556.095914351856</v>
      </c>
      <c r="U1116" t="str">
        <f t="shared" si="106"/>
        <v>Sep</v>
      </c>
      <c r="V1116" t="str">
        <f t="shared" si="107"/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>
        <f t="shared" si="103"/>
        <v>13.25</v>
      </c>
      <c r="Q1117" t="s">
        <v>8333</v>
      </c>
      <c r="R1117" t="s">
        <v>8334</v>
      </c>
      <c r="S1117" s="8">
        <f t="shared" si="104"/>
        <v>42429.487210648142</v>
      </c>
      <c r="T1117" s="8">
        <f t="shared" si="105"/>
        <v>42459.403877314813</v>
      </c>
      <c r="U1117" t="str">
        <f t="shared" si="106"/>
        <v>Feb</v>
      </c>
      <c r="V1117" t="str">
        <f t="shared" si="107"/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>
        <f t="shared" si="103"/>
        <v>17.850000000000001</v>
      </c>
      <c r="Q1118" t="s">
        <v>8333</v>
      </c>
      <c r="R1118" t="s">
        <v>8334</v>
      </c>
      <c r="S1118" s="8">
        <f t="shared" si="104"/>
        <v>41009.638981481476</v>
      </c>
      <c r="T1118" s="8">
        <f t="shared" si="105"/>
        <v>41069.597314814811</v>
      </c>
      <c r="U1118" t="str">
        <f t="shared" si="106"/>
        <v>Apr</v>
      </c>
      <c r="V1118" t="str">
        <f t="shared" si="107"/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>
        <f t="shared" si="103"/>
        <v>10.38</v>
      </c>
      <c r="Q1119" t="s">
        <v>8333</v>
      </c>
      <c r="R1119" t="s">
        <v>8334</v>
      </c>
      <c r="S1119" s="8">
        <f t="shared" si="104"/>
        <v>42333.390196759261</v>
      </c>
      <c r="T1119" s="8">
        <f t="shared" si="105"/>
        <v>42363.348530092597</v>
      </c>
      <c r="U1119" t="str">
        <f t="shared" si="106"/>
        <v>Nov</v>
      </c>
      <c r="V1119" t="str">
        <f t="shared" si="107"/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>
        <f t="shared" si="103"/>
        <v>36.33</v>
      </c>
      <c r="Q1120" t="s">
        <v>8333</v>
      </c>
      <c r="R1120" t="s">
        <v>8334</v>
      </c>
      <c r="S1120" s="8">
        <f t="shared" si="104"/>
        <v>41703.958090277774</v>
      </c>
      <c r="T1120" s="8">
        <f t="shared" si="105"/>
        <v>41733.874756944446</v>
      </c>
      <c r="U1120" t="str">
        <f t="shared" si="106"/>
        <v>Mar</v>
      </c>
      <c r="V1120" t="str">
        <f t="shared" si="107"/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>
        <f t="shared" si="103"/>
        <v>5</v>
      </c>
      <c r="Q1121" t="s">
        <v>8333</v>
      </c>
      <c r="R1121" t="s">
        <v>8334</v>
      </c>
      <c r="S1121" s="8">
        <f t="shared" si="104"/>
        <v>41722.584074074075</v>
      </c>
      <c r="T1121" s="8">
        <f t="shared" si="105"/>
        <v>41735.542407407411</v>
      </c>
      <c r="U1121" t="str">
        <f t="shared" si="106"/>
        <v>Mar</v>
      </c>
      <c r="V1121" t="str">
        <f t="shared" si="107"/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">
        <v>8333</v>
      </c>
      <c r="R1122" t="s">
        <v>8334</v>
      </c>
      <c r="S1122" s="8">
        <f t="shared" si="104"/>
        <v>40799.664351851847</v>
      </c>
      <c r="T1122" s="8">
        <f t="shared" si="105"/>
        <v>40844.622685185182</v>
      </c>
      <c r="U1122" t="str">
        <f t="shared" si="106"/>
        <v>Sep</v>
      </c>
      <c r="V1122" t="str">
        <f t="shared" si="107"/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>
        <f t="shared" si="103"/>
        <v>5.8</v>
      </c>
      <c r="Q1123" t="s">
        <v>8333</v>
      </c>
      <c r="R1123" t="s">
        <v>8334</v>
      </c>
      <c r="S1123" s="8">
        <f t="shared" si="104"/>
        <v>42412.72587962963</v>
      </c>
      <c r="T1123" s="8">
        <f t="shared" si="105"/>
        <v>42442.642546296294</v>
      </c>
      <c r="U1123" t="str">
        <f t="shared" si="106"/>
        <v>Feb</v>
      </c>
      <c r="V1123" t="str">
        <f t="shared" si="107"/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">
        <v>8333</v>
      </c>
      <c r="R1124" t="s">
        <v>8334</v>
      </c>
      <c r="S1124" s="8">
        <f t="shared" si="104"/>
        <v>41410.495659722219</v>
      </c>
      <c r="T1124" s="8">
        <f t="shared" si="105"/>
        <v>41424.453993055555</v>
      </c>
      <c r="U1124" t="str">
        <f t="shared" si="106"/>
        <v>May</v>
      </c>
      <c r="V1124" t="str">
        <f t="shared" si="107"/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>
        <f t="shared" si="103"/>
        <v>3.67</v>
      </c>
      <c r="Q1125" t="s">
        <v>8333</v>
      </c>
      <c r="R1125" t="s">
        <v>8334</v>
      </c>
      <c r="S1125" s="8">
        <f t="shared" si="104"/>
        <v>41718.315370370365</v>
      </c>
      <c r="T1125" s="8">
        <f t="shared" si="105"/>
        <v>41748.2737037037</v>
      </c>
      <c r="U1125" t="str">
        <f t="shared" si="106"/>
        <v>Mar</v>
      </c>
      <c r="V1125" t="str">
        <f t="shared" si="107"/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>
        <f t="shared" si="103"/>
        <v>60.71</v>
      </c>
      <c r="Q1126" t="s">
        <v>8333</v>
      </c>
      <c r="R1126" t="s">
        <v>8335</v>
      </c>
      <c r="S1126" s="8">
        <f t="shared" si="104"/>
        <v>42094.458923611113</v>
      </c>
      <c r="T1126" s="8">
        <f t="shared" si="105"/>
        <v>42124.417256944449</v>
      </c>
      <c r="U1126" t="str">
        <f t="shared" si="106"/>
        <v>Mar</v>
      </c>
      <c r="V1126" t="str">
        <f t="shared" si="107"/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">
        <v>8333</v>
      </c>
      <c r="R1127" t="s">
        <v>8335</v>
      </c>
      <c r="S1127" s="8">
        <f t="shared" si="104"/>
        <v>42212.415856481479</v>
      </c>
      <c r="T1127" s="8">
        <f t="shared" si="105"/>
        <v>42272.374189814815</v>
      </c>
      <c r="U1127" t="str">
        <f t="shared" si="106"/>
        <v>Jul</v>
      </c>
      <c r="V1127" t="str">
        <f t="shared" si="107"/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>
        <f t="shared" si="103"/>
        <v>5</v>
      </c>
      <c r="Q1128" t="s">
        <v>8333</v>
      </c>
      <c r="R1128" t="s">
        <v>8335</v>
      </c>
      <c r="S1128" s="8">
        <f t="shared" si="104"/>
        <v>42535.11914351851</v>
      </c>
      <c r="T1128" s="8">
        <f t="shared" si="105"/>
        <v>42565.077476851846</v>
      </c>
      <c r="U1128" t="str">
        <f t="shared" si="106"/>
        <v>Jun</v>
      </c>
      <c r="V1128" t="str">
        <f t="shared" si="107"/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>
        <f t="shared" si="103"/>
        <v>25.43</v>
      </c>
      <c r="Q1129" t="s">
        <v>8333</v>
      </c>
      <c r="R1129" t="s">
        <v>8335</v>
      </c>
      <c r="S1129" s="8">
        <f t="shared" si="104"/>
        <v>41926.645833333328</v>
      </c>
      <c r="T1129" s="8">
        <f t="shared" si="105"/>
        <v>41957.645833333328</v>
      </c>
      <c r="U1129" t="str">
        <f t="shared" si="106"/>
        <v>Oct</v>
      </c>
      <c r="V1129" t="str">
        <f t="shared" si="107"/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>
        <f t="shared" si="103"/>
        <v>1</v>
      </c>
      <c r="Q1130" t="s">
        <v>8333</v>
      </c>
      <c r="R1130" t="s">
        <v>8335</v>
      </c>
      <c r="S1130" s="8">
        <f t="shared" si="104"/>
        <v>41828.441168981481</v>
      </c>
      <c r="T1130" s="8">
        <f t="shared" si="105"/>
        <v>41858.399502314816</v>
      </c>
      <c r="U1130" t="str">
        <f t="shared" si="106"/>
        <v>Jul</v>
      </c>
      <c r="V1130" t="str">
        <f t="shared" si="107"/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>
        <f t="shared" si="103"/>
        <v>10.5</v>
      </c>
      <c r="Q1131" t="s">
        <v>8333</v>
      </c>
      <c r="R1131" t="s">
        <v>8335</v>
      </c>
      <c r="S1131" s="8">
        <f t="shared" si="104"/>
        <v>42496.056631944441</v>
      </c>
      <c r="T1131" s="8">
        <f t="shared" si="105"/>
        <v>42526.014965277776</v>
      </c>
      <c r="U1131" t="str">
        <f t="shared" si="106"/>
        <v>May</v>
      </c>
      <c r="V1131" t="str">
        <f t="shared" si="107"/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>
        <f t="shared" si="103"/>
        <v>3.67</v>
      </c>
      <c r="Q1132" t="s">
        <v>8333</v>
      </c>
      <c r="R1132" t="s">
        <v>8335</v>
      </c>
      <c r="S1132" s="8">
        <f t="shared" si="104"/>
        <v>41908.788194444445</v>
      </c>
      <c r="T1132" s="8">
        <f t="shared" si="105"/>
        <v>41968.788194444445</v>
      </c>
      <c r="U1132" t="str">
        <f t="shared" si="106"/>
        <v>Sep</v>
      </c>
      <c r="V1132" t="str">
        <f t="shared" si="107"/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">
        <v>8333</v>
      </c>
      <c r="R1133" t="s">
        <v>8335</v>
      </c>
      <c r="S1133" s="8">
        <f t="shared" si="104"/>
        <v>42332.699861111112</v>
      </c>
      <c r="T1133" s="8">
        <f t="shared" si="105"/>
        <v>42362.658194444448</v>
      </c>
      <c r="U1133" t="str">
        <f t="shared" si="106"/>
        <v>Nov</v>
      </c>
      <c r="V1133" t="str">
        <f t="shared" si="107"/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>
        <f t="shared" si="103"/>
        <v>110.62</v>
      </c>
      <c r="Q1134" t="s">
        <v>8333</v>
      </c>
      <c r="R1134" t="s">
        <v>8335</v>
      </c>
      <c r="S1134" s="8">
        <f t="shared" si="104"/>
        <v>42705.907071759262</v>
      </c>
      <c r="T1134" s="8">
        <f t="shared" si="105"/>
        <v>42735.865405092598</v>
      </c>
      <c r="U1134" t="str">
        <f t="shared" si="106"/>
        <v>Dec</v>
      </c>
      <c r="V1134" t="str">
        <f t="shared" si="107"/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>
        <f t="shared" si="103"/>
        <v>20</v>
      </c>
      <c r="Q1135" t="s">
        <v>8333</v>
      </c>
      <c r="R1135" t="s">
        <v>8335</v>
      </c>
      <c r="S1135" s="8">
        <f t="shared" si="104"/>
        <v>41821.198854166665</v>
      </c>
      <c r="T1135" s="8">
        <f t="shared" si="105"/>
        <v>41851.157187500001</v>
      </c>
      <c r="U1135" t="str">
        <f t="shared" si="106"/>
        <v>Jul</v>
      </c>
      <c r="V1135" t="str">
        <f t="shared" si="107"/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>
        <f t="shared" si="103"/>
        <v>1</v>
      </c>
      <c r="Q1136" t="s">
        <v>8333</v>
      </c>
      <c r="R1136" t="s">
        <v>8335</v>
      </c>
      <c r="S1136" s="8">
        <f t="shared" si="104"/>
        <v>41958.07671296296</v>
      </c>
      <c r="T1136" s="8">
        <f t="shared" si="105"/>
        <v>41971.939583333333</v>
      </c>
      <c r="U1136" t="str">
        <f t="shared" si="106"/>
        <v>Nov</v>
      </c>
      <c r="V1136" t="str">
        <f t="shared" si="107"/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">
        <v>8333</v>
      </c>
      <c r="R1137" t="s">
        <v>8335</v>
      </c>
      <c r="S1137" s="8">
        <f t="shared" si="104"/>
        <v>42558.781180555547</v>
      </c>
      <c r="T1137" s="8">
        <f t="shared" si="105"/>
        <v>42588.739513888882</v>
      </c>
      <c r="U1137" t="str">
        <f t="shared" si="106"/>
        <v>Jul</v>
      </c>
      <c r="V1137" t="str">
        <f t="shared" si="107"/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>
        <f t="shared" si="103"/>
        <v>45</v>
      </c>
      <c r="Q1138" t="s">
        <v>8333</v>
      </c>
      <c r="R1138" t="s">
        <v>8335</v>
      </c>
      <c r="S1138" s="8">
        <f t="shared" si="104"/>
        <v>42327.463298611103</v>
      </c>
      <c r="T1138" s="8">
        <f t="shared" si="105"/>
        <v>42357.421631944439</v>
      </c>
      <c r="U1138" t="str">
        <f t="shared" si="106"/>
        <v>Nov</v>
      </c>
      <c r="V1138" t="str">
        <f t="shared" si="107"/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>
        <f t="shared" si="103"/>
        <v>253.21</v>
      </c>
      <c r="Q1139" t="s">
        <v>8333</v>
      </c>
      <c r="R1139" t="s">
        <v>8335</v>
      </c>
      <c r="S1139" s="8">
        <f t="shared" si="104"/>
        <v>42453.611354166664</v>
      </c>
      <c r="T1139" s="8">
        <f t="shared" si="105"/>
        <v>42483.569687499999</v>
      </c>
      <c r="U1139" t="str">
        <f t="shared" si="106"/>
        <v>Mar</v>
      </c>
      <c r="V1139" t="str">
        <f t="shared" si="107"/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>
        <f t="shared" si="103"/>
        <v>31.25</v>
      </c>
      <c r="Q1140" t="s">
        <v>8333</v>
      </c>
      <c r="R1140" t="s">
        <v>8335</v>
      </c>
      <c r="S1140" s="8">
        <f t="shared" si="104"/>
        <v>42736.698275462964</v>
      </c>
      <c r="T1140" s="8">
        <f t="shared" si="105"/>
        <v>42756.6566087963</v>
      </c>
      <c r="U1140" t="str">
        <f t="shared" si="106"/>
        <v>Jan</v>
      </c>
      <c r="V1140" t="str">
        <f t="shared" si="107"/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>
        <f t="shared" si="103"/>
        <v>5</v>
      </c>
      <c r="Q1141" t="s">
        <v>8333</v>
      </c>
      <c r="R1141" t="s">
        <v>8335</v>
      </c>
      <c r="S1141" s="8">
        <f t="shared" si="104"/>
        <v>41975.139189814807</v>
      </c>
      <c r="T1141" s="8">
        <f t="shared" si="105"/>
        <v>42005.097523148142</v>
      </c>
      <c r="U1141" t="str">
        <f t="shared" si="106"/>
        <v>Dec</v>
      </c>
      <c r="V1141" t="str">
        <f t="shared" si="107"/>
        <v>2014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">
        <v>8333</v>
      </c>
      <c r="R1142" t="s">
        <v>8335</v>
      </c>
      <c r="S1142" s="8">
        <f t="shared" si="104"/>
        <v>42192.253715277773</v>
      </c>
      <c r="T1142" s="8">
        <f t="shared" si="105"/>
        <v>42222.212048611109</v>
      </c>
      <c r="U1142" t="str">
        <f t="shared" si="106"/>
        <v>Jul</v>
      </c>
      <c r="V1142" t="str">
        <f t="shared" si="107"/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">
        <v>8333</v>
      </c>
      <c r="R1143" t="s">
        <v>8335</v>
      </c>
      <c r="S1143" s="8">
        <f t="shared" si="104"/>
        <v>42164.491319444445</v>
      </c>
      <c r="T1143" s="8">
        <f t="shared" si="105"/>
        <v>42194.449652777781</v>
      </c>
      <c r="U1143" t="str">
        <f t="shared" si="106"/>
        <v>Jun</v>
      </c>
      <c r="V1143" t="str">
        <f t="shared" si="107"/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">
        <v>8333</v>
      </c>
      <c r="R1144" t="s">
        <v>8335</v>
      </c>
      <c r="S1144" s="8">
        <f t="shared" si="104"/>
        <v>42021.797766203708</v>
      </c>
      <c r="T1144" s="8">
        <f t="shared" si="105"/>
        <v>42051.756099537044</v>
      </c>
      <c r="U1144" t="str">
        <f t="shared" si="106"/>
        <v>Jan</v>
      </c>
      <c r="V1144" t="str">
        <f t="shared" si="107"/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>
        <f t="shared" si="103"/>
        <v>23.25</v>
      </c>
      <c r="Q1145" t="s">
        <v>8333</v>
      </c>
      <c r="R1145" t="s">
        <v>8335</v>
      </c>
      <c r="S1145" s="8">
        <f t="shared" si="104"/>
        <v>42324.985254629624</v>
      </c>
      <c r="T1145" s="8">
        <f t="shared" si="105"/>
        <v>42354.94358796296</v>
      </c>
      <c r="U1145" t="str">
        <f t="shared" si="106"/>
        <v>Nov</v>
      </c>
      <c r="V1145" t="str">
        <f t="shared" si="107"/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">
        <v>8336</v>
      </c>
      <c r="R1146" t="s">
        <v>8337</v>
      </c>
      <c r="S1146" s="8">
        <f t="shared" si="104"/>
        <v>42092.973611111105</v>
      </c>
      <c r="T1146" s="8">
        <f t="shared" si="105"/>
        <v>42122.931944444441</v>
      </c>
      <c r="U1146" t="str">
        <f t="shared" si="106"/>
        <v>Mar</v>
      </c>
      <c r="V1146" t="str">
        <f t="shared" si="107"/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>
        <f t="shared" si="103"/>
        <v>100</v>
      </c>
      <c r="Q1147" t="s">
        <v>8336</v>
      </c>
      <c r="R1147" t="s">
        <v>8337</v>
      </c>
      <c r="S1147" s="8">
        <f t="shared" si="104"/>
        <v>41854.539259259262</v>
      </c>
      <c r="T1147" s="8">
        <f t="shared" si="105"/>
        <v>41914.497592592597</v>
      </c>
      <c r="U1147" t="str">
        <f t="shared" si="106"/>
        <v>Aug</v>
      </c>
      <c r="V1147" t="str">
        <f t="shared" si="107"/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>
        <f t="shared" si="103"/>
        <v>44.17</v>
      </c>
      <c r="Q1148" t="s">
        <v>8336</v>
      </c>
      <c r="R1148" t="s">
        <v>8337</v>
      </c>
      <c r="S1148" s="8">
        <f t="shared" si="104"/>
        <v>41723.745057870365</v>
      </c>
      <c r="T1148" s="8">
        <f t="shared" si="105"/>
        <v>41761.7033912037</v>
      </c>
      <c r="U1148" t="str">
        <f t="shared" si="106"/>
        <v>Mar</v>
      </c>
      <c r="V1148" t="str">
        <f t="shared" si="107"/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">
        <v>8336</v>
      </c>
      <c r="R1149" t="s">
        <v>8337</v>
      </c>
      <c r="S1149" s="8">
        <f t="shared" si="104"/>
        <v>41871.763692129629</v>
      </c>
      <c r="T1149" s="8">
        <f t="shared" si="105"/>
        <v>41931.722025462965</v>
      </c>
      <c r="U1149" t="str">
        <f t="shared" si="106"/>
        <v>Aug</v>
      </c>
      <c r="V1149" t="str">
        <f t="shared" si="107"/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>
        <f t="shared" si="103"/>
        <v>24.33</v>
      </c>
      <c r="Q1150" t="s">
        <v>8336</v>
      </c>
      <c r="R1150" t="s">
        <v>8337</v>
      </c>
      <c r="S1150" s="8">
        <f t="shared" si="104"/>
        <v>42674.962743055548</v>
      </c>
      <c r="T1150" s="8">
        <f t="shared" si="105"/>
        <v>42704.962743055556</v>
      </c>
      <c r="U1150" t="str">
        <f t="shared" si="106"/>
        <v>Oct</v>
      </c>
      <c r="V1150" t="str">
        <f t="shared" si="107"/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>
        <f t="shared" si="103"/>
        <v>37.5</v>
      </c>
      <c r="Q1151" t="s">
        <v>8336</v>
      </c>
      <c r="R1151" t="s">
        <v>8337</v>
      </c>
      <c r="S1151" s="8">
        <f t="shared" si="104"/>
        <v>42507.501921296294</v>
      </c>
      <c r="T1151" s="8">
        <f t="shared" si="105"/>
        <v>42537.46025462963</v>
      </c>
      <c r="U1151" t="str">
        <f t="shared" si="106"/>
        <v>May</v>
      </c>
      <c r="V1151" t="str">
        <f t="shared" si="107"/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>
        <f t="shared" si="103"/>
        <v>42</v>
      </c>
      <c r="Q1152" t="s">
        <v>8336</v>
      </c>
      <c r="R1152" t="s">
        <v>8337</v>
      </c>
      <c r="S1152" s="8">
        <f t="shared" si="104"/>
        <v>42317.74623842592</v>
      </c>
      <c r="T1152" s="8">
        <f t="shared" si="105"/>
        <v>42377.704571759255</v>
      </c>
      <c r="U1152" t="str">
        <f t="shared" si="106"/>
        <v>Nov</v>
      </c>
      <c r="V1152" t="str">
        <f t="shared" si="107"/>
        <v>2015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">
        <v>8336</v>
      </c>
      <c r="R1153" t="s">
        <v>8337</v>
      </c>
      <c r="S1153" s="8">
        <f t="shared" si="104"/>
        <v>42223.894247685181</v>
      </c>
      <c r="T1153" s="8">
        <f t="shared" si="105"/>
        <v>42253.852581018517</v>
      </c>
      <c r="U1153" t="str">
        <f t="shared" si="106"/>
        <v>Aug</v>
      </c>
      <c r="V1153" t="str">
        <f t="shared" si="107"/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>
        <f t="shared" si="103"/>
        <v>60.73</v>
      </c>
      <c r="Q1154" t="s">
        <v>8336</v>
      </c>
      <c r="R1154" t="s">
        <v>8337</v>
      </c>
      <c r="S1154" s="8">
        <f t="shared" si="104"/>
        <v>42109.501296296294</v>
      </c>
      <c r="T1154" s="8">
        <f t="shared" si="105"/>
        <v>42139.459629629629</v>
      </c>
      <c r="U1154" t="str">
        <f t="shared" si="106"/>
        <v>Apr</v>
      </c>
      <c r="V1154" t="str">
        <f t="shared" si="107"/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ROUND(100*(E1155/D1155),0)</f>
        <v>1</v>
      </c>
      <c r="P1155">
        <f t="shared" ref="P1155:P1218" si="109">ROUND(E1155/L1155,2)</f>
        <v>50</v>
      </c>
      <c r="Q1155" t="s">
        <v>8336</v>
      </c>
      <c r="R1155" t="s">
        <v>8337</v>
      </c>
      <c r="S1155" s="8">
        <f t="shared" ref="S1155:S1218" si="110">(((J1155/60)/60)/24)+DATE(1970,1,1)+(-5/24)</f>
        <v>42143.505844907406</v>
      </c>
      <c r="T1155" s="8">
        <f t="shared" ref="T1155:T1218" si="111">(((I1155/60)/60)/24)+DATE(1970,1,1)+(-6/24)</f>
        <v>42173.464178240742</v>
      </c>
      <c r="U1155" t="str">
        <f t="shared" ref="U1155:U1218" si="112">TEXT(S1155,"mmm")</f>
        <v>May</v>
      </c>
      <c r="V1155" t="str">
        <f t="shared" ref="V1155:V1218" si="113">TEXT(S1155,"yyyy")</f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>
        <f t="shared" si="109"/>
        <v>108.33</v>
      </c>
      <c r="Q1156" t="s">
        <v>8336</v>
      </c>
      <c r="R1156" t="s">
        <v>8337</v>
      </c>
      <c r="S1156" s="8">
        <f t="shared" si="110"/>
        <v>42222.900532407402</v>
      </c>
      <c r="T1156" s="8">
        <f t="shared" si="111"/>
        <v>42252.858865740738</v>
      </c>
      <c r="U1156" t="str">
        <f t="shared" si="112"/>
        <v>Aug</v>
      </c>
      <c r="V1156" t="str">
        <f t="shared" si="113"/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>
        <f t="shared" si="109"/>
        <v>23.5</v>
      </c>
      <c r="Q1157" t="s">
        <v>8336</v>
      </c>
      <c r="R1157" t="s">
        <v>8337</v>
      </c>
      <c r="S1157" s="8">
        <f t="shared" si="110"/>
        <v>41835.555648148147</v>
      </c>
      <c r="T1157" s="8">
        <f t="shared" si="111"/>
        <v>41865.513981481483</v>
      </c>
      <c r="U1157" t="str">
        <f t="shared" si="112"/>
        <v>Jul</v>
      </c>
      <c r="V1157" t="str">
        <f t="shared" si="113"/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">
        <v>8336</v>
      </c>
      <c r="R1158" t="s">
        <v>8337</v>
      </c>
      <c r="S1158" s="8">
        <f t="shared" si="110"/>
        <v>42028.862986111104</v>
      </c>
      <c r="T1158" s="8">
        <f t="shared" si="111"/>
        <v>42058.82131944444</v>
      </c>
      <c r="U1158" t="str">
        <f t="shared" si="112"/>
        <v>Jan</v>
      </c>
      <c r="V1158" t="str">
        <f t="shared" si="113"/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>
        <f t="shared" si="109"/>
        <v>50.33</v>
      </c>
      <c r="Q1159" t="s">
        <v>8336</v>
      </c>
      <c r="R1159" t="s">
        <v>8337</v>
      </c>
      <c r="S1159" s="8">
        <f t="shared" si="110"/>
        <v>41918.419907407406</v>
      </c>
      <c r="T1159" s="8">
        <f t="shared" si="111"/>
        <v>41978.419907407413</v>
      </c>
      <c r="U1159" t="str">
        <f t="shared" si="112"/>
        <v>Oct</v>
      </c>
      <c r="V1159" t="str">
        <f t="shared" si="113"/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>
        <f t="shared" si="109"/>
        <v>11.67</v>
      </c>
      <c r="Q1160" t="s">
        <v>8336</v>
      </c>
      <c r="R1160" t="s">
        <v>8337</v>
      </c>
      <c r="S1160" s="8">
        <f t="shared" si="110"/>
        <v>41951.883425925924</v>
      </c>
      <c r="T1160" s="8">
        <f t="shared" si="111"/>
        <v>41981.84175925926</v>
      </c>
      <c r="U1160" t="str">
        <f t="shared" si="112"/>
        <v>Nov</v>
      </c>
      <c r="V1160" t="str">
        <f t="shared" si="113"/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">
        <v>8336</v>
      </c>
      <c r="R1161" t="s">
        <v>8337</v>
      </c>
      <c r="S1161" s="8">
        <f t="shared" si="110"/>
        <v>42154.518113425926</v>
      </c>
      <c r="T1161" s="8">
        <f t="shared" si="111"/>
        <v>42185.40625</v>
      </c>
      <c r="U1161" t="str">
        <f t="shared" si="112"/>
        <v>May</v>
      </c>
      <c r="V1161" t="str">
        <f t="shared" si="113"/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>
        <f t="shared" si="109"/>
        <v>60.79</v>
      </c>
      <c r="Q1162" t="s">
        <v>8336</v>
      </c>
      <c r="R1162" t="s">
        <v>8337</v>
      </c>
      <c r="S1162" s="8">
        <f t="shared" si="110"/>
        <v>42060.946597222217</v>
      </c>
      <c r="T1162" s="8">
        <f t="shared" si="111"/>
        <v>42090.863263888896</v>
      </c>
      <c r="U1162" t="str">
        <f t="shared" si="112"/>
        <v>Feb</v>
      </c>
      <c r="V1162" t="str">
        <f t="shared" si="113"/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">
        <v>8336</v>
      </c>
      <c r="R1163" t="s">
        <v>8337</v>
      </c>
      <c r="S1163" s="8">
        <f t="shared" si="110"/>
        <v>42122.421168981477</v>
      </c>
      <c r="T1163" s="8">
        <f t="shared" si="111"/>
        <v>42143.379502314812</v>
      </c>
      <c r="U1163" t="str">
        <f t="shared" si="112"/>
        <v>Apr</v>
      </c>
      <c r="V1163" t="str">
        <f t="shared" si="113"/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>
        <f t="shared" si="109"/>
        <v>17.5</v>
      </c>
      <c r="Q1164" t="s">
        <v>8336</v>
      </c>
      <c r="R1164" t="s">
        <v>8337</v>
      </c>
      <c r="S1164" s="8">
        <f t="shared" si="110"/>
        <v>41876.475277777776</v>
      </c>
      <c r="T1164" s="8">
        <f t="shared" si="111"/>
        <v>41907.433611111112</v>
      </c>
      <c r="U1164" t="str">
        <f t="shared" si="112"/>
        <v>Aug</v>
      </c>
      <c r="V1164" t="str">
        <f t="shared" si="113"/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">
        <v>8336</v>
      </c>
      <c r="R1165" t="s">
        <v>8337</v>
      </c>
      <c r="S1165" s="8">
        <f t="shared" si="110"/>
        <v>41830.515277777777</v>
      </c>
      <c r="T1165" s="8">
        <f t="shared" si="111"/>
        <v>41860.473611111112</v>
      </c>
      <c r="U1165" t="str">
        <f t="shared" si="112"/>
        <v>Jul</v>
      </c>
      <c r="V1165" t="str">
        <f t="shared" si="113"/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">
        <v>8336</v>
      </c>
      <c r="R1166" t="s">
        <v>8337</v>
      </c>
      <c r="S1166" s="8">
        <f t="shared" si="110"/>
        <v>42509.51599537037</v>
      </c>
      <c r="T1166" s="8">
        <f t="shared" si="111"/>
        <v>42539.474328703705</v>
      </c>
      <c r="U1166" t="str">
        <f t="shared" si="112"/>
        <v>May</v>
      </c>
      <c r="V1166" t="str">
        <f t="shared" si="113"/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>
        <f t="shared" si="109"/>
        <v>82.82</v>
      </c>
      <c r="Q1167" t="s">
        <v>8336</v>
      </c>
      <c r="R1167" t="s">
        <v>8337</v>
      </c>
      <c r="S1167" s="8">
        <f t="shared" si="110"/>
        <v>41792.006134259253</v>
      </c>
      <c r="T1167" s="8">
        <f t="shared" si="111"/>
        <v>41825.964467592588</v>
      </c>
      <c r="U1167" t="str">
        <f t="shared" si="112"/>
        <v>Jun</v>
      </c>
      <c r="V1167" t="str">
        <f t="shared" si="113"/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>
        <f t="shared" si="109"/>
        <v>358.88</v>
      </c>
      <c r="Q1168" t="s">
        <v>8336</v>
      </c>
      <c r="R1168" t="s">
        <v>8337</v>
      </c>
      <c r="S1168" s="8">
        <f t="shared" si="110"/>
        <v>42150.277106481481</v>
      </c>
      <c r="T1168" s="8">
        <f t="shared" si="111"/>
        <v>42180.916666666672</v>
      </c>
      <c r="U1168" t="str">
        <f t="shared" si="112"/>
        <v>May</v>
      </c>
      <c r="V1168" t="str">
        <f t="shared" si="113"/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>
        <f t="shared" si="109"/>
        <v>61.19</v>
      </c>
      <c r="Q1169" t="s">
        <v>8336</v>
      </c>
      <c r="R1169" t="s">
        <v>8337</v>
      </c>
      <c r="S1169" s="8">
        <f t="shared" si="110"/>
        <v>41863.526562499996</v>
      </c>
      <c r="T1169" s="8">
        <f t="shared" si="111"/>
        <v>41894.484895833331</v>
      </c>
      <c r="U1169" t="str">
        <f t="shared" si="112"/>
        <v>Aug</v>
      </c>
      <c r="V1169" t="str">
        <f t="shared" si="113"/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>
        <f t="shared" si="109"/>
        <v>340</v>
      </c>
      <c r="Q1170" t="s">
        <v>8336</v>
      </c>
      <c r="R1170" t="s">
        <v>8337</v>
      </c>
      <c r="S1170" s="8">
        <f t="shared" si="110"/>
        <v>42604.845659722218</v>
      </c>
      <c r="T1170" s="8">
        <f t="shared" si="111"/>
        <v>42634.803993055553</v>
      </c>
      <c r="U1170" t="str">
        <f t="shared" si="112"/>
        <v>Aug</v>
      </c>
      <c r="V1170" t="str">
        <f t="shared" si="113"/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>
        <f t="shared" si="109"/>
        <v>5.67</v>
      </c>
      <c r="Q1171" t="s">
        <v>8336</v>
      </c>
      <c r="R1171" t="s">
        <v>8337</v>
      </c>
      <c r="S1171" s="8">
        <f t="shared" si="110"/>
        <v>42027.145405092589</v>
      </c>
      <c r="T1171" s="8">
        <f t="shared" si="111"/>
        <v>42057.103738425925</v>
      </c>
      <c r="U1171" t="str">
        <f t="shared" si="112"/>
        <v>Jan</v>
      </c>
      <c r="V1171" t="str">
        <f t="shared" si="113"/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>
        <f t="shared" si="109"/>
        <v>50</v>
      </c>
      <c r="Q1172" t="s">
        <v>8336</v>
      </c>
      <c r="R1172" t="s">
        <v>8337</v>
      </c>
      <c r="S1172" s="8">
        <f t="shared" si="110"/>
        <v>42124.684849537036</v>
      </c>
      <c r="T1172" s="8">
        <f t="shared" si="111"/>
        <v>42154.643182870372</v>
      </c>
      <c r="U1172" t="str">
        <f t="shared" si="112"/>
        <v>Apr</v>
      </c>
      <c r="V1172" t="str">
        <f t="shared" si="113"/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>
        <f t="shared" si="109"/>
        <v>25</v>
      </c>
      <c r="Q1173" t="s">
        <v>8336</v>
      </c>
      <c r="R1173" t="s">
        <v>8337</v>
      </c>
      <c r="S1173" s="8">
        <f t="shared" si="110"/>
        <v>41938.596377314811</v>
      </c>
      <c r="T1173" s="8">
        <f t="shared" si="111"/>
        <v>41956.596377314811</v>
      </c>
      <c r="U1173" t="str">
        <f t="shared" si="112"/>
        <v>Oct</v>
      </c>
      <c r="V1173" t="str">
        <f t="shared" si="113"/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">
        <v>8336</v>
      </c>
      <c r="R1174" t="s">
        <v>8337</v>
      </c>
      <c r="S1174" s="8">
        <f t="shared" si="110"/>
        <v>41841.473981481482</v>
      </c>
      <c r="T1174" s="8">
        <f t="shared" si="111"/>
        <v>41871.432314814818</v>
      </c>
      <c r="U1174" t="str">
        <f t="shared" si="112"/>
        <v>Jul</v>
      </c>
      <c r="V1174" t="str">
        <f t="shared" si="113"/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>
        <f t="shared" si="109"/>
        <v>30</v>
      </c>
      <c r="Q1175" t="s">
        <v>8336</v>
      </c>
      <c r="R1175" t="s">
        <v>8337</v>
      </c>
      <c r="S1175" s="8">
        <f t="shared" si="110"/>
        <v>42183.97751157407</v>
      </c>
      <c r="T1175" s="8">
        <f t="shared" si="111"/>
        <v>42218.935844907406</v>
      </c>
      <c r="U1175" t="str">
        <f t="shared" si="112"/>
        <v>Jun</v>
      </c>
      <c r="V1175" t="str">
        <f t="shared" si="113"/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>
        <f t="shared" si="109"/>
        <v>46.63</v>
      </c>
      <c r="Q1176" t="s">
        <v>8336</v>
      </c>
      <c r="R1176" t="s">
        <v>8337</v>
      </c>
      <c r="S1176" s="8">
        <f t="shared" si="110"/>
        <v>42468.633414351854</v>
      </c>
      <c r="T1176" s="8">
        <f t="shared" si="111"/>
        <v>42498.59174768519</v>
      </c>
      <c r="U1176" t="str">
        <f t="shared" si="112"/>
        <v>Apr</v>
      </c>
      <c r="V1176" t="str">
        <f t="shared" si="113"/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>
        <f t="shared" si="109"/>
        <v>65</v>
      </c>
      <c r="Q1177" t="s">
        <v>8336</v>
      </c>
      <c r="R1177" t="s">
        <v>8337</v>
      </c>
      <c r="S1177" s="8">
        <f t="shared" si="110"/>
        <v>42170.520127314812</v>
      </c>
      <c r="T1177" s="8">
        <f t="shared" si="111"/>
        <v>42200.478460648148</v>
      </c>
      <c r="U1177" t="str">
        <f t="shared" si="112"/>
        <v>Jun</v>
      </c>
      <c r="V1177" t="str">
        <f t="shared" si="113"/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>
        <f t="shared" si="109"/>
        <v>10</v>
      </c>
      <c r="Q1178" t="s">
        <v>8336</v>
      </c>
      <c r="R1178" t="s">
        <v>8337</v>
      </c>
      <c r="S1178" s="8">
        <f t="shared" si="110"/>
        <v>42745.811319444438</v>
      </c>
      <c r="T1178" s="8">
        <f t="shared" si="111"/>
        <v>42800.291666666672</v>
      </c>
      <c r="U1178" t="str">
        <f t="shared" si="112"/>
        <v>Jan</v>
      </c>
      <c r="V1178" t="str">
        <f t="shared" si="113"/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">
        <v>8336</v>
      </c>
      <c r="R1179" t="s">
        <v>8337</v>
      </c>
      <c r="S1179" s="8">
        <f t="shared" si="110"/>
        <v>41897.452499999999</v>
      </c>
      <c r="T1179" s="8">
        <f t="shared" si="111"/>
        <v>41927.410833333335</v>
      </c>
      <c r="U1179" t="str">
        <f t="shared" si="112"/>
        <v>Sep</v>
      </c>
      <c r="V1179" t="str">
        <f t="shared" si="113"/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>
        <f t="shared" si="109"/>
        <v>5</v>
      </c>
      <c r="Q1180" t="s">
        <v>8336</v>
      </c>
      <c r="R1180" t="s">
        <v>8337</v>
      </c>
      <c r="S1180" s="8">
        <f t="shared" si="110"/>
        <v>41837.69736111111</v>
      </c>
      <c r="T1180" s="8">
        <f t="shared" si="111"/>
        <v>41867.655694444446</v>
      </c>
      <c r="U1180" t="str">
        <f t="shared" si="112"/>
        <v>Jul</v>
      </c>
      <c r="V1180" t="str">
        <f t="shared" si="113"/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>
        <f t="shared" si="109"/>
        <v>640</v>
      </c>
      <c r="Q1181" t="s">
        <v>8336</v>
      </c>
      <c r="R1181" t="s">
        <v>8337</v>
      </c>
      <c r="S1181" s="8">
        <f t="shared" si="110"/>
        <v>42275.511886574073</v>
      </c>
      <c r="T1181" s="8">
        <f t="shared" si="111"/>
        <v>42305.470219907409</v>
      </c>
      <c r="U1181" t="str">
        <f t="shared" si="112"/>
        <v>Sep</v>
      </c>
      <c r="V1181" t="str">
        <f t="shared" si="113"/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>
        <f t="shared" si="109"/>
        <v>69.12</v>
      </c>
      <c r="Q1182" t="s">
        <v>8336</v>
      </c>
      <c r="R1182" t="s">
        <v>8337</v>
      </c>
      <c r="S1182" s="8">
        <f t="shared" si="110"/>
        <v>41781.598541666666</v>
      </c>
      <c r="T1182" s="8">
        <f t="shared" si="111"/>
        <v>41818.556875000002</v>
      </c>
      <c r="U1182" t="str">
        <f t="shared" si="112"/>
        <v>May</v>
      </c>
      <c r="V1182" t="str">
        <f t="shared" si="113"/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>
        <f t="shared" si="109"/>
        <v>1.33</v>
      </c>
      <c r="Q1183" t="s">
        <v>8336</v>
      </c>
      <c r="R1183" t="s">
        <v>8337</v>
      </c>
      <c r="S1183" s="8">
        <f t="shared" si="110"/>
        <v>42034.131030092591</v>
      </c>
      <c r="T1183" s="8">
        <f t="shared" si="111"/>
        <v>42064.089363425926</v>
      </c>
      <c r="U1183" t="str">
        <f t="shared" si="112"/>
        <v>Jan</v>
      </c>
      <c r="V1183" t="str">
        <f t="shared" si="113"/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>
        <f t="shared" si="109"/>
        <v>10.5</v>
      </c>
      <c r="Q1184" t="s">
        <v>8336</v>
      </c>
      <c r="R1184" t="s">
        <v>8337</v>
      </c>
      <c r="S1184" s="8">
        <f t="shared" si="110"/>
        <v>42728.619074074071</v>
      </c>
      <c r="T1184" s="8">
        <f t="shared" si="111"/>
        <v>42747.445833333331</v>
      </c>
      <c r="U1184" t="str">
        <f t="shared" si="112"/>
        <v>Dec</v>
      </c>
      <c r="V1184" t="str">
        <f t="shared" si="113"/>
        <v>2016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</v>
      </c>
      <c r="Q1185" t="s">
        <v>8336</v>
      </c>
      <c r="R1185" t="s">
        <v>8337</v>
      </c>
      <c r="S1185" s="8">
        <f t="shared" si="110"/>
        <v>42656.653043981474</v>
      </c>
      <c r="T1185" s="8">
        <f t="shared" si="111"/>
        <v>42675.915972222225</v>
      </c>
      <c r="U1185" t="str">
        <f t="shared" si="112"/>
        <v>Oct</v>
      </c>
      <c r="V1185" t="str">
        <f t="shared" si="113"/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>
        <f t="shared" si="109"/>
        <v>61.56</v>
      </c>
      <c r="Q1186" t="s">
        <v>8338</v>
      </c>
      <c r="R1186" t="s">
        <v>8339</v>
      </c>
      <c r="S1186" s="8">
        <f t="shared" si="110"/>
        <v>42741.391331018516</v>
      </c>
      <c r="T1186" s="8">
        <f t="shared" si="111"/>
        <v>42772.349664351852</v>
      </c>
      <c r="U1186" t="str">
        <f t="shared" si="112"/>
        <v>Jan</v>
      </c>
      <c r="V1186" t="str">
        <f t="shared" si="113"/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>
        <f t="shared" si="109"/>
        <v>118.74</v>
      </c>
      <c r="Q1187" t="s">
        <v>8338</v>
      </c>
      <c r="R1187" t="s">
        <v>8339</v>
      </c>
      <c r="S1187" s="8">
        <f t="shared" si="110"/>
        <v>42130.656817129631</v>
      </c>
      <c r="T1187" s="8">
        <f t="shared" si="111"/>
        <v>42162.916666666672</v>
      </c>
      <c r="U1187" t="str">
        <f t="shared" si="112"/>
        <v>May</v>
      </c>
      <c r="V1187" t="str">
        <f t="shared" si="113"/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>
        <f t="shared" si="109"/>
        <v>65.08</v>
      </c>
      <c r="Q1188" t="s">
        <v>8338</v>
      </c>
      <c r="R1188" t="s">
        <v>8339</v>
      </c>
      <c r="S1188" s="8">
        <f t="shared" si="110"/>
        <v>42123.655034722215</v>
      </c>
      <c r="T1188" s="8">
        <f t="shared" si="111"/>
        <v>42156.695833333331</v>
      </c>
      <c r="U1188" t="str">
        <f t="shared" si="112"/>
        <v>Apr</v>
      </c>
      <c r="V1188" t="str">
        <f t="shared" si="113"/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>
        <f t="shared" si="109"/>
        <v>130.16</v>
      </c>
      <c r="Q1189" t="s">
        <v>8338</v>
      </c>
      <c r="R1189" t="s">
        <v>8339</v>
      </c>
      <c r="S1189" s="8">
        <f t="shared" si="110"/>
        <v>42109.686608796292</v>
      </c>
      <c r="T1189" s="8">
        <f t="shared" si="111"/>
        <v>42141.5</v>
      </c>
      <c r="U1189" t="str">
        <f t="shared" si="112"/>
        <v>Apr</v>
      </c>
      <c r="V1189" t="str">
        <f t="shared" si="113"/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>
        <f t="shared" si="109"/>
        <v>37.78</v>
      </c>
      <c r="Q1190" t="s">
        <v>8338</v>
      </c>
      <c r="R1190" t="s">
        <v>8339</v>
      </c>
      <c r="S1190" s="8">
        <f t="shared" si="110"/>
        <v>42711.492361111108</v>
      </c>
      <c r="T1190" s="8">
        <f t="shared" si="111"/>
        <v>42732.450694444444</v>
      </c>
      <c r="U1190" t="str">
        <f t="shared" si="112"/>
        <v>Dec</v>
      </c>
      <c r="V1190" t="str">
        <f t="shared" si="113"/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>
        <f t="shared" si="109"/>
        <v>112.79</v>
      </c>
      <c r="Q1191" t="s">
        <v>8338</v>
      </c>
      <c r="R1191" t="s">
        <v>8339</v>
      </c>
      <c r="S1191" s="8">
        <f t="shared" si="110"/>
        <v>42529.770775462959</v>
      </c>
      <c r="T1191" s="8">
        <f t="shared" si="111"/>
        <v>42550.729108796295</v>
      </c>
      <c r="U1191" t="str">
        <f t="shared" si="112"/>
        <v>Jun</v>
      </c>
      <c r="V1191" t="str">
        <f t="shared" si="113"/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</v>
      </c>
      <c r="Q1192" t="s">
        <v>8338</v>
      </c>
      <c r="R1192" t="s">
        <v>8339</v>
      </c>
      <c r="S1192" s="8">
        <f t="shared" si="110"/>
        <v>41852.457465277774</v>
      </c>
      <c r="T1192" s="8">
        <f t="shared" si="111"/>
        <v>41882.415798611109</v>
      </c>
      <c r="U1192" t="str">
        <f t="shared" si="112"/>
        <v>Aug</v>
      </c>
      <c r="V1192" t="str">
        <f t="shared" si="113"/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>
        <f t="shared" si="109"/>
        <v>89.24</v>
      </c>
      <c r="Q1193" t="s">
        <v>8338</v>
      </c>
      <c r="R1193" t="s">
        <v>8339</v>
      </c>
      <c r="S1193" s="8">
        <f t="shared" si="110"/>
        <v>42419.395370370366</v>
      </c>
      <c r="T1193" s="8">
        <f t="shared" si="111"/>
        <v>42449.312037037031</v>
      </c>
      <c r="U1193" t="str">
        <f t="shared" si="112"/>
        <v>Feb</v>
      </c>
      <c r="V1193" t="str">
        <f t="shared" si="113"/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19.329999999999998</v>
      </c>
      <c r="Q1194" t="s">
        <v>8338</v>
      </c>
      <c r="R1194" t="s">
        <v>8339</v>
      </c>
      <c r="S1194" s="8">
        <f t="shared" si="110"/>
        <v>42747.298356481479</v>
      </c>
      <c r="T1194" s="8">
        <f t="shared" si="111"/>
        <v>42777.256689814814</v>
      </c>
      <c r="U1194" t="str">
        <f t="shared" si="112"/>
        <v>Jan</v>
      </c>
      <c r="V1194" t="str">
        <f t="shared" si="113"/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>
        <f t="shared" si="109"/>
        <v>79.97</v>
      </c>
      <c r="Q1195" t="s">
        <v>8338</v>
      </c>
      <c r="R1195" t="s">
        <v>8339</v>
      </c>
      <c r="S1195" s="8">
        <f t="shared" si="110"/>
        <v>42409.567743055559</v>
      </c>
      <c r="T1195" s="8">
        <f t="shared" si="111"/>
        <v>42469.484409722223</v>
      </c>
      <c r="U1195" t="str">
        <f t="shared" si="112"/>
        <v>Feb</v>
      </c>
      <c r="V1195" t="str">
        <f t="shared" si="113"/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>
        <f t="shared" si="109"/>
        <v>56.41</v>
      </c>
      <c r="Q1196" t="s">
        <v>8338</v>
      </c>
      <c r="R1196" t="s">
        <v>8339</v>
      </c>
      <c r="S1196" s="8">
        <f t="shared" si="110"/>
        <v>42072.27984953703</v>
      </c>
      <c r="T1196" s="8">
        <f t="shared" si="111"/>
        <v>42102.238182870366</v>
      </c>
      <c r="U1196" t="str">
        <f t="shared" si="112"/>
        <v>Mar</v>
      </c>
      <c r="V1196" t="str">
        <f t="shared" si="113"/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</v>
      </c>
      <c r="Q1197" t="s">
        <v>8338</v>
      </c>
      <c r="R1197" t="s">
        <v>8339</v>
      </c>
      <c r="S1197" s="8">
        <f t="shared" si="110"/>
        <v>42298.139502314814</v>
      </c>
      <c r="T1197" s="8">
        <f t="shared" si="111"/>
        <v>42358.125</v>
      </c>
      <c r="U1197" t="str">
        <f t="shared" si="112"/>
        <v>Oct</v>
      </c>
      <c r="V1197" t="str">
        <f t="shared" si="113"/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>
        <f t="shared" si="109"/>
        <v>76.44</v>
      </c>
      <c r="Q1198" t="s">
        <v>8338</v>
      </c>
      <c r="R1198" t="s">
        <v>8339</v>
      </c>
      <c r="S1198" s="8">
        <f t="shared" si="110"/>
        <v>42326.610405092586</v>
      </c>
      <c r="T1198" s="8">
        <f t="shared" si="111"/>
        <v>42356.568738425922</v>
      </c>
      <c r="U1198" t="str">
        <f t="shared" si="112"/>
        <v>Nov</v>
      </c>
      <c r="V1198" t="str">
        <f t="shared" si="113"/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>
        <f t="shared" si="109"/>
        <v>121</v>
      </c>
      <c r="Q1199" t="s">
        <v>8338</v>
      </c>
      <c r="R1199" t="s">
        <v>8339</v>
      </c>
      <c r="S1199" s="8">
        <f t="shared" si="110"/>
        <v>42503.456412037034</v>
      </c>
      <c r="T1199" s="8">
        <f t="shared" si="111"/>
        <v>42533.999305555553</v>
      </c>
      <c r="U1199" t="str">
        <f t="shared" si="112"/>
        <v>May</v>
      </c>
      <c r="V1199" t="str">
        <f t="shared" si="113"/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>
        <f t="shared" si="109"/>
        <v>54.62</v>
      </c>
      <c r="Q1200" t="s">
        <v>8338</v>
      </c>
      <c r="R1200" t="s">
        <v>8339</v>
      </c>
      <c r="S1200" s="8">
        <f t="shared" si="110"/>
        <v>42333.410717592589</v>
      </c>
      <c r="T1200" s="8">
        <f t="shared" si="111"/>
        <v>42368.875</v>
      </c>
      <c r="U1200" t="str">
        <f t="shared" si="112"/>
        <v>Nov</v>
      </c>
      <c r="V1200" t="str">
        <f t="shared" si="113"/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>
        <f t="shared" si="109"/>
        <v>299.22000000000003</v>
      </c>
      <c r="Q1201" t="s">
        <v>8338</v>
      </c>
      <c r="R1201" t="s">
        <v>8339</v>
      </c>
      <c r="S1201" s="8">
        <f t="shared" si="110"/>
        <v>42161.562499999993</v>
      </c>
      <c r="T1201" s="8">
        <f t="shared" si="111"/>
        <v>42193.520833333328</v>
      </c>
      <c r="U1201" t="str">
        <f t="shared" si="112"/>
        <v>Jun</v>
      </c>
      <c r="V1201" t="str">
        <f t="shared" si="113"/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>
        <f t="shared" si="109"/>
        <v>58.53</v>
      </c>
      <c r="Q1202" t="s">
        <v>8338</v>
      </c>
      <c r="R1202" t="s">
        <v>8339</v>
      </c>
      <c r="S1202" s="8">
        <f t="shared" si="110"/>
        <v>42089.269166666665</v>
      </c>
      <c r="T1202" s="8">
        <f t="shared" si="111"/>
        <v>42110.227500000001</v>
      </c>
      <c r="U1202" t="str">
        <f t="shared" si="112"/>
        <v>Mar</v>
      </c>
      <c r="V1202" t="str">
        <f t="shared" si="113"/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>
        <f t="shared" si="109"/>
        <v>55.37</v>
      </c>
      <c r="Q1203" t="s">
        <v>8338</v>
      </c>
      <c r="R1203" t="s">
        <v>8339</v>
      </c>
      <c r="S1203" s="8">
        <f t="shared" si="110"/>
        <v>42536.398680555554</v>
      </c>
      <c r="T1203" s="8">
        <f t="shared" si="111"/>
        <v>42566.35701388889</v>
      </c>
      <c r="U1203" t="str">
        <f t="shared" si="112"/>
        <v>Jun</v>
      </c>
      <c r="V1203" t="str">
        <f t="shared" si="113"/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>
        <f t="shared" si="109"/>
        <v>183.8</v>
      </c>
      <c r="Q1204" t="s">
        <v>8338</v>
      </c>
      <c r="R1204" t="s">
        <v>8339</v>
      </c>
      <c r="S1204" s="8">
        <f t="shared" si="110"/>
        <v>42152.080486111103</v>
      </c>
      <c r="T1204" s="8">
        <f t="shared" si="111"/>
        <v>42182.038819444439</v>
      </c>
      <c r="U1204" t="str">
        <f t="shared" si="112"/>
        <v>May</v>
      </c>
      <c r="V1204" t="str">
        <f t="shared" si="113"/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>
        <f t="shared" si="109"/>
        <v>165.35</v>
      </c>
      <c r="Q1205" t="s">
        <v>8338</v>
      </c>
      <c r="R1205" t="s">
        <v>8339</v>
      </c>
      <c r="S1205" s="8">
        <f t="shared" si="110"/>
        <v>42125.4065625</v>
      </c>
      <c r="T1205" s="8">
        <f t="shared" si="111"/>
        <v>42155.364895833336</v>
      </c>
      <c r="U1205" t="str">
        <f t="shared" si="112"/>
        <v>May</v>
      </c>
      <c r="V1205" t="str">
        <f t="shared" si="113"/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>
        <f t="shared" si="109"/>
        <v>234.79</v>
      </c>
      <c r="Q1206" t="s">
        <v>8338</v>
      </c>
      <c r="R1206" t="s">
        <v>8339</v>
      </c>
      <c r="S1206" s="8">
        <f t="shared" si="110"/>
        <v>42297.539733796293</v>
      </c>
      <c r="T1206" s="8">
        <f t="shared" si="111"/>
        <v>42341.958333333328</v>
      </c>
      <c r="U1206" t="str">
        <f t="shared" si="112"/>
        <v>Oct</v>
      </c>
      <c r="V1206" t="str">
        <f t="shared" si="113"/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>
        <f t="shared" si="109"/>
        <v>211.48</v>
      </c>
      <c r="Q1207" t="s">
        <v>8338</v>
      </c>
      <c r="R1207" t="s">
        <v>8339</v>
      </c>
      <c r="S1207" s="8">
        <f t="shared" si="110"/>
        <v>42138.298043981478</v>
      </c>
      <c r="T1207" s="8">
        <f t="shared" si="111"/>
        <v>42168.256377314814</v>
      </c>
      <c r="U1207" t="str">
        <f t="shared" si="112"/>
        <v>May</v>
      </c>
      <c r="V1207" t="str">
        <f t="shared" si="113"/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>
        <f t="shared" si="109"/>
        <v>32.340000000000003</v>
      </c>
      <c r="Q1208" t="s">
        <v>8338</v>
      </c>
      <c r="R1208" t="s">
        <v>8339</v>
      </c>
      <c r="S1208" s="8">
        <f t="shared" si="110"/>
        <v>42772.567743055559</v>
      </c>
      <c r="T1208" s="8">
        <f t="shared" si="111"/>
        <v>42805.311805555553</v>
      </c>
      <c r="U1208" t="str">
        <f t="shared" si="112"/>
        <v>Feb</v>
      </c>
      <c r="V1208" t="str">
        <f t="shared" si="113"/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>
        <f t="shared" si="109"/>
        <v>123.38</v>
      </c>
      <c r="Q1209" t="s">
        <v>8338</v>
      </c>
      <c r="R1209" t="s">
        <v>8339</v>
      </c>
      <c r="S1209" s="8">
        <f t="shared" si="110"/>
        <v>42430.221909722219</v>
      </c>
      <c r="T1209" s="8">
        <f t="shared" si="111"/>
        <v>42460.166666666672</v>
      </c>
      <c r="U1209" t="str">
        <f t="shared" si="112"/>
        <v>Mar</v>
      </c>
      <c r="V1209" t="str">
        <f t="shared" si="113"/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>
        <f t="shared" si="109"/>
        <v>207.07</v>
      </c>
      <c r="Q1210" t="s">
        <v>8338</v>
      </c>
      <c r="R1210" t="s">
        <v>8339</v>
      </c>
      <c r="S1210" s="8">
        <f t="shared" si="110"/>
        <v>42423.500740740739</v>
      </c>
      <c r="T1210" s="8">
        <f t="shared" si="111"/>
        <v>42453.417407407411</v>
      </c>
      <c r="U1210" t="str">
        <f t="shared" si="112"/>
        <v>Feb</v>
      </c>
      <c r="V1210" t="str">
        <f t="shared" si="113"/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</v>
      </c>
      <c r="Q1211" t="s">
        <v>8338</v>
      </c>
      <c r="R1211" t="s">
        <v>8339</v>
      </c>
      <c r="S1211" s="8">
        <f t="shared" si="110"/>
        <v>42761.637789351851</v>
      </c>
      <c r="T1211" s="8">
        <f t="shared" si="111"/>
        <v>42791.596122685187</v>
      </c>
      <c r="U1211" t="str">
        <f t="shared" si="112"/>
        <v>Jan</v>
      </c>
      <c r="V1211" t="str">
        <f t="shared" si="113"/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>
        <f t="shared" si="109"/>
        <v>493.82</v>
      </c>
      <c r="Q1212" t="s">
        <v>8338</v>
      </c>
      <c r="R1212" t="s">
        <v>8339</v>
      </c>
      <c r="S1212" s="8">
        <f t="shared" si="110"/>
        <v>42132.733472222222</v>
      </c>
      <c r="T1212" s="8">
        <f t="shared" si="111"/>
        <v>42155.625</v>
      </c>
      <c r="U1212" t="str">
        <f t="shared" si="112"/>
        <v>May</v>
      </c>
      <c r="V1212" t="str">
        <f t="shared" si="113"/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>
        <f t="shared" si="109"/>
        <v>168.5</v>
      </c>
      <c r="Q1213" t="s">
        <v>8338</v>
      </c>
      <c r="R1213" t="s">
        <v>8339</v>
      </c>
      <c r="S1213" s="8">
        <f t="shared" si="110"/>
        <v>42515.658113425925</v>
      </c>
      <c r="T1213" s="8">
        <f t="shared" si="111"/>
        <v>42530.616446759261</v>
      </c>
      <c r="U1213" t="str">
        <f t="shared" si="112"/>
        <v>May</v>
      </c>
      <c r="V1213" t="str">
        <f t="shared" si="113"/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>
        <f t="shared" si="109"/>
        <v>38.869999999999997</v>
      </c>
      <c r="Q1214" t="s">
        <v>8338</v>
      </c>
      <c r="R1214" t="s">
        <v>8339</v>
      </c>
      <c r="S1214" s="8">
        <f t="shared" si="110"/>
        <v>42318.741840277777</v>
      </c>
      <c r="T1214" s="8">
        <f t="shared" si="111"/>
        <v>42334.791666666672</v>
      </c>
      <c r="U1214" t="str">
        <f t="shared" si="112"/>
        <v>Nov</v>
      </c>
      <c r="V1214" t="str">
        <f t="shared" si="113"/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>
        <f t="shared" si="109"/>
        <v>61.53</v>
      </c>
      <c r="Q1215" t="s">
        <v>8338</v>
      </c>
      <c r="R1215" t="s">
        <v>8339</v>
      </c>
      <c r="S1215" s="8">
        <f t="shared" si="110"/>
        <v>42731.547453703701</v>
      </c>
      <c r="T1215" s="8">
        <f t="shared" si="111"/>
        <v>42766.505787037036</v>
      </c>
      <c r="U1215" t="str">
        <f t="shared" si="112"/>
        <v>Dec</v>
      </c>
      <c r="V1215" t="str">
        <f t="shared" si="113"/>
        <v>2016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>
        <f t="shared" si="109"/>
        <v>105.44</v>
      </c>
      <c r="Q1216" t="s">
        <v>8338</v>
      </c>
      <c r="R1216" t="s">
        <v>8339</v>
      </c>
      <c r="S1216" s="8">
        <f t="shared" si="110"/>
        <v>42104.632002314807</v>
      </c>
      <c r="T1216" s="8">
        <f t="shared" si="111"/>
        <v>42164.590335648143</v>
      </c>
      <c r="U1216" t="str">
        <f t="shared" si="112"/>
        <v>Apr</v>
      </c>
      <c r="V1216" t="str">
        <f t="shared" si="113"/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>
        <f t="shared" si="109"/>
        <v>71.59</v>
      </c>
      <c r="Q1217" t="s">
        <v>8338</v>
      </c>
      <c r="R1217" t="s">
        <v>8339</v>
      </c>
      <c r="S1217" s="8">
        <f t="shared" si="110"/>
        <v>41759.714768518512</v>
      </c>
      <c r="T1217" s="8">
        <f t="shared" si="111"/>
        <v>41789.673101851848</v>
      </c>
      <c r="U1217" t="str">
        <f t="shared" si="112"/>
        <v>Apr</v>
      </c>
      <c r="V1217" t="str">
        <f t="shared" si="113"/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>
        <f t="shared" si="109"/>
        <v>91.88</v>
      </c>
      <c r="Q1218" t="s">
        <v>8338</v>
      </c>
      <c r="R1218" t="s">
        <v>8339</v>
      </c>
      <c r="S1218" s="8">
        <f t="shared" si="110"/>
        <v>42247.408067129632</v>
      </c>
      <c r="T1218" s="8">
        <f t="shared" si="111"/>
        <v>42279.710416666669</v>
      </c>
      <c r="U1218" t="str">
        <f t="shared" si="112"/>
        <v>Aug</v>
      </c>
      <c r="V1218" t="str">
        <f t="shared" si="113"/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ROUND(100*(E1219/D1219),0)</f>
        <v>103</v>
      </c>
      <c r="P1219">
        <f t="shared" ref="P1219:P1282" si="115">ROUND(E1219/L1219,2)</f>
        <v>148.57</v>
      </c>
      <c r="Q1219" t="s">
        <v>8338</v>
      </c>
      <c r="R1219" t="s">
        <v>8339</v>
      </c>
      <c r="S1219" s="8">
        <f t="shared" ref="S1219:S1282" si="116">(((J1219/60)/60)/24)+DATE(1970,1,1)+(-5/24)</f>
        <v>42535.6011574074</v>
      </c>
      <c r="T1219" s="8">
        <f t="shared" ref="T1219:T1282" si="117">(((I1219/60)/60)/24)+DATE(1970,1,1)+(-6/24)</f>
        <v>42565.559490740736</v>
      </c>
      <c r="U1219" t="str">
        <f t="shared" ref="U1219:U1282" si="118">TEXT(S1219,"mmm")</f>
        <v>Jun</v>
      </c>
      <c r="V1219" t="str">
        <f t="shared" ref="V1219:V1282" si="119">TEXT(S1219,"yyyy")</f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>
        <f t="shared" si="115"/>
        <v>174.21</v>
      </c>
      <c r="Q1220" t="s">
        <v>8338</v>
      </c>
      <c r="R1220" t="s">
        <v>8339</v>
      </c>
      <c r="S1220" s="8">
        <f t="shared" si="116"/>
        <v>42278.453703703701</v>
      </c>
      <c r="T1220" s="8">
        <f t="shared" si="117"/>
        <v>42308.875</v>
      </c>
      <c r="U1220" t="str">
        <f t="shared" si="118"/>
        <v>Oct</v>
      </c>
      <c r="V1220" t="str">
        <f t="shared" si="119"/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>
        <f t="shared" si="115"/>
        <v>102.86</v>
      </c>
      <c r="Q1221" t="s">
        <v>8338</v>
      </c>
      <c r="R1221" t="s">
        <v>8339</v>
      </c>
      <c r="S1221" s="8">
        <f t="shared" si="116"/>
        <v>42633.253622685181</v>
      </c>
      <c r="T1221" s="8">
        <f t="shared" si="117"/>
        <v>42663.211956018517</v>
      </c>
      <c r="U1221" t="str">
        <f t="shared" si="118"/>
        <v>Sep</v>
      </c>
      <c r="V1221" t="str">
        <f t="shared" si="119"/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>
        <f t="shared" si="115"/>
        <v>111.18</v>
      </c>
      <c r="Q1222" t="s">
        <v>8338</v>
      </c>
      <c r="R1222" t="s">
        <v>8339</v>
      </c>
      <c r="S1222" s="8">
        <f t="shared" si="116"/>
        <v>42211.420277777775</v>
      </c>
      <c r="T1222" s="8">
        <f t="shared" si="117"/>
        <v>42241.378611111111</v>
      </c>
      <c r="U1222" t="str">
        <f t="shared" si="118"/>
        <v>Jul</v>
      </c>
      <c r="V1222" t="str">
        <f t="shared" si="119"/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>
        <f t="shared" si="115"/>
        <v>23.8</v>
      </c>
      <c r="Q1223" t="s">
        <v>8338</v>
      </c>
      <c r="R1223" t="s">
        <v>8339</v>
      </c>
      <c r="S1223" s="8">
        <f t="shared" si="116"/>
        <v>42680.267222222225</v>
      </c>
      <c r="T1223" s="8">
        <f t="shared" si="117"/>
        <v>42707.75</v>
      </c>
      <c r="U1223" t="str">
        <f t="shared" si="118"/>
        <v>Nov</v>
      </c>
      <c r="V1223" t="str">
        <f t="shared" si="119"/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>
        <f t="shared" si="115"/>
        <v>81.27</v>
      </c>
      <c r="Q1224" t="s">
        <v>8338</v>
      </c>
      <c r="R1224" t="s">
        <v>8339</v>
      </c>
      <c r="S1224" s="8">
        <f t="shared" si="116"/>
        <v>42430.512118055551</v>
      </c>
      <c r="T1224" s="8">
        <f t="shared" si="117"/>
        <v>42460.916666666672</v>
      </c>
      <c r="U1224" t="str">
        <f t="shared" si="118"/>
        <v>Mar</v>
      </c>
      <c r="V1224" t="str">
        <f t="shared" si="119"/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>
        <f t="shared" si="115"/>
        <v>116.21</v>
      </c>
      <c r="Q1225" t="s">
        <v>8338</v>
      </c>
      <c r="R1225" t="s">
        <v>8339</v>
      </c>
      <c r="S1225" s="8">
        <f t="shared" si="116"/>
        <v>42653.968854166662</v>
      </c>
      <c r="T1225" s="8">
        <f t="shared" si="117"/>
        <v>42683.968854166669</v>
      </c>
      <c r="U1225" t="str">
        <f t="shared" si="118"/>
        <v>Oct</v>
      </c>
      <c r="V1225" t="str">
        <f t="shared" si="119"/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>
        <f t="shared" si="115"/>
        <v>58.89</v>
      </c>
      <c r="Q1226" t="s">
        <v>8325</v>
      </c>
      <c r="R1226" t="s">
        <v>8340</v>
      </c>
      <c r="S1226" s="8">
        <f t="shared" si="116"/>
        <v>41736.341458333329</v>
      </c>
      <c r="T1226" s="8">
        <f t="shared" si="117"/>
        <v>41796.299791666665</v>
      </c>
      <c r="U1226" t="str">
        <f t="shared" si="118"/>
        <v>Apr</v>
      </c>
      <c r="V1226" t="str">
        <f t="shared" si="119"/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>
        <f t="shared" si="115"/>
        <v>44</v>
      </c>
      <c r="Q1227" t="s">
        <v>8325</v>
      </c>
      <c r="R1227" t="s">
        <v>8340</v>
      </c>
      <c r="S1227" s="8">
        <f t="shared" si="116"/>
        <v>41509.697662037033</v>
      </c>
      <c r="T1227" s="8">
        <f t="shared" si="117"/>
        <v>41569.655995370369</v>
      </c>
      <c r="U1227" t="str">
        <f t="shared" si="118"/>
        <v>Aug</v>
      </c>
      <c r="V1227" t="str">
        <f t="shared" si="119"/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>
        <f t="shared" si="115"/>
        <v>48.43</v>
      </c>
      <c r="Q1228" t="s">
        <v>8325</v>
      </c>
      <c r="R1228" t="s">
        <v>8340</v>
      </c>
      <c r="S1228" s="8">
        <f t="shared" si="116"/>
        <v>41715.666446759256</v>
      </c>
      <c r="T1228" s="8">
        <f t="shared" si="117"/>
        <v>41749.791666666664</v>
      </c>
      <c r="U1228" t="str">
        <f t="shared" si="118"/>
        <v>Mar</v>
      </c>
      <c r="V1228" t="str">
        <f t="shared" si="119"/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">
        <v>8325</v>
      </c>
      <c r="R1229" t="s">
        <v>8340</v>
      </c>
      <c r="S1229" s="8">
        <f t="shared" si="116"/>
        <v>41827.710833333331</v>
      </c>
      <c r="T1229" s="8">
        <f t="shared" si="117"/>
        <v>41858.041666666664</v>
      </c>
      <c r="U1229" t="str">
        <f t="shared" si="118"/>
        <v>Jul</v>
      </c>
      <c r="V1229" t="str">
        <f t="shared" si="119"/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>
        <f t="shared" si="115"/>
        <v>61.04</v>
      </c>
      <c r="Q1230" t="s">
        <v>8325</v>
      </c>
      <c r="R1230" t="s">
        <v>8340</v>
      </c>
      <c r="S1230" s="8">
        <f t="shared" si="116"/>
        <v>40754.520925925921</v>
      </c>
      <c r="T1230" s="8">
        <f t="shared" si="117"/>
        <v>40814.479259259257</v>
      </c>
      <c r="U1230" t="str">
        <f t="shared" si="118"/>
        <v>Jul</v>
      </c>
      <c r="V1230" t="str">
        <f t="shared" si="119"/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>
        <f t="shared" si="115"/>
        <v>25</v>
      </c>
      <c r="Q1231" t="s">
        <v>8325</v>
      </c>
      <c r="R1231" t="s">
        <v>8340</v>
      </c>
      <c r="S1231" s="8">
        <f t="shared" si="116"/>
        <v>40985.251469907402</v>
      </c>
      <c r="T1231" s="8">
        <f t="shared" si="117"/>
        <v>41015.416666666664</v>
      </c>
      <c r="U1231" t="str">
        <f t="shared" si="118"/>
        <v>Mar</v>
      </c>
      <c r="V1231" t="str">
        <f t="shared" si="119"/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">
        <v>8325</v>
      </c>
      <c r="R1232" t="s">
        <v>8340</v>
      </c>
      <c r="S1232" s="8">
        <f t="shared" si="116"/>
        <v>40568.764236111107</v>
      </c>
      <c r="T1232" s="8">
        <f t="shared" si="117"/>
        <v>40598.722569444442</v>
      </c>
      <c r="U1232" t="str">
        <f t="shared" si="118"/>
        <v>Jan</v>
      </c>
      <c r="V1232" t="str">
        <f t="shared" si="119"/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">
        <v>8325</v>
      </c>
      <c r="R1233" t="s">
        <v>8340</v>
      </c>
      <c r="S1233" s="8">
        <f t="shared" si="116"/>
        <v>42193.733425925922</v>
      </c>
      <c r="T1233" s="8">
        <f t="shared" si="117"/>
        <v>42243.791666666672</v>
      </c>
      <c r="U1233" t="str">
        <f t="shared" si="118"/>
        <v>Jul</v>
      </c>
      <c r="V1233" t="str">
        <f t="shared" si="119"/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>
        <f t="shared" si="115"/>
        <v>40</v>
      </c>
      <c r="Q1234" t="s">
        <v>8325</v>
      </c>
      <c r="R1234" t="s">
        <v>8340</v>
      </c>
      <c r="S1234" s="8">
        <f t="shared" si="116"/>
        <v>41506.639699074076</v>
      </c>
      <c r="T1234" s="8">
        <f t="shared" si="117"/>
        <v>41553.598032407412</v>
      </c>
      <c r="U1234" t="str">
        <f t="shared" si="118"/>
        <v>Aug</v>
      </c>
      <c r="V1234" t="str">
        <f t="shared" si="119"/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>
        <f t="shared" si="115"/>
        <v>19.329999999999998</v>
      </c>
      <c r="Q1235" t="s">
        <v>8325</v>
      </c>
      <c r="R1235" t="s">
        <v>8340</v>
      </c>
      <c r="S1235" s="8">
        <f t="shared" si="116"/>
        <v>40939.740439814814</v>
      </c>
      <c r="T1235" s="8">
        <f t="shared" si="117"/>
        <v>40960.698773148149</v>
      </c>
      <c r="U1235" t="str">
        <f t="shared" si="118"/>
        <v>Jan</v>
      </c>
      <c r="V1235" t="str">
        <f t="shared" si="119"/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">
        <v>8325</v>
      </c>
      <c r="R1236" t="s">
        <v>8340</v>
      </c>
      <c r="S1236" s="8">
        <f t="shared" si="116"/>
        <v>42007.580347222225</v>
      </c>
      <c r="T1236" s="8">
        <f t="shared" si="117"/>
        <v>42037.538680555561</v>
      </c>
      <c r="U1236" t="str">
        <f t="shared" si="118"/>
        <v>Jan</v>
      </c>
      <c r="V1236" t="str">
        <f t="shared" si="119"/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>
        <f t="shared" si="115"/>
        <v>35</v>
      </c>
      <c r="Q1237" t="s">
        <v>8325</v>
      </c>
      <c r="R1237" t="s">
        <v>8340</v>
      </c>
      <c r="S1237" s="8">
        <f t="shared" si="116"/>
        <v>41582.927071759259</v>
      </c>
      <c r="T1237" s="8">
        <f t="shared" si="117"/>
        <v>41622.885405092595</v>
      </c>
      <c r="U1237" t="str">
        <f t="shared" si="118"/>
        <v>Nov</v>
      </c>
      <c r="V1237" t="str">
        <f t="shared" si="119"/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">
        <v>8325</v>
      </c>
      <c r="R1238" t="s">
        <v>8340</v>
      </c>
      <c r="S1238" s="8">
        <f t="shared" si="116"/>
        <v>41110.47180555555</v>
      </c>
      <c r="T1238" s="8">
        <f t="shared" si="117"/>
        <v>41118.416666666664</v>
      </c>
      <c r="U1238" t="str">
        <f t="shared" si="118"/>
        <v>Jul</v>
      </c>
      <c r="V1238" t="str">
        <f t="shared" si="119"/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">
        <v>8325</v>
      </c>
      <c r="R1239" t="s">
        <v>8340</v>
      </c>
      <c r="S1239" s="8">
        <f t="shared" si="116"/>
        <v>41125.074826388889</v>
      </c>
      <c r="T1239" s="8">
        <f t="shared" si="117"/>
        <v>41145.033159722225</v>
      </c>
      <c r="U1239" t="str">
        <f t="shared" si="118"/>
        <v>Aug</v>
      </c>
      <c r="V1239" t="str">
        <f t="shared" si="119"/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>
        <f t="shared" si="115"/>
        <v>59.33</v>
      </c>
      <c r="Q1240" t="s">
        <v>8325</v>
      </c>
      <c r="R1240" t="s">
        <v>8340</v>
      </c>
      <c r="S1240" s="8">
        <f t="shared" si="116"/>
        <v>40731.402037037034</v>
      </c>
      <c r="T1240" s="8">
        <f t="shared" si="117"/>
        <v>40761.36037037037</v>
      </c>
      <c r="U1240" t="str">
        <f t="shared" si="118"/>
        <v>Jul</v>
      </c>
      <c r="V1240" t="str">
        <f t="shared" si="119"/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">
        <v>8325</v>
      </c>
      <c r="R1241" t="s">
        <v>8340</v>
      </c>
      <c r="S1241" s="8">
        <f t="shared" si="116"/>
        <v>40883.754247685181</v>
      </c>
      <c r="T1241" s="8">
        <f t="shared" si="117"/>
        <v>40913.712581018517</v>
      </c>
      <c r="U1241" t="str">
        <f t="shared" si="118"/>
        <v>Dec</v>
      </c>
      <c r="V1241" t="str">
        <f t="shared" si="119"/>
        <v>2011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>
        <f t="shared" si="115"/>
        <v>30.13</v>
      </c>
      <c r="Q1242" t="s">
        <v>8325</v>
      </c>
      <c r="R1242" t="s">
        <v>8340</v>
      </c>
      <c r="S1242" s="8">
        <f t="shared" si="116"/>
        <v>41408.831678240742</v>
      </c>
      <c r="T1242" s="8">
        <f t="shared" si="117"/>
        <v>41467.660416666666</v>
      </c>
      <c r="U1242" t="str">
        <f t="shared" si="118"/>
        <v>May</v>
      </c>
      <c r="V1242" t="str">
        <f t="shared" si="119"/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>
        <f t="shared" si="115"/>
        <v>74.62</v>
      </c>
      <c r="Q1243" t="s">
        <v>8325</v>
      </c>
      <c r="R1243" t="s">
        <v>8340</v>
      </c>
      <c r="S1243" s="8">
        <f t="shared" si="116"/>
        <v>41923.629398148143</v>
      </c>
      <c r="T1243" s="8">
        <f t="shared" si="117"/>
        <v>41945.999305555553</v>
      </c>
      <c r="U1243" t="str">
        <f t="shared" si="118"/>
        <v>Oct</v>
      </c>
      <c r="V1243" t="str">
        <f t="shared" si="119"/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>
        <f t="shared" si="115"/>
        <v>5</v>
      </c>
      <c r="Q1244" t="s">
        <v>8325</v>
      </c>
      <c r="R1244" t="s">
        <v>8340</v>
      </c>
      <c r="S1244" s="8">
        <f t="shared" si="116"/>
        <v>40781.957199074073</v>
      </c>
      <c r="T1244" s="8">
        <f t="shared" si="117"/>
        <v>40797.304166666669</v>
      </c>
      <c r="U1244" t="str">
        <f t="shared" si="118"/>
        <v>Aug</v>
      </c>
      <c r="V1244" t="str">
        <f t="shared" si="119"/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>
        <f t="shared" si="115"/>
        <v>44.5</v>
      </c>
      <c r="Q1245" t="s">
        <v>8325</v>
      </c>
      <c r="R1245" t="s">
        <v>8340</v>
      </c>
      <c r="S1245" s="8">
        <f t="shared" si="116"/>
        <v>40671.670960648145</v>
      </c>
      <c r="T1245" s="8">
        <f t="shared" si="117"/>
        <v>40732.625</v>
      </c>
      <c r="U1245" t="str">
        <f t="shared" si="118"/>
        <v>May</v>
      </c>
      <c r="V1245" t="str">
        <f t="shared" si="119"/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>
        <f t="shared" si="115"/>
        <v>46.13</v>
      </c>
      <c r="Q1246" t="s">
        <v>8325</v>
      </c>
      <c r="R1246" t="s">
        <v>8326</v>
      </c>
      <c r="S1246" s="8">
        <f t="shared" si="116"/>
        <v>41355.617164351846</v>
      </c>
      <c r="T1246" s="8">
        <f t="shared" si="117"/>
        <v>41386.625</v>
      </c>
      <c r="U1246" t="str">
        <f t="shared" si="118"/>
        <v>Mar</v>
      </c>
      <c r="V1246" t="str">
        <f t="shared" si="119"/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>
        <f t="shared" si="115"/>
        <v>141.47</v>
      </c>
      <c r="Q1247" t="s">
        <v>8325</v>
      </c>
      <c r="R1247" t="s">
        <v>8326</v>
      </c>
      <c r="S1247" s="8">
        <f t="shared" si="116"/>
        <v>41774.391597222217</v>
      </c>
      <c r="T1247" s="8">
        <f t="shared" si="117"/>
        <v>41804.349930555552</v>
      </c>
      <c r="U1247" t="str">
        <f t="shared" si="118"/>
        <v>May</v>
      </c>
      <c r="V1247" t="str">
        <f t="shared" si="119"/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</v>
      </c>
      <c r="Q1248" t="s">
        <v>8325</v>
      </c>
      <c r="R1248" t="s">
        <v>8326</v>
      </c>
      <c r="S1248" s="8">
        <f t="shared" si="116"/>
        <v>40837.835057870368</v>
      </c>
      <c r="T1248" s="8">
        <f t="shared" si="117"/>
        <v>40882.835057870368</v>
      </c>
      <c r="U1248" t="str">
        <f t="shared" si="118"/>
        <v>Oct</v>
      </c>
      <c r="V1248" t="str">
        <f t="shared" si="119"/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>
        <f t="shared" si="115"/>
        <v>85.5</v>
      </c>
      <c r="Q1249" t="s">
        <v>8325</v>
      </c>
      <c r="R1249" t="s">
        <v>8326</v>
      </c>
      <c r="S1249" s="8">
        <f t="shared" si="116"/>
        <v>41370.083969907406</v>
      </c>
      <c r="T1249" s="8">
        <f t="shared" si="117"/>
        <v>41400.042303240742</v>
      </c>
      <c r="U1249" t="str">
        <f t="shared" si="118"/>
        <v>Apr</v>
      </c>
      <c r="V1249" t="str">
        <f t="shared" si="119"/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>
        <f t="shared" si="115"/>
        <v>64.25</v>
      </c>
      <c r="Q1250" t="s">
        <v>8325</v>
      </c>
      <c r="R1250" t="s">
        <v>8326</v>
      </c>
      <c r="S1250" s="8">
        <f t="shared" si="116"/>
        <v>41767.448530092588</v>
      </c>
      <c r="T1250" s="8">
        <f t="shared" si="117"/>
        <v>41803.040972222225</v>
      </c>
      <c r="U1250" t="str">
        <f t="shared" si="118"/>
        <v>May</v>
      </c>
      <c r="V1250" t="str">
        <f t="shared" si="119"/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>
        <f t="shared" si="115"/>
        <v>64.47</v>
      </c>
      <c r="Q1251" t="s">
        <v>8325</v>
      </c>
      <c r="R1251" t="s">
        <v>8326</v>
      </c>
      <c r="S1251" s="8">
        <f t="shared" si="116"/>
        <v>41067.532534722224</v>
      </c>
      <c r="T1251" s="8">
        <f t="shared" si="117"/>
        <v>41097.49086805556</v>
      </c>
      <c r="U1251" t="str">
        <f t="shared" si="118"/>
        <v>Jun</v>
      </c>
      <c r="V1251" t="str">
        <f t="shared" si="119"/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>
        <f t="shared" si="115"/>
        <v>118.2</v>
      </c>
      <c r="Q1252" t="s">
        <v>8325</v>
      </c>
      <c r="R1252" t="s">
        <v>8326</v>
      </c>
      <c r="S1252" s="8">
        <f t="shared" si="116"/>
        <v>41843.434386574074</v>
      </c>
      <c r="T1252" s="8">
        <f t="shared" si="117"/>
        <v>41888.39271990741</v>
      </c>
      <c r="U1252" t="str">
        <f t="shared" si="118"/>
        <v>Jul</v>
      </c>
      <c r="V1252" t="str">
        <f t="shared" si="119"/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>
        <f t="shared" si="115"/>
        <v>82.54</v>
      </c>
      <c r="Q1253" t="s">
        <v>8325</v>
      </c>
      <c r="R1253" t="s">
        <v>8326</v>
      </c>
      <c r="S1253" s="8">
        <f t="shared" si="116"/>
        <v>40751.606099537035</v>
      </c>
      <c r="T1253" s="8">
        <f t="shared" si="117"/>
        <v>40811.564432870371</v>
      </c>
      <c r="U1253" t="str">
        <f t="shared" si="118"/>
        <v>Jul</v>
      </c>
      <c r="V1253" t="str">
        <f t="shared" si="119"/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>
        <f t="shared" si="115"/>
        <v>34.17</v>
      </c>
      <c r="Q1254" t="s">
        <v>8325</v>
      </c>
      <c r="R1254" t="s">
        <v>8326</v>
      </c>
      <c r="S1254" s="8">
        <f t="shared" si="116"/>
        <v>41543.779733796291</v>
      </c>
      <c r="T1254" s="8">
        <f t="shared" si="117"/>
        <v>41571.738067129627</v>
      </c>
      <c r="U1254" t="str">
        <f t="shared" si="118"/>
        <v>Sep</v>
      </c>
      <c r="V1254" t="str">
        <f t="shared" si="119"/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>
        <f t="shared" si="115"/>
        <v>42.73</v>
      </c>
      <c r="Q1255" t="s">
        <v>8325</v>
      </c>
      <c r="R1255" t="s">
        <v>8326</v>
      </c>
      <c r="S1255" s="8">
        <f t="shared" si="116"/>
        <v>41855.575312499997</v>
      </c>
      <c r="T1255" s="8">
        <f t="shared" si="117"/>
        <v>41885.533645833333</v>
      </c>
      <c r="U1255" t="str">
        <f t="shared" si="118"/>
        <v>Aug</v>
      </c>
      <c r="V1255" t="str">
        <f t="shared" si="119"/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>
        <f t="shared" si="115"/>
        <v>94.49</v>
      </c>
      <c r="Q1256" t="s">
        <v>8325</v>
      </c>
      <c r="R1256" t="s">
        <v>8326</v>
      </c>
      <c r="S1256" s="8">
        <f t="shared" si="116"/>
        <v>40487.413032407407</v>
      </c>
      <c r="T1256" s="8">
        <f t="shared" si="117"/>
        <v>40543.957638888889</v>
      </c>
      <c r="U1256" t="str">
        <f t="shared" si="118"/>
        <v>Nov</v>
      </c>
      <c r="V1256" t="str">
        <f t="shared" si="119"/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>
        <f t="shared" si="115"/>
        <v>55.7</v>
      </c>
      <c r="Q1257" t="s">
        <v>8325</v>
      </c>
      <c r="R1257" t="s">
        <v>8326</v>
      </c>
      <c r="S1257" s="8">
        <f t="shared" si="116"/>
        <v>41579.637175925927</v>
      </c>
      <c r="T1257" s="8">
        <f t="shared" si="117"/>
        <v>41609.637175925927</v>
      </c>
      <c r="U1257" t="str">
        <f t="shared" si="118"/>
        <v>Nov</v>
      </c>
      <c r="V1257" t="str">
        <f t="shared" si="119"/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>
        <f t="shared" si="115"/>
        <v>98.03</v>
      </c>
      <c r="Q1258" t="s">
        <v>8325</v>
      </c>
      <c r="R1258" t="s">
        <v>8326</v>
      </c>
      <c r="S1258" s="8">
        <f t="shared" si="116"/>
        <v>40921.711006944446</v>
      </c>
      <c r="T1258" s="8">
        <f t="shared" si="117"/>
        <v>40951.669340277782</v>
      </c>
      <c r="U1258" t="str">
        <f t="shared" si="118"/>
        <v>Jan</v>
      </c>
      <c r="V1258" t="str">
        <f t="shared" si="119"/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>
        <f t="shared" si="115"/>
        <v>92.1</v>
      </c>
      <c r="Q1259" t="s">
        <v>8325</v>
      </c>
      <c r="R1259" t="s">
        <v>8326</v>
      </c>
      <c r="S1259" s="8">
        <f t="shared" si="116"/>
        <v>40586.877199074072</v>
      </c>
      <c r="T1259" s="8">
        <f t="shared" si="117"/>
        <v>40635.793865740743</v>
      </c>
      <c r="U1259" t="str">
        <f t="shared" si="118"/>
        <v>Feb</v>
      </c>
      <c r="V1259" t="str">
        <f t="shared" si="119"/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>
        <f t="shared" si="115"/>
        <v>38.18</v>
      </c>
      <c r="Q1260" t="s">
        <v>8325</v>
      </c>
      <c r="R1260" t="s">
        <v>8326</v>
      </c>
      <c r="S1260" s="8">
        <f t="shared" si="116"/>
        <v>41487.402916666666</v>
      </c>
      <c r="T1260" s="8">
        <f t="shared" si="117"/>
        <v>41517.361250000002</v>
      </c>
      <c r="U1260" t="str">
        <f t="shared" si="118"/>
        <v>Aug</v>
      </c>
      <c r="V1260" t="str">
        <f t="shared" si="119"/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>
        <f t="shared" si="115"/>
        <v>27.15</v>
      </c>
      <c r="Q1261" t="s">
        <v>8325</v>
      </c>
      <c r="R1261" t="s">
        <v>8326</v>
      </c>
      <c r="S1261" s="8">
        <f t="shared" si="116"/>
        <v>41766.762314814812</v>
      </c>
      <c r="T1261" s="8">
        <f t="shared" si="117"/>
        <v>41798.915972222225</v>
      </c>
      <c r="U1261" t="str">
        <f t="shared" si="118"/>
        <v>May</v>
      </c>
      <c r="V1261" t="str">
        <f t="shared" si="119"/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>
        <f t="shared" si="115"/>
        <v>50.69</v>
      </c>
      <c r="Q1262" t="s">
        <v>8325</v>
      </c>
      <c r="R1262" t="s">
        <v>8326</v>
      </c>
      <c r="S1262" s="8">
        <f t="shared" si="116"/>
        <v>41666.63449074074</v>
      </c>
      <c r="T1262" s="8">
        <f t="shared" si="117"/>
        <v>41696.592824074076</v>
      </c>
      <c r="U1262" t="str">
        <f t="shared" si="118"/>
        <v>Jan</v>
      </c>
      <c r="V1262" t="str">
        <f t="shared" si="119"/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>
        <f t="shared" si="115"/>
        <v>38.94</v>
      </c>
      <c r="Q1263" t="s">
        <v>8325</v>
      </c>
      <c r="R1263" t="s">
        <v>8326</v>
      </c>
      <c r="S1263" s="8">
        <f t="shared" si="116"/>
        <v>41638.134571759256</v>
      </c>
      <c r="T1263" s="8">
        <f t="shared" si="117"/>
        <v>41668.092905092592</v>
      </c>
      <c r="U1263" t="str">
        <f t="shared" si="118"/>
        <v>Dec</v>
      </c>
      <c r="V1263" t="str">
        <f t="shared" si="119"/>
        <v>2013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>
        <f t="shared" si="115"/>
        <v>77.64</v>
      </c>
      <c r="Q1264" t="s">
        <v>8325</v>
      </c>
      <c r="R1264" t="s">
        <v>8326</v>
      </c>
      <c r="S1264" s="8">
        <f t="shared" si="116"/>
        <v>41656.554305555554</v>
      </c>
      <c r="T1264" s="8">
        <f t="shared" si="117"/>
        <v>41686.512638888889</v>
      </c>
      <c r="U1264" t="str">
        <f t="shared" si="118"/>
        <v>Jan</v>
      </c>
      <c r="V1264" t="str">
        <f t="shared" si="119"/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43.54</v>
      </c>
      <c r="Q1265" t="s">
        <v>8325</v>
      </c>
      <c r="R1265" t="s">
        <v>8326</v>
      </c>
      <c r="S1265" s="8">
        <f t="shared" si="116"/>
        <v>41691.875810185185</v>
      </c>
      <c r="T1265" s="8">
        <f t="shared" si="117"/>
        <v>41726.791666666664</v>
      </c>
      <c r="U1265" t="str">
        <f t="shared" si="118"/>
        <v>Feb</v>
      </c>
      <c r="V1265" t="str">
        <f t="shared" si="119"/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>
        <f t="shared" si="115"/>
        <v>31.82</v>
      </c>
      <c r="Q1266" t="s">
        <v>8325</v>
      </c>
      <c r="R1266" t="s">
        <v>8326</v>
      </c>
      <c r="S1266" s="8">
        <f t="shared" si="116"/>
        <v>41547.454664351848</v>
      </c>
      <c r="T1266" s="8">
        <f t="shared" si="117"/>
        <v>41576.412997685184</v>
      </c>
      <c r="U1266" t="str">
        <f t="shared" si="118"/>
        <v>Sep</v>
      </c>
      <c r="V1266" t="str">
        <f t="shared" si="119"/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>
        <f t="shared" si="115"/>
        <v>63.18</v>
      </c>
      <c r="Q1267" t="s">
        <v>8325</v>
      </c>
      <c r="R1267" t="s">
        <v>8326</v>
      </c>
      <c r="S1267" s="8">
        <f t="shared" si="116"/>
        <v>40465.446932870364</v>
      </c>
      <c r="T1267" s="8">
        <f t="shared" si="117"/>
        <v>40512.405266203699</v>
      </c>
      <c r="U1267" t="str">
        <f t="shared" si="118"/>
        <v>Oct</v>
      </c>
      <c r="V1267" t="str">
        <f t="shared" si="119"/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>
        <f t="shared" si="115"/>
        <v>190.9</v>
      </c>
      <c r="Q1268" t="s">
        <v>8325</v>
      </c>
      <c r="R1268" t="s">
        <v>8326</v>
      </c>
      <c r="S1268" s="8">
        <f t="shared" si="116"/>
        <v>41620.668344907404</v>
      </c>
      <c r="T1268" s="8">
        <f t="shared" si="117"/>
        <v>41650.62667824074</v>
      </c>
      <c r="U1268" t="str">
        <f t="shared" si="118"/>
        <v>Dec</v>
      </c>
      <c r="V1268" t="str">
        <f t="shared" si="119"/>
        <v>2013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>
        <f t="shared" si="115"/>
        <v>140.86000000000001</v>
      </c>
      <c r="Q1269" t="s">
        <v>8325</v>
      </c>
      <c r="R1269" t="s">
        <v>8326</v>
      </c>
      <c r="S1269" s="8">
        <f t="shared" si="116"/>
        <v>41449.376828703702</v>
      </c>
      <c r="T1269" s="8">
        <f t="shared" si="117"/>
        <v>41479.335162037038</v>
      </c>
      <c r="U1269" t="str">
        <f t="shared" si="118"/>
        <v>Jun</v>
      </c>
      <c r="V1269" t="str">
        <f t="shared" si="119"/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>
        <f t="shared" si="115"/>
        <v>76.92</v>
      </c>
      <c r="Q1270" t="s">
        <v>8325</v>
      </c>
      <c r="R1270" t="s">
        <v>8326</v>
      </c>
      <c r="S1270" s="8">
        <f t="shared" si="116"/>
        <v>41507.637118055551</v>
      </c>
      <c r="T1270" s="8">
        <f t="shared" si="117"/>
        <v>41537.595451388886</v>
      </c>
      <c r="U1270" t="str">
        <f t="shared" si="118"/>
        <v>Aug</v>
      </c>
      <c r="V1270" t="str">
        <f t="shared" si="119"/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>
        <f t="shared" si="115"/>
        <v>99.16</v>
      </c>
      <c r="Q1271" t="s">
        <v>8325</v>
      </c>
      <c r="R1271" t="s">
        <v>8326</v>
      </c>
      <c r="S1271" s="8">
        <f t="shared" si="116"/>
        <v>42445.614722222213</v>
      </c>
      <c r="T1271" s="8">
        <f t="shared" si="117"/>
        <v>42475.75</v>
      </c>
      <c r="U1271" t="str">
        <f t="shared" si="118"/>
        <v>Mar</v>
      </c>
      <c r="V1271" t="str">
        <f t="shared" si="119"/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>
        <f t="shared" si="115"/>
        <v>67.88</v>
      </c>
      <c r="Q1272" t="s">
        <v>8325</v>
      </c>
      <c r="R1272" t="s">
        <v>8326</v>
      </c>
      <c r="S1272" s="8">
        <f t="shared" si="116"/>
        <v>40933.648634259262</v>
      </c>
      <c r="T1272" s="8">
        <f t="shared" si="117"/>
        <v>40993.565300925926</v>
      </c>
      <c r="U1272" t="str">
        <f t="shared" si="118"/>
        <v>Jan</v>
      </c>
      <c r="V1272" t="str">
        <f t="shared" si="119"/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>
        <f t="shared" si="115"/>
        <v>246.29</v>
      </c>
      <c r="Q1273" t="s">
        <v>8325</v>
      </c>
      <c r="R1273" t="s">
        <v>8326</v>
      </c>
      <c r="S1273" s="8">
        <f t="shared" si="116"/>
        <v>41561.475219907406</v>
      </c>
      <c r="T1273" s="8">
        <f t="shared" si="117"/>
        <v>41591.475219907406</v>
      </c>
      <c r="U1273" t="str">
        <f t="shared" si="118"/>
        <v>Oct</v>
      </c>
      <c r="V1273" t="str">
        <f t="shared" si="119"/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189.29</v>
      </c>
      <c r="Q1274" t="s">
        <v>8325</v>
      </c>
      <c r="R1274" t="s">
        <v>8326</v>
      </c>
      <c r="S1274" s="8">
        <f t="shared" si="116"/>
        <v>40274.536793981482</v>
      </c>
      <c r="T1274" s="8">
        <f t="shared" si="117"/>
        <v>40343.916666666664</v>
      </c>
      <c r="U1274" t="str">
        <f t="shared" si="118"/>
        <v>Apr</v>
      </c>
      <c r="V1274" t="str">
        <f t="shared" si="119"/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>
        <f t="shared" si="115"/>
        <v>76.67</v>
      </c>
      <c r="Q1275" t="s">
        <v>8325</v>
      </c>
      <c r="R1275" t="s">
        <v>8326</v>
      </c>
      <c r="S1275" s="8">
        <f t="shared" si="116"/>
        <v>41852.521886574068</v>
      </c>
      <c r="T1275" s="8">
        <f t="shared" si="117"/>
        <v>41882.480219907404</v>
      </c>
      <c r="U1275" t="str">
        <f t="shared" si="118"/>
        <v>Aug</v>
      </c>
      <c r="V1275" t="str">
        <f t="shared" si="119"/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>
        <f t="shared" si="115"/>
        <v>82.96</v>
      </c>
      <c r="Q1276" t="s">
        <v>8325</v>
      </c>
      <c r="R1276" t="s">
        <v>8326</v>
      </c>
      <c r="S1276" s="8">
        <f t="shared" si="116"/>
        <v>41116.481770833328</v>
      </c>
      <c r="T1276" s="8">
        <f t="shared" si="117"/>
        <v>41151.440104166664</v>
      </c>
      <c r="U1276" t="str">
        <f t="shared" si="118"/>
        <v>Jul</v>
      </c>
      <c r="V1276" t="str">
        <f t="shared" si="119"/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>
        <f t="shared" si="115"/>
        <v>62.52</v>
      </c>
      <c r="Q1277" t="s">
        <v>8325</v>
      </c>
      <c r="R1277" t="s">
        <v>8326</v>
      </c>
      <c r="S1277" s="8">
        <f t="shared" si="116"/>
        <v>41458.659571759257</v>
      </c>
      <c r="T1277" s="8">
        <f t="shared" si="117"/>
        <v>41493.617905092593</v>
      </c>
      <c r="U1277" t="str">
        <f t="shared" si="118"/>
        <v>Jul</v>
      </c>
      <c r="V1277" t="str">
        <f t="shared" si="119"/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>
        <f t="shared" si="115"/>
        <v>46.07</v>
      </c>
      <c r="Q1278" t="s">
        <v>8325</v>
      </c>
      <c r="R1278" t="s">
        <v>8326</v>
      </c>
      <c r="S1278" s="8">
        <f t="shared" si="116"/>
        <v>40007.49591435185</v>
      </c>
      <c r="T1278" s="8">
        <f t="shared" si="117"/>
        <v>40056.916666666664</v>
      </c>
      <c r="U1278" t="str">
        <f t="shared" si="118"/>
        <v>Jul</v>
      </c>
      <c r="V1278" t="str">
        <f t="shared" si="119"/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>
        <f t="shared" si="115"/>
        <v>38.54</v>
      </c>
      <c r="Q1279" t="s">
        <v>8325</v>
      </c>
      <c r="R1279" t="s">
        <v>8326</v>
      </c>
      <c r="S1279" s="8">
        <f t="shared" si="116"/>
        <v>41121.35355324074</v>
      </c>
      <c r="T1279" s="8">
        <f t="shared" si="117"/>
        <v>41156.311886574076</v>
      </c>
      <c r="U1279" t="str">
        <f t="shared" si="118"/>
        <v>Jul</v>
      </c>
      <c r="V1279" t="str">
        <f t="shared" si="119"/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>
        <f t="shared" si="115"/>
        <v>53.01</v>
      </c>
      <c r="Q1280" t="s">
        <v>8325</v>
      </c>
      <c r="R1280" t="s">
        <v>8326</v>
      </c>
      <c r="S1280" s="8">
        <f t="shared" si="116"/>
        <v>41786.346828703703</v>
      </c>
      <c r="T1280" s="8">
        <f t="shared" si="117"/>
        <v>41814.833333333336</v>
      </c>
      <c r="U1280" t="str">
        <f t="shared" si="118"/>
        <v>May</v>
      </c>
      <c r="V1280" t="str">
        <f t="shared" si="119"/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>
        <f t="shared" si="115"/>
        <v>73.36</v>
      </c>
      <c r="Q1281" t="s">
        <v>8325</v>
      </c>
      <c r="R1281" t="s">
        <v>8326</v>
      </c>
      <c r="S1281" s="8">
        <f t="shared" si="116"/>
        <v>41681.890856481477</v>
      </c>
      <c r="T1281" s="8">
        <f t="shared" si="117"/>
        <v>41721.807523148149</v>
      </c>
      <c r="U1281" t="str">
        <f t="shared" si="118"/>
        <v>Feb</v>
      </c>
      <c r="V1281" t="str">
        <f t="shared" si="119"/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>
        <f t="shared" si="115"/>
        <v>127.98</v>
      </c>
      <c r="Q1282" t="s">
        <v>8325</v>
      </c>
      <c r="R1282" t="s">
        <v>8326</v>
      </c>
      <c r="S1282" s="8">
        <f t="shared" si="116"/>
        <v>40513.54923611111</v>
      </c>
      <c r="T1282" s="8">
        <f t="shared" si="117"/>
        <v>40603.507569444446</v>
      </c>
      <c r="U1282" t="str">
        <f t="shared" si="118"/>
        <v>Dec</v>
      </c>
      <c r="V1282" t="str">
        <f t="shared" si="119"/>
        <v>2010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ROUND(100*(E1283/D1283),0)</f>
        <v>111</v>
      </c>
      <c r="P1283">
        <f t="shared" ref="P1283:P1346" si="121">ROUND(E1283/L1283,2)</f>
        <v>104.73</v>
      </c>
      <c r="Q1283" t="s">
        <v>8325</v>
      </c>
      <c r="R1283" t="s">
        <v>8326</v>
      </c>
      <c r="S1283" s="8">
        <f t="shared" ref="S1283:S1346" si="122">(((J1283/60)/60)/24)+DATE(1970,1,1)+(-5/24)</f>
        <v>41463.535138888888</v>
      </c>
      <c r="T1283" s="8">
        <f t="shared" ref="T1283:T1346" si="123">(((I1283/60)/60)/24)+DATE(1970,1,1)+(-6/24)</f>
        <v>41483.493472222224</v>
      </c>
      <c r="U1283" t="str">
        <f t="shared" ref="U1283:U1346" si="124">TEXT(S1283,"mmm")</f>
        <v>Jul</v>
      </c>
      <c r="V1283" t="str">
        <f t="shared" ref="V1283:V1346" si="125">TEXT(S1283,"yyyy")</f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>
        <f t="shared" si="121"/>
        <v>67.67</v>
      </c>
      <c r="Q1284" t="s">
        <v>8325</v>
      </c>
      <c r="R1284" t="s">
        <v>8326</v>
      </c>
      <c r="S1284" s="8">
        <f t="shared" si="122"/>
        <v>41586.266840277778</v>
      </c>
      <c r="T1284" s="8">
        <f t="shared" si="123"/>
        <v>41616.957638888889</v>
      </c>
      <c r="U1284" t="str">
        <f t="shared" si="124"/>
        <v>Nov</v>
      </c>
      <c r="V1284" t="str">
        <f t="shared" si="125"/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>
        <f t="shared" si="121"/>
        <v>95.93</v>
      </c>
      <c r="Q1285" t="s">
        <v>8325</v>
      </c>
      <c r="R1285" t="s">
        <v>8326</v>
      </c>
      <c r="S1285" s="8">
        <f t="shared" si="122"/>
        <v>41320.50913194444</v>
      </c>
      <c r="T1285" s="8">
        <f t="shared" si="123"/>
        <v>41343.916666666664</v>
      </c>
      <c r="U1285" t="str">
        <f t="shared" si="124"/>
        <v>Feb</v>
      </c>
      <c r="V1285" t="str">
        <f t="shared" si="125"/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</v>
      </c>
      <c r="Q1286" t="s">
        <v>8317</v>
      </c>
      <c r="R1286" t="s">
        <v>8318</v>
      </c>
      <c r="S1286" s="8">
        <f t="shared" si="122"/>
        <v>42712.026412037034</v>
      </c>
      <c r="T1286" s="8">
        <f t="shared" si="123"/>
        <v>42735.457638888889</v>
      </c>
      <c r="U1286" t="str">
        <f t="shared" si="124"/>
        <v>Dec</v>
      </c>
      <c r="V1286" t="str">
        <f t="shared" si="125"/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>
        <f t="shared" si="121"/>
        <v>32.270000000000003</v>
      </c>
      <c r="Q1287" t="s">
        <v>8317</v>
      </c>
      <c r="R1287" t="s">
        <v>8318</v>
      </c>
      <c r="S1287" s="8">
        <f t="shared" si="122"/>
        <v>42160.374710648146</v>
      </c>
      <c r="T1287" s="8">
        <f t="shared" si="123"/>
        <v>42175.333043981482</v>
      </c>
      <c r="U1287" t="str">
        <f t="shared" si="124"/>
        <v>Jun</v>
      </c>
      <c r="V1287" t="str">
        <f t="shared" si="125"/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>
        <f t="shared" si="121"/>
        <v>81.25</v>
      </c>
      <c r="Q1288" t="s">
        <v>8317</v>
      </c>
      <c r="R1288" t="s">
        <v>8318</v>
      </c>
      <c r="S1288" s="8">
        <f t="shared" si="122"/>
        <v>42039.176238425927</v>
      </c>
      <c r="T1288" s="8">
        <f t="shared" si="123"/>
        <v>42052.333333333328</v>
      </c>
      <c r="U1288" t="str">
        <f t="shared" si="124"/>
        <v>Feb</v>
      </c>
      <c r="V1288" t="str">
        <f t="shared" si="125"/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">
        <v>8317</v>
      </c>
      <c r="R1289" t="s">
        <v>8318</v>
      </c>
      <c r="S1289" s="8">
        <f t="shared" si="122"/>
        <v>42107.412685185183</v>
      </c>
      <c r="T1289" s="8">
        <f t="shared" si="123"/>
        <v>42167.371018518519</v>
      </c>
      <c r="U1289" t="str">
        <f t="shared" si="124"/>
        <v>Apr</v>
      </c>
      <c r="V1289" t="str">
        <f t="shared" si="125"/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>
        <f t="shared" si="121"/>
        <v>65.87</v>
      </c>
      <c r="Q1290" t="s">
        <v>8317</v>
      </c>
      <c r="R1290" t="s">
        <v>8318</v>
      </c>
      <c r="S1290" s="8">
        <f t="shared" si="122"/>
        <v>42560.946331018517</v>
      </c>
      <c r="T1290" s="8">
        <f t="shared" si="123"/>
        <v>42591.916666666672</v>
      </c>
      <c r="U1290" t="str">
        <f t="shared" si="124"/>
        <v>Jul</v>
      </c>
      <c r="V1290" t="str">
        <f t="shared" si="125"/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>
        <f t="shared" si="121"/>
        <v>36.08</v>
      </c>
      <c r="Q1291" t="s">
        <v>8317</v>
      </c>
      <c r="R1291" t="s">
        <v>8318</v>
      </c>
      <c r="S1291" s="8">
        <f t="shared" si="122"/>
        <v>42708.926446759251</v>
      </c>
      <c r="T1291" s="8">
        <f t="shared" si="123"/>
        <v>42738.884780092587</v>
      </c>
      <c r="U1291" t="str">
        <f t="shared" si="124"/>
        <v>Dec</v>
      </c>
      <c r="V1291" t="str">
        <f t="shared" si="125"/>
        <v>2016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>
        <f t="shared" si="121"/>
        <v>44.19</v>
      </c>
      <c r="Q1292" t="s">
        <v>8317</v>
      </c>
      <c r="R1292" t="s">
        <v>8318</v>
      </c>
      <c r="S1292" s="8">
        <f t="shared" si="122"/>
        <v>42086.406608796293</v>
      </c>
      <c r="T1292" s="8">
        <f t="shared" si="123"/>
        <v>42117.040972222225</v>
      </c>
      <c r="U1292" t="str">
        <f t="shared" si="124"/>
        <v>Mar</v>
      </c>
      <c r="V1292" t="str">
        <f t="shared" si="125"/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>
        <f t="shared" si="121"/>
        <v>104.07</v>
      </c>
      <c r="Q1293" t="s">
        <v>8317</v>
      </c>
      <c r="R1293" t="s">
        <v>8318</v>
      </c>
      <c r="S1293" s="8">
        <f t="shared" si="122"/>
        <v>42064.444340277776</v>
      </c>
      <c r="T1293" s="8">
        <f t="shared" si="123"/>
        <v>42101.041666666672</v>
      </c>
      <c r="U1293" t="str">
        <f t="shared" si="124"/>
        <v>Mar</v>
      </c>
      <c r="V1293" t="str">
        <f t="shared" si="125"/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>
        <f t="shared" si="121"/>
        <v>35.96</v>
      </c>
      <c r="Q1294" t="s">
        <v>8317</v>
      </c>
      <c r="R1294" t="s">
        <v>8318</v>
      </c>
      <c r="S1294" s="8">
        <f t="shared" si="122"/>
        <v>42256.555879629632</v>
      </c>
      <c r="T1294" s="8">
        <f t="shared" si="123"/>
        <v>42283.707638888889</v>
      </c>
      <c r="U1294" t="str">
        <f t="shared" si="124"/>
        <v>Sep</v>
      </c>
      <c r="V1294" t="str">
        <f t="shared" si="125"/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>
        <f t="shared" si="121"/>
        <v>127.79</v>
      </c>
      <c r="Q1295" t="s">
        <v>8317</v>
      </c>
      <c r="R1295" t="s">
        <v>8318</v>
      </c>
      <c r="S1295" s="8">
        <f t="shared" si="122"/>
        <v>42292.492719907408</v>
      </c>
      <c r="T1295" s="8">
        <f t="shared" si="123"/>
        <v>42322.492719907401</v>
      </c>
      <c r="U1295" t="str">
        <f t="shared" si="124"/>
        <v>Oct</v>
      </c>
      <c r="V1295" t="str">
        <f t="shared" si="125"/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27.73</v>
      </c>
      <c r="Q1296" t="s">
        <v>8317</v>
      </c>
      <c r="R1296" t="s">
        <v>8318</v>
      </c>
      <c r="S1296" s="8">
        <f t="shared" si="122"/>
        <v>42278.245335648149</v>
      </c>
      <c r="T1296" s="8">
        <f t="shared" si="123"/>
        <v>42296.208333333328</v>
      </c>
      <c r="U1296" t="str">
        <f t="shared" si="124"/>
        <v>Oct</v>
      </c>
      <c r="V1296" t="str">
        <f t="shared" si="125"/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>
        <f t="shared" si="121"/>
        <v>39.83</v>
      </c>
      <c r="Q1297" t="s">
        <v>8317</v>
      </c>
      <c r="R1297" t="s">
        <v>8318</v>
      </c>
      <c r="S1297" s="8">
        <f t="shared" si="122"/>
        <v>42184.364548611113</v>
      </c>
      <c r="T1297" s="8">
        <f t="shared" si="123"/>
        <v>42214.458333333328</v>
      </c>
      <c r="U1297" t="str">
        <f t="shared" si="124"/>
        <v>Jun</v>
      </c>
      <c r="V1297" t="str">
        <f t="shared" si="125"/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>
        <f t="shared" si="121"/>
        <v>52.17</v>
      </c>
      <c r="Q1298" t="s">
        <v>8317</v>
      </c>
      <c r="R1298" t="s">
        <v>8318</v>
      </c>
      <c r="S1298" s="8">
        <f t="shared" si="122"/>
        <v>42422.842280092591</v>
      </c>
      <c r="T1298" s="8">
        <f t="shared" si="123"/>
        <v>42442.758946759262</v>
      </c>
      <c r="U1298" t="str">
        <f t="shared" si="124"/>
        <v>Feb</v>
      </c>
      <c r="V1298" t="str">
        <f t="shared" si="125"/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>
        <f t="shared" si="121"/>
        <v>92.04</v>
      </c>
      <c r="Q1299" t="s">
        <v>8317</v>
      </c>
      <c r="R1299" t="s">
        <v>8318</v>
      </c>
      <c r="S1299" s="8">
        <f t="shared" si="122"/>
        <v>42461.538865740738</v>
      </c>
      <c r="T1299" s="8">
        <f t="shared" si="123"/>
        <v>42491.497199074074</v>
      </c>
      <c r="U1299" t="str">
        <f t="shared" si="124"/>
        <v>Apr</v>
      </c>
      <c r="V1299" t="str">
        <f t="shared" si="125"/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>
        <f t="shared" si="121"/>
        <v>63.42</v>
      </c>
      <c r="Q1300" t="s">
        <v>8317</v>
      </c>
      <c r="R1300" t="s">
        <v>8318</v>
      </c>
      <c r="S1300" s="8">
        <f t="shared" si="122"/>
        <v>42458.472592592596</v>
      </c>
      <c r="T1300" s="8">
        <f t="shared" si="123"/>
        <v>42488.430925925932</v>
      </c>
      <c r="U1300" t="str">
        <f t="shared" si="124"/>
        <v>Mar</v>
      </c>
      <c r="V1300" t="str">
        <f t="shared" si="125"/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135.63</v>
      </c>
      <c r="Q1301" t="s">
        <v>8317</v>
      </c>
      <c r="R1301" t="s">
        <v>8318</v>
      </c>
      <c r="S1301" s="8">
        <f t="shared" si="122"/>
        <v>42169.606006944443</v>
      </c>
      <c r="T1301" s="8">
        <f t="shared" si="123"/>
        <v>42199.564340277779</v>
      </c>
      <c r="U1301" t="str">
        <f t="shared" si="124"/>
        <v>Jun</v>
      </c>
      <c r="V1301" t="str">
        <f t="shared" si="125"/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">
        <v>8317</v>
      </c>
      <c r="R1302" t="s">
        <v>8318</v>
      </c>
      <c r="S1302" s="8">
        <f t="shared" si="122"/>
        <v>42483.466874999998</v>
      </c>
      <c r="T1302" s="8">
        <f t="shared" si="123"/>
        <v>42522.539583333331</v>
      </c>
      <c r="U1302" t="str">
        <f t="shared" si="124"/>
        <v>Apr</v>
      </c>
      <c r="V1302" t="str">
        <f t="shared" si="125"/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>
        <f t="shared" si="121"/>
        <v>70.86</v>
      </c>
      <c r="Q1303" t="s">
        <v>8317</v>
      </c>
      <c r="R1303" t="s">
        <v>8318</v>
      </c>
      <c r="S1303" s="8">
        <f t="shared" si="122"/>
        <v>42195.541412037033</v>
      </c>
      <c r="T1303" s="8">
        <f t="shared" si="123"/>
        <v>42205.875</v>
      </c>
      <c r="U1303" t="str">
        <f t="shared" si="124"/>
        <v>Jul</v>
      </c>
      <c r="V1303" t="str">
        <f t="shared" si="125"/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">
        <v>8317</v>
      </c>
      <c r="R1304" t="s">
        <v>8318</v>
      </c>
      <c r="S1304" s="8">
        <f t="shared" si="122"/>
        <v>42674.849664351852</v>
      </c>
      <c r="T1304" s="8">
        <f t="shared" si="123"/>
        <v>42704.849664351852</v>
      </c>
      <c r="U1304" t="str">
        <f t="shared" si="124"/>
        <v>Oct</v>
      </c>
      <c r="V1304" t="str">
        <f t="shared" si="125"/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>
        <f t="shared" si="121"/>
        <v>42.21</v>
      </c>
      <c r="Q1305" t="s">
        <v>8317</v>
      </c>
      <c r="R1305" t="s">
        <v>8318</v>
      </c>
      <c r="S1305" s="8">
        <f t="shared" si="122"/>
        <v>42566.232870370368</v>
      </c>
      <c r="T1305" s="8">
        <f t="shared" si="123"/>
        <v>42582.208333333328</v>
      </c>
      <c r="U1305" t="str">
        <f t="shared" si="124"/>
        <v>Jul</v>
      </c>
      <c r="V1305" t="str">
        <f t="shared" si="125"/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>
        <f t="shared" si="121"/>
        <v>152.41</v>
      </c>
      <c r="Q1306" t="s">
        <v>8319</v>
      </c>
      <c r="R1306" t="s">
        <v>8321</v>
      </c>
      <c r="S1306" s="8">
        <f t="shared" si="122"/>
        <v>42746.986168981479</v>
      </c>
      <c r="T1306" s="8">
        <f t="shared" si="123"/>
        <v>42806.902835648143</v>
      </c>
      <c r="U1306" t="str">
        <f t="shared" si="124"/>
        <v>Jan</v>
      </c>
      <c r="V1306" t="str">
        <f t="shared" si="125"/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>
        <f t="shared" si="121"/>
        <v>90.62</v>
      </c>
      <c r="Q1307" t="s">
        <v>8319</v>
      </c>
      <c r="R1307" t="s">
        <v>8321</v>
      </c>
      <c r="S1307" s="8">
        <f t="shared" si="122"/>
        <v>42543.457268518519</v>
      </c>
      <c r="T1307" s="8">
        <f t="shared" si="123"/>
        <v>42572.479166666672</v>
      </c>
      <c r="U1307" t="str">
        <f t="shared" si="124"/>
        <v>Jun</v>
      </c>
      <c r="V1307" t="str">
        <f t="shared" si="125"/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>
        <f t="shared" si="121"/>
        <v>201.6</v>
      </c>
      <c r="Q1308" t="s">
        <v>8319</v>
      </c>
      <c r="R1308" t="s">
        <v>8321</v>
      </c>
      <c r="S1308" s="8">
        <f t="shared" si="122"/>
        <v>41947.249236111107</v>
      </c>
      <c r="T1308" s="8">
        <f t="shared" si="123"/>
        <v>41977.207569444443</v>
      </c>
      <c r="U1308" t="str">
        <f t="shared" si="124"/>
        <v>Nov</v>
      </c>
      <c r="V1308" t="str">
        <f t="shared" si="125"/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>
        <f t="shared" si="121"/>
        <v>127.93</v>
      </c>
      <c r="Q1309" t="s">
        <v>8319</v>
      </c>
      <c r="R1309" t="s">
        <v>8321</v>
      </c>
      <c r="S1309" s="8">
        <f t="shared" si="122"/>
        <v>42387.294895833329</v>
      </c>
      <c r="T1309" s="8">
        <f t="shared" si="123"/>
        <v>42417.253229166665</v>
      </c>
      <c r="U1309" t="str">
        <f t="shared" si="124"/>
        <v>Jan</v>
      </c>
      <c r="V1309" t="str">
        <f t="shared" si="125"/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>
        <f t="shared" si="121"/>
        <v>29.89</v>
      </c>
      <c r="Q1310" t="s">
        <v>8319</v>
      </c>
      <c r="R1310" t="s">
        <v>8321</v>
      </c>
      <c r="S1310" s="8">
        <f t="shared" si="122"/>
        <v>42611.405231481483</v>
      </c>
      <c r="T1310" s="8">
        <f t="shared" si="123"/>
        <v>42651.363564814819</v>
      </c>
      <c r="U1310" t="str">
        <f t="shared" si="124"/>
        <v>Aug</v>
      </c>
      <c r="V1310" t="str">
        <f t="shared" si="125"/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>
        <f t="shared" si="121"/>
        <v>367.97</v>
      </c>
      <c r="Q1311" t="s">
        <v>8319</v>
      </c>
      <c r="R1311" t="s">
        <v>8321</v>
      </c>
      <c r="S1311" s="8">
        <f t="shared" si="122"/>
        <v>42257.674398148149</v>
      </c>
      <c r="T1311" s="8">
        <f t="shared" si="123"/>
        <v>42292.632731481484</v>
      </c>
      <c r="U1311" t="str">
        <f t="shared" si="124"/>
        <v>Sep</v>
      </c>
      <c r="V1311" t="str">
        <f t="shared" si="125"/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>
        <f t="shared" si="121"/>
        <v>129.16999999999999</v>
      </c>
      <c r="Q1312" t="s">
        <v>8319</v>
      </c>
      <c r="R1312" t="s">
        <v>8321</v>
      </c>
      <c r="S1312" s="8">
        <f t="shared" si="122"/>
        <v>42556.458912037029</v>
      </c>
      <c r="T1312" s="8">
        <f t="shared" si="123"/>
        <v>42601.417245370365</v>
      </c>
      <c r="U1312" t="str">
        <f t="shared" si="124"/>
        <v>Jul</v>
      </c>
      <c r="V1312" t="str">
        <f t="shared" si="125"/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>
        <f t="shared" si="121"/>
        <v>800.7</v>
      </c>
      <c r="Q1313" t="s">
        <v>8319</v>
      </c>
      <c r="R1313" t="s">
        <v>8321</v>
      </c>
      <c r="S1313" s="8">
        <f t="shared" si="122"/>
        <v>42669.593969907401</v>
      </c>
      <c r="T1313" s="8">
        <f t="shared" si="123"/>
        <v>42704.593969907408</v>
      </c>
      <c r="U1313" t="str">
        <f t="shared" si="124"/>
        <v>Oct</v>
      </c>
      <c r="V1313" t="str">
        <f t="shared" si="125"/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>
        <f t="shared" si="121"/>
        <v>28</v>
      </c>
      <c r="Q1314" t="s">
        <v>8319</v>
      </c>
      <c r="R1314" t="s">
        <v>8321</v>
      </c>
      <c r="S1314" s="8">
        <f t="shared" si="122"/>
        <v>42082.494467592587</v>
      </c>
      <c r="T1314" s="8">
        <f t="shared" si="123"/>
        <v>42112.452800925923</v>
      </c>
      <c r="U1314" t="str">
        <f t="shared" si="124"/>
        <v>Mar</v>
      </c>
      <c r="V1314" t="str">
        <f t="shared" si="125"/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>
        <f t="shared" si="121"/>
        <v>102.02</v>
      </c>
      <c r="Q1315" t="s">
        <v>8319</v>
      </c>
      <c r="R1315" t="s">
        <v>8321</v>
      </c>
      <c r="S1315" s="8">
        <f t="shared" si="122"/>
        <v>42402.50131944444</v>
      </c>
      <c r="T1315" s="8">
        <f t="shared" si="123"/>
        <v>42432.459652777776</v>
      </c>
      <c r="U1315" t="str">
        <f t="shared" si="124"/>
        <v>Feb</v>
      </c>
      <c r="V1315" t="str">
        <f t="shared" si="125"/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>
        <f t="shared" si="121"/>
        <v>184.36</v>
      </c>
      <c r="Q1316" t="s">
        <v>8319</v>
      </c>
      <c r="R1316" t="s">
        <v>8321</v>
      </c>
      <c r="S1316" s="8">
        <f t="shared" si="122"/>
        <v>42604.461342592585</v>
      </c>
      <c r="T1316" s="8">
        <f t="shared" si="123"/>
        <v>42664.419675925921</v>
      </c>
      <c r="U1316" t="str">
        <f t="shared" si="124"/>
        <v>Aug</v>
      </c>
      <c r="V1316" t="str">
        <f t="shared" si="125"/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>
        <f t="shared" si="121"/>
        <v>162.91999999999999</v>
      </c>
      <c r="Q1317" t="s">
        <v>8319</v>
      </c>
      <c r="R1317" t="s">
        <v>8321</v>
      </c>
      <c r="S1317" s="8">
        <f t="shared" si="122"/>
        <v>42278.289907407401</v>
      </c>
      <c r="T1317" s="8">
        <f t="shared" si="123"/>
        <v>42313.791666666672</v>
      </c>
      <c r="U1317" t="str">
        <f t="shared" si="124"/>
        <v>Oct</v>
      </c>
      <c r="V1317" t="str">
        <f t="shared" si="125"/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>
        <f t="shared" si="121"/>
        <v>1</v>
      </c>
      <c r="Q1318" t="s">
        <v>8319</v>
      </c>
      <c r="R1318" t="s">
        <v>8321</v>
      </c>
      <c r="S1318" s="8">
        <f t="shared" si="122"/>
        <v>42393.753576388881</v>
      </c>
      <c r="T1318" s="8">
        <f t="shared" si="123"/>
        <v>42428.711909722217</v>
      </c>
      <c r="U1318" t="str">
        <f t="shared" si="124"/>
        <v>Jan</v>
      </c>
      <c r="V1318" t="str">
        <f t="shared" si="125"/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>
        <f t="shared" si="121"/>
        <v>603.53</v>
      </c>
      <c r="Q1319" t="s">
        <v>8319</v>
      </c>
      <c r="R1319" t="s">
        <v>8321</v>
      </c>
      <c r="S1319" s="8">
        <f t="shared" si="122"/>
        <v>42520.027152777773</v>
      </c>
      <c r="T1319" s="8">
        <f t="shared" si="123"/>
        <v>42572.333333333328</v>
      </c>
      <c r="U1319" t="str">
        <f t="shared" si="124"/>
        <v>May</v>
      </c>
      <c r="V1319" t="str">
        <f t="shared" si="125"/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>
        <f t="shared" si="121"/>
        <v>45.41</v>
      </c>
      <c r="Q1320" t="s">
        <v>8319</v>
      </c>
      <c r="R1320" t="s">
        <v>8321</v>
      </c>
      <c r="S1320" s="8">
        <f t="shared" si="122"/>
        <v>41984.835324074076</v>
      </c>
      <c r="T1320" s="8">
        <f t="shared" si="123"/>
        <v>42014.793657407412</v>
      </c>
      <c r="U1320" t="str">
        <f t="shared" si="124"/>
        <v>Dec</v>
      </c>
      <c r="V1320" t="str">
        <f t="shared" si="125"/>
        <v>2014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>
        <f t="shared" si="121"/>
        <v>97.33</v>
      </c>
      <c r="Q1321" t="s">
        <v>8319</v>
      </c>
      <c r="R1321" t="s">
        <v>8321</v>
      </c>
      <c r="S1321" s="8">
        <f t="shared" si="122"/>
        <v>41816.603761574072</v>
      </c>
      <c r="T1321" s="8">
        <f t="shared" si="123"/>
        <v>41831.416666666664</v>
      </c>
      <c r="U1321" t="str">
        <f t="shared" si="124"/>
        <v>Jun</v>
      </c>
      <c r="V1321" t="str">
        <f t="shared" si="125"/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>
        <f t="shared" si="121"/>
        <v>167.67</v>
      </c>
      <c r="Q1322" t="s">
        <v>8319</v>
      </c>
      <c r="R1322" t="s">
        <v>8321</v>
      </c>
      <c r="S1322" s="8">
        <f t="shared" si="122"/>
        <v>42705.482013888883</v>
      </c>
      <c r="T1322" s="8">
        <f t="shared" si="123"/>
        <v>42734.708333333328</v>
      </c>
      <c r="U1322" t="str">
        <f t="shared" si="124"/>
        <v>Dec</v>
      </c>
      <c r="V1322" t="str">
        <f t="shared" si="125"/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>
        <f t="shared" si="121"/>
        <v>859.86</v>
      </c>
      <c r="Q1323" t="s">
        <v>8319</v>
      </c>
      <c r="R1323" t="s">
        <v>8321</v>
      </c>
      <c r="S1323" s="8">
        <f t="shared" si="122"/>
        <v>42697.540937499994</v>
      </c>
      <c r="T1323" s="8">
        <f t="shared" si="123"/>
        <v>42727.49927083333</v>
      </c>
      <c r="U1323" t="str">
        <f t="shared" si="124"/>
        <v>Nov</v>
      </c>
      <c r="V1323" t="str">
        <f t="shared" si="125"/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>
        <f t="shared" si="121"/>
        <v>26.5</v>
      </c>
      <c r="Q1324" t="s">
        <v>8319</v>
      </c>
      <c r="R1324" t="s">
        <v>8321</v>
      </c>
      <c r="S1324" s="8">
        <f t="shared" si="122"/>
        <v>42115.448206018518</v>
      </c>
      <c r="T1324" s="8">
        <f t="shared" si="123"/>
        <v>42145.406539351854</v>
      </c>
      <c r="U1324" t="str">
        <f t="shared" si="124"/>
        <v>Apr</v>
      </c>
      <c r="V1324" t="str">
        <f t="shared" si="125"/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>
        <f t="shared" si="121"/>
        <v>30.27</v>
      </c>
      <c r="Q1325" t="s">
        <v>8319</v>
      </c>
      <c r="R1325" t="s">
        <v>8321</v>
      </c>
      <c r="S1325" s="8">
        <f t="shared" si="122"/>
        <v>42451.490115740737</v>
      </c>
      <c r="T1325" s="8">
        <f t="shared" si="123"/>
        <v>42486.038194444445</v>
      </c>
      <c r="U1325" t="str">
        <f t="shared" si="124"/>
        <v>Mar</v>
      </c>
      <c r="V1325" t="str">
        <f t="shared" si="125"/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>
        <f t="shared" si="121"/>
        <v>54.67</v>
      </c>
      <c r="Q1326" t="s">
        <v>8319</v>
      </c>
      <c r="R1326" t="s">
        <v>8321</v>
      </c>
      <c r="S1326" s="8">
        <f t="shared" si="122"/>
        <v>42626.425370370365</v>
      </c>
      <c r="T1326" s="8">
        <f t="shared" si="123"/>
        <v>42656.383703703701</v>
      </c>
      <c r="U1326" t="str">
        <f t="shared" si="124"/>
        <v>Sep</v>
      </c>
      <c r="V1326" t="str">
        <f t="shared" si="125"/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>
        <f t="shared" si="121"/>
        <v>60.75</v>
      </c>
      <c r="Q1327" t="s">
        <v>8319</v>
      </c>
      <c r="R1327" t="s">
        <v>8321</v>
      </c>
      <c r="S1327" s="8">
        <f t="shared" si="122"/>
        <v>42703.877719907403</v>
      </c>
      <c r="T1327" s="8">
        <f t="shared" si="123"/>
        <v>42733.836053240739</v>
      </c>
      <c r="U1327" t="str">
        <f t="shared" si="124"/>
        <v>Nov</v>
      </c>
      <c r="V1327" t="str">
        <f t="shared" si="125"/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>
        <f t="shared" si="121"/>
        <v>102.73</v>
      </c>
      <c r="Q1328" t="s">
        <v>8319</v>
      </c>
      <c r="R1328" t="s">
        <v>8321</v>
      </c>
      <c r="S1328" s="8">
        <f t="shared" si="122"/>
        <v>41974.583657407398</v>
      </c>
      <c r="T1328" s="8">
        <f t="shared" si="123"/>
        <v>42019.541990740734</v>
      </c>
      <c r="U1328" t="str">
        <f t="shared" si="124"/>
        <v>Dec</v>
      </c>
      <c r="V1328" t="str">
        <f t="shared" si="125"/>
        <v>2014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>
        <f t="shared" si="121"/>
        <v>41.59</v>
      </c>
      <c r="Q1329" t="s">
        <v>8319</v>
      </c>
      <c r="R1329" t="s">
        <v>8321</v>
      </c>
      <c r="S1329" s="8">
        <f t="shared" si="122"/>
        <v>42123.470312500001</v>
      </c>
      <c r="T1329" s="8">
        <f t="shared" si="123"/>
        <v>42153.428645833337</v>
      </c>
      <c r="U1329" t="str">
        <f t="shared" si="124"/>
        <v>Apr</v>
      </c>
      <c r="V1329" t="str">
        <f t="shared" si="125"/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>
        <f t="shared" si="121"/>
        <v>116.53</v>
      </c>
      <c r="Q1330" t="s">
        <v>8319</v>
      </c>
      <c r="R1330" t="s">
        <v>8321</v>
      </c>
      <c r="S1330" s="8">
        <f t="shared" si="122"/>
        <v>42612.434421296297</v>
      </c>
      <c r="T1330" s="8">
        <f t="shared" si="123"/>
        <v>42657.392754629633</v>
      </c>
      <c r="U1330" t="str">
        <f t="shared" si="124"/>
        <v>Aug</v>
      </c>
      <c r="V1330" t="str">
        <f t="shared" si="125"/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>
        <f t="shared" si="121"/>
        <v>45.33</v>
      </c>
      <c r="Q1331" t="s">
        <v>8319</v>
      </c>
      <c r="R1331" t="s">
        <v>8321</v>
      </c>
      <c r="S1331" s="8">
        <f t="shared" si="122"/>
        <v>41935.013252314813</v>
      </c>
      <c r="T1331" s="8">
        <f t="shared" si="123"/>
        <v>41975.013252314813</v>
      </c>
      <c r="U1331" t="str">
        <f t="shared" si="124"/>
        <v>Oct</v>
      </c>
      <c r="V1331" t="str">
        <f t="shared" si="125"/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>
        <f t="shared" si="121"/>
        <v>157.46</v>
      </c>
      <c r="Q1332" t="s">
        <v>8319</v>
      </c>
      <c r="R1332" t="s">
        <v>8321</v>
      </c>
      <c r="S1332" s="8">
        <f t="shared" si="122"/>
        <v>42522.068391203698</v>
      </c>
      <c r="T1332" s="8">
        <f t="shared" si="123"/>
        <v>42552.916666666672</v>
      </c>
      <c r="U1332" t="str">
        <f t="shared" si="124"/>
        <v>Jun</v>
      </c>
      <c r="V1332" t="str">
        <f t="shared" si="125"/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>
        <f t="shared" si="121"/>
        <v>100.5</v>
      </c>
      <c r="Q1333" t="s">
        <v>8319</v>
      </c>
      <c r="R1333" t="s">
        <v>8321</v>
      </c>
      <c r="S1333" s="8">
        <f t="shared" si="122"/>
        <v>42569.295763888884</v>
      </c>
      <c r="T1333" s="8">
        <f t="shared" si="123"/>
        <v>42599.25409722222</v>
      </c>
      <c r="U1333" t="str">
        <f t="shared" si="124"/>
        <v>Jul</v>
      </c>
      <c r="V1333" t="str">
        <f t="shared" si="125"/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">
        <v>8319</v>
      </c>
      <c r="R1334" t="s">
        <v>8321</v>
      </c>
      <c r="S1334" s="8">
        <f t="shared" si="122"/>
        <v>42731.851944444446</v>
      </c>
      <c r="T1334" s="8">
        <f t="shared" si="123"/>
        <v>42761.810277777782</v>
      </c>
      <c r="U1334" t="str">
        <f t="shared" si="124"/>
        <v>Dec</v>
      </c>
      <c r="V1334" t="str">
        <f t="shared" si="125"/>
        <v>2016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">
        <v>8319</v>
      </c>
      <c r="R1335" t="s">
        <v>8321</v>
      </c>
      <c r="S1335" s="8">
        <f t="shared" si="122"/>
        <v>41805.8984375</v>
      </c>
      <c r="T1335" s="8">
        <f t="shared" si="123"/>
        <v>41835.856770833336</v>
      </c>
      <c r="U1335" t="str">
        <f t="shared" si="124"/>
        <v>Jun</v>
      </c>
      <c r="V1335" t="str">
        <f t="shared" si="125"/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>
        <f t="shared" si="121"/>
        <v>51.82</v>
      </c>
      <c r="Q1336" t="s">
        <v>8319</v>
      </c>
      <c r="R1336" t="s">
        <v>8321</v>
      </c>
      <c r="S1336" s="8">
        <f t="shared" si="122"/>
        <v>42410.565821759257</v>
      </c>
      <c r="T1336" s="8">
        <f t="shared" si="123"/>
        <v>42440.524155092593</v>
      </c>
      <c r="U1336" t="str">
        <f t="shared" si="124"/>
        <v>Feb</v>
      </c>
      <c r="V1336" t="str">
        <f t="shared" si="125"/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>
        <f t="shared" si="121"/>
        <v>308.75</v>
      </c>
      <c r="Q1337" t="s">
        <v>8319</v>
      </c>
      <c r="R1337" t="s">
        <v>8321</v>
      </c>
      <c r="S1337" s="8">
        <f t="shared" si="122"/>
        <v>42313.728032407402</v>
      </c>
      <c r="T1337" s="8">
        <f t="shared" si="123"/>
        <v>42343.686365740738</v>
      </c>
      <c r="U1337" t="str">
        <f t="shared" si="124"/>
        <v>Nov</v>
      </c>
      <c r="V1337" t="str">
        <f t="shared" si="125"/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>
        <f t="shared" si="121"/>
        <v>379.23</v>
      </c>
      <c r="Q1338" t="s">
        <v>8319</v>
      </c>
      <c r="R1338" t="s">
        <v>8321</v>
      </c>
      <c r="S1338" s="8">
        <f t="shared" si="122"/>
        <v>41955.655416666668</v>
      </c>
      <c r="T1338" s="8">
        <f t="shared" si="123"/>
        <v>41990.613750000004</v>
      </c>
      <c r="U1338" t="str">
        <f t="shared" si="124"/>
        <v>Nov</v>
      </c>
      <c r="V1338" t="str">
        <f t="shared" si="125"/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>
        <f t="shared" si="121"/>
        <v>176.36</v>
      </c>
      <c r="Q1339" t="s">
        <v>8319</v>
      </c>
      <c r="R1339" t="s">
        <v>8321</v>
      </c>
      <c r="S1339" s="8">
        <f t="shared" si="122"/>
        <v>42767.368969907409</v>
      </c>
      <c r="T1339" s="8">
        <f t="shared" si="123"/>
        <v>42797.327303240745</v>
      </c>
      <c r="U1339" t="str">
        <f t="shared" si="124"/>
        <v>Feb</v>
      </c>
      <c r="V1339" t="str">
        <f t="shared" si="125"/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>
        <f t="shared" si="121"/>
        <v>66.069999999999993</v>
      </c>
      <c r="Q1340" t="s">
        <v>8319</v>
      </c>
      <c r="R1340" t="s">
        <v>8321</v>
      </c>
      <c r="S1340" s="8">
        <f t="shared" si="122"/>
        <v>42188.595289351848</v>
      </c>
      <c r="T1340" s="8">
        <f t="shared" si="123"/>
        <v>42218.553622685184</v>
      </c>
      <c r="U1340" t="str">
        <f t="shared" si="124"/>
        <v>Jul</v>
      </c>
      <c r="V1340" t="str">
        <f t="shared" si="125"/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>
        <f t="shared" si="121"/>
        <v>89.65</v>
      </c>
      <c r="Q1341" t="s">
        <v>8319</v>
      </c>
      <c r="R1341" t="s">
        <v>8321</v>
      </c>
      <c r="S1341" s="8">
        <f t="shared" si="122"/>
        <v>41936.438831018517</v>
      </c>
      <c r="T1341" s="8">
        <f t="shared" si="123"/>
        <v>41981.438831018517</v>
      </c>
      <c r="U1341" t="str">
        <f t="shared" si="124"/>
        <v>Oct</v>
      </c>
      <c r="V1341" t="str">
        <f t="shared" si="125"/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">
        <v>8319</v>
      </c>
      <c r="R1342" t="s">
        <v>8321</v>
      </c>
      <c r="S1342" s="8">
        <f t="shared" si="122"/>
        <v>41836.387187499997</v>
      </c>
      <c r="T1342" s="8">
        <f t="shared" si="123"/>
        <v>41866.345520833333</v>
      </c>
      <c r="U1342" t="str">
        <f t="shared" si="124"/>
        <v>Jul</v>
      </c>
      <c r="V1342" t="str">
        <f t="shared" si="125"/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>
        <f t="shared" si="121"/>
        <v>382.39</v>
      </c>
      <c r="Q1343" t="s">
        <v>8319</v>
      </c>
      <c r="R1343" t="s">
        <v>8321</v>
      </c>
      <c r="S1343" s="8">
        <f t="shared" si="122"/>
        <v>42612.415706018517</v>
      </c>
      <c r="T1343" s="8">
        <f t="shared" si="123"/>
        <v>42644.374039351853</v>
      </c>
      <c r="U1343" t="str">
        <f t="shared" si="124"/>
        <v>Aug</v>
      </c>
      <c r="V1343" t="str">
        <f t="shared" si="125"/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>
        <f t="shared" si="121"/>
        <v>100</v>
      </c>
      <c r="Q1344" t="s">
        <v>8319</v>
      </c>
      <c r="R1344" t="s">
        <v>8321</v>
      </c>
      <c r="S1344" s="8">
        <f t="shared" si="122"/>
        <v>42172.608090277768</v>
      </c>
      <c r="T1344" s="8">
        <f t="shared" si="123"/>
        <v>42202.566423611104</v>
      </c>
      <c r="U1344" t="str">
        <f t="shared" si="124"/>
        <v>Jun</v>
      </c>
      <c r="V1344" t="str">
        <f t="shared" si="125"/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>
        <f t="shared" si="121"/>
        <v>158.36000000000001</v>
      </c>
      <c r="Q1345" t="s">
        <v>8319</v>
      </c>
      <c r="R1345" t="s">
        <v>8321</v>
      </c>
      <c r="S1345" s="8">
        <f t="shared" si="122"/>
        <v>42542.318090277775</v>
      </c>
      <c r="T1345" s="8">
        <f t="shared" si="123"/>
        <v>42600.915972222225</v>
      </c>
      <c r="U1345" t="str">
        <f t="shared" si="124"/>
        <v>Jun</v>
      </c>
      <c r="V1345" t="str">
        <f t="shared" si="125"/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>
        <f t="shared" si="121"/>
        <v>40.76</v>
      </c>
      <c r="Q1346" t="s">
        <v>8322</v>
      </c>
      <c r="R1346" t="s">
        <v>8323</v>
      </c>
      <c r="S1346" s="8">
        <f t="shared" si="122"/>
        <v>42522.581469907404</v>
      </c>
      <c r="T1346" s="8">
        <f t="shared" si="123"/>
        <v>42551.539803240739</v>
      </c>
      <c r="U1346" t="str">
        <f t="shared" si="124"/>
        <v>Jun</v>
      </c>
      <c r="V1346" t="str">
        <f t="shared" si="125"/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ROUND(100*(E1347/D1347),0)</f>
        <v>125</v>
      </c>
      <c r="P1347">
        <f t="shared" ref="P1347:P1410" si="127">ROUND(E1347/L1347,2)</f>
        <v>53.57</v>
      </c>
      <c r="Q1347" t="s">
        <v>8322</v>
      </c>
      <c r="R1347" t="s">
        <v>8323</v>
      </c>
      <c r="S1347" s="8">
        <f t="shared" ref="S1347:S1410" si="128">(((J1347/60)/60)/24)+DATE(1970,1,1)+(-5/24)</f>
        <v>41799.606006944443</v>
      </c>
      <c r="T1347" s="8">
        <f t="shared" ref="T1347:T1410" si="129">(((I1347/60)/60)/24)+DATE(1970,1,1)+(-6/24)</f>
        <v>41834.564340277779</v>
      </c>
      <c r="U1347" t="str">
        <f t="shared" ref="U1347:U1410" si="130">TEXT(S1347,"mmm")</f>
        <v>Jun</v>
      </c>
      <c r="V1347" t="str">
        <f t="shared" ref="V1347:V1410" si="131">TEXT(S1347,"yyyy")</f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>
        <f t="shared" si="127"/>
        <v>48.45</v>
      </c>
      <c r="Q1348" t="s">
        <v>8322</v>
      </c>
      <c r="R1348" t="s">
        <v>8323</v>
      </c>
      <c r="S1348" s="8">
        <f t="shared" si="128"/>
        <v>41421.867488425924</v>
      </c>
      <c r="T1348" s="8">
        <f t="shared" si="129"/>
        <v>41451.825821759259</v>
      </c>
      <c r="U1348" t="str">
        <f t="shared" si="130"/>
        <v>May</v>
      </c>
      <c r="V1348" t="str">
        <f t="shared" si="131"/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>
        <f t="shared" si="127"/>
        <v>82.42</v>
      </c>
      <c r="Q1349" t="s">
        <v>8322</v>
      </c>
      <c r="R1349" t="s">
        <v>8323</v>
      </c>
      <c r="S1349" s="8">
        <f t="shared" si="128"/>
        <v>42040.429687499993</v>
      </c>
      <c r="T1349" s="8">
        <f t="shared" si="129"/>
        <v>42070.388020833328</v>
      </c>
      <c r="U1349" t="str">
        <f t="shared" si="130"/>
        <v>Feb</v>
      </c>
      <c r="V1349" t="str">
        <f t="shared" si="131"/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>
        <f t="shared" si="127"/>
        <v>230.19</v>
      </c>
      <c r="Q1350" t="s">
        <v>8322</v>
      </c>
      <c r="R1350" t="s">
        <v>8323</v>
      </c>
      <c r="S1350" s="8">
        <f t="shared" si="128"/>
        <v>41963.29783564814</v>
      </c>
      <c r="T1350" s="8">
        <f t="shared" si="129"/>
        <v>41991.256168981476</v>
      </c>
      <c r="U1350" t="str">
        <f t="shared" si="130"/>
        <v>Nov</v>
      </c>
      <c r="V1350" t="str">
        <f t="shared" si="131"/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>
        <f t="shared" si="127"/>
        <v>59.36</v>
      </c>
      <c r="Q1351" t="s">
        <v>8322</v>
      </c>
      <c r="R1351" t="s">
        <v>8323</v>
      </c>
      <c r="S1351" s="8">
        <f t="shared" si="128"/>
        <v>42317.124247685184</v>
      </c>
      <c r="T1351" s="8">
        <f t="shared" si="129"/>
        <v>42354.040972222225</v>
      </c>
      <c r="U1351" t="str">
        <f t="shared" si="130"/>
        <v>Nov</v>
      </c>
      <c r="V1351" t="str">
        <f t="shared" si="131"/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>
        <f t="shared" si="127"/>
        <v>66.7</v>
      </c>
      <c r="Q1352" t="s">
        <v>8322</v>
      </c>
      <c r="R1352" t="s">
        <v>8323</v>
      </c>
      <c r="S1352" s="8">
        <f t="shared" si="128"/>
        <v>42333.804791666662</v>
      </c>
      <c r="T1352" s="8">
        <f t="shared" si="129"/>
        <v>42363.763124999998</v>
      </c>
      <c r="U1352" t="str">
        <f t="shared" si="130"/>
        <v>Nov</v>
      </c>
      <c r="V1352" t="str">
        <f t="shared" si="131"/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>
        <f t="shared" si="127"/>
        <v>168.78</v>
      </c>
      <c r="Q1353" t="s">
        <v>8322</v>
      </c>
      <c r="R1353" t="s">
        <v>8323</v>
      </c>
      <c r="S1353" s="8">
        <f t="shared" si="128"/>
        <v>42382.531759259255</v>
      </c>
      <c r="T1353" s="8">
        <f t="shared" si="129"/>
        <v>42412.49009259259</v>
      </c>
      <c r="U1353" t="str">
        <f t="shared" si="130"/>
        <v>Jan</v>
      </c>
      <c r="V1353" t="str">
        <f t="shared" si="131"/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>
        <f t="shared" si="127"/>
        <v>59.97</v>
      </c>
      <c r="Q1354" t="s">
        <v>8322</v>
      </c>
      <c r="R1354" t="s">
        <v>8323</v>
      </c>
      <c r="S1354" s="8">
        <f t="shared" si="128"/>
        <v>42200.369976851849</v>
      </c>
      <c r="T1354" s="8">
        <f t="shared" si="129"/>
        <v>42251.915972222225</v>
      </c>
      <c r="U1354" t="str">
        <f t="shared" si="130"/>
        <v>Jul</v>
      </c>
      <c r="V1354" t="str">
        <f t="shared" si="131"/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>
        <f t="shared" si="127"/>
        <v>31.81</v>
      </c>
      <c r="Q1355" t="s">
        <v>8322</v>
      </c>
      <c r="R1355" t="s">
        <v>8323</v>
      </c>
      <c r="S1355" s="8">
        <f t="shared" si="128"/>
        <v>41308.909583333334</v>
      </c>
      <c r="T1355" s="8">
        <f t="shared" si="129"/>
        <v>41343.75</v>
      </c>
      <c r="U1355" t="str">
        <f t="shared" si="130"/>
        <v>Feb</v>
      </c>
      <c r="V1355" t="str">
        <f t="shared" si="131"/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>
        <f t="shared" si="127"/>
        <v>24.42</v>
      </c>
      <c r="Q1356" t="s">
        <v>8322</v>
      </c>
      <c r="R1356" t="s">
        <v>8323</v>
      </c>
      <c r="S1356" s="8">
        <f t="shared" si="128"/>
        <v>42502.599293981482</v>
      </c>
      <c r="T1356" s="8">
        <f t="shared" si="129"/>
        <v>42532.557627314818</v>
      </c>
      <c r="U1356" t="str">
        <f t="shared" si="130"/>
        <v>May</v>
      </c>
      <c r="V1356" t="str">
        <f t="shared" si="131"/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>
        <f t="shared" si="127"/>
        <v>25.35</v>
      </c>
      <c r="Q1357" t="s">
        <v>8322</v>
      </c>
      <c r="R1357" t="s">
        <v>8323</v>
      </c>
      <c r="S1357" s="8">
        <f t="shared" si="128"/>
        <v>41213.046354166661</v>
      </c>
      <c r="T1357" s="8">
        <f t="shared" si="129"/>
        <v>41243.166666666664</v>
      </c>
      <c r="U1357" t="str">
        <f t="shared" si="130"/>
        <v>Oct</v>
      </c>
      <c r="V1357" t="str">
        <f t="shared" si="131"/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>
        <f t="shared" si="127"/>
        <v>71.44</v>
      </c>
      <c r="Q1358" t="s">
        <v>8322</v>
      </c>
      <c r="R1358" t="s">
        <v>8323</v>
      </c>
      <c r="S1358" s="8">
        <f t="shared" si="128"/>
        <v>41429.830555555556</v>
      </c>
      <c r="T1358" s="8">
        <f t="shared" si="129"/>
        <v>41459.788888888892</v>
      </c>
      <c r="U1358" t="str">
        <f t="shared" si="130"/>
        <v>Jun</v>
      </c>
      <c r="V1358" t="str">
        <f t="shared" si="131"/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>
        <f t="shared" si="127"/>
        <v>38.549999999999997</v>
      </c>
      <c r="Q1359" t="s">
        <v>8322</v>
      </c>
      <c r="R1359" t="s">
        <v>8323</v>
      </c>
      <c r="S1359" s="8">
        <f t="shared" si="128"/>
        <v>41304.753900462958</v>
      </c>
      <c r="T1359" s="8">
        <f t="shared" si="129"/>
        <v>41333.999305555553</v>
      </c>
      <c r="U1359" t="str">
        <f t="shared" si="130"/>
        <v>Jan</v>
      </c>
      <c r="V1359" t="str">
        <f t="shared" si="131"/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>
        <f t="shared" si="127"/>
        <v>68.37</v>
      </c>
      <c r="Q1360" t="s">
        <v>8322</v>
      </c>
      <c r="R1360" t="s">
        <v>8323</v>
      </c>
      <c r="S1360" s="8">
        <f t="shared" si="128"/>
        <v>40689.362534722219</v>
      </c>
      <c r="T1360" s="8">
        <f t="shared" si="129"/>
        <v>40719.320868055554</v>
      </c>
      <c r="U1360" t="str">
        <f t="shared" si="130"/>
        <v>May</v>
      </c>
      <c r="V1360" t="str">
        <f t="shared" si="131"/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>
        <f t="shared" si="127"/>
        <v>40.21</v>
      </c>
      <c r="Q1361" t="s">
        <v>8322</v>
      </c>
      <c r="R1361" t="s">
        <v>8323</v>
      </c>
      <c r="S1361" s="8">
        <f t="shared" si="128"/>
        <v>40668.606365740736</v>
      </c>
      <c r="T1361" s="8">
        <f t="shared" si="129"/>
        <v>40730.564699074072</v>
      </c>
      <c r="U1361" t="str">
        <f t="shared" si="130"/>
        <v>May</v>
      </c>
      <c r="V1361" t="str">
        <f t="shared" si="131"/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>
        <f t="shared" si="127"/>
        <v>32.07</v>
      </c>
      <c r="Q1362" t="s">
        <v>8322</v>
      </c>
      <c r="R1362" t="s">
        <v>8323</v>
      </c>
      <c r="S1362" s="8">
        <f t="shared" si="128"/>
        <v>41095.692361111105</v>
      </c>
      <c r="T1362" s="8">
        <f t="shared" si="129"/>
        <v>41123.650694444441</v>
      </c>
      <c r="U1362" t="str">
        <f t="shared" si="130"/>
        <v>Jul</v>
      </c>
      <c r="V1362" t="str">
        <f t="shared" si="131"/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>
        <f t="shared" si="127"/>
        <v>28.63</v>
      </c>
      <c r="Q1363" t="s">
        <v>8322</v>
      </c>
      <c r="R1363" t="s">
        <v>8323</v>
      </c>
      <c r="S1363" s="8">
        <f t="shared" si="128"/>
        <v>41781.508935185186</v>
      </c>
      <c r="T1363" s="8">
        <f t="shared" si="129"/>
        <v>41811.467268518521</v>
      </c>
      <c r="U1363" t="str">
        <f t="shared" si="130"/>
        <v>May</v>
      </c>
      <c r="V1363" t="str">
        <f t="shared" si="131"/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>
        <f t="shared" si="127"/>
        <v>43.64</v>
      </c>
      <c r="Q1364" t="s">
        <v>8322</v>
      </c>
      <c r="R1364" t="s">
        <v>8323</v>
      </c>
      <c r="S1364" s="8">
        <f t="shared" si="128"/>
        <v>41464.726053240738</v>
      </c>
      <c r="T1364" s="8">
        <f t="shared" si="129"/>
        <v>41524.684386574074</v>
      </c>
      <c r="U1364" t="str">
        <f t="shared" si="130"/>
        <v>Jul</v>
      </c>
      <c r="V1364" t="str">
        <f t="shared" si="131"/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">
        <v>8322</v>
      </c>
      <c r="R1365" t="s">
        <v>8323</v>
      </c>
      <c r="S1365" s="8">
        <f t="shared" si="128"/>
        <v>42396.635729166665</v>
      </c>
      <c r="T1365" s="8">
        <f t="shared" si="129"/>
        <v>42415.082638888889</v>
      </c>
      <c r="U1365" t="str">
        <f t="shared" si="130"/>
        <v>Jan</v>
      </c>
      <c r="V1365" t="str">
        <f t="shared" si="131"/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>
        <f t="shared" si="127"/>
        <v>346.04</v>
      </c>
      <c r="Q1366" t="s">
        <v>8325</v>
      </c>
      <c r="R1366" t="s">
        <v>8326</v>
      </c>
      <c r="S1366" s="8">
        <f t="shared" si="128"/>
        <v>41951.487337962957</v>
      </c>
      <c r="T1366" s="8">
        <f t="shared" si="129"/>
        <v>42011.4456712963</v>
      </c>
      <c r="U1366" t="str">
        <f t="shared" si="130"/>
        <v>Nov</v>
      </c>
      <c r="V1366" t="str">
        <f t="shared" si="131"/>
        <v>2014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>
        <f t="shared" si="127"/>
        <v>81.739999999999995</v>
      </c>
      <c r="Q1367" t="s">
        <v>8325</v>
      </c>
      <c r="R1367" t="s">
        <v>8326</v>
      </c>
      <c r="S1367" s="8">
        <f t="shared" si="128"/>
        <v>42049.524907407402</v>
      </c>
      <c r="T1367" s="8">
        <f t="shared" si="129"/>
        <v>42079.441574074073</v>
      </c>
      <c r="U1367" t="str">
        <f t="shared" si="130"/>
        <v>Feb</v>
      </c>
      <c r="V1367" t="str">
        <f t="shared" si="131"/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>
        <f t="shared" si="127"/>
        <v>64.540000000000006</v>
      </c>
      <c r="Q1368" t="s">
        <v>8325</v>
      </c>
      <c r="R1368" t="s">
        <v>8326</v>
      </c>
      <c r="S1368" s="8">
        <f t="shared" si="128"/>
        <v>41924.787766203699</v>
      </c>
      <c r="T1368" s="8">
        <f t="shared" si="129"/>
        <v>41969.787766203706</v>
      </c>
      <c r="U1368" t="str">
        <f t="shared" si="130"/>
        <v>Oct</v>
      </c>
      <c r="V1368" t="str">
        <f t="shared" si="131"/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>
        <f t="shared" si="127"/>
        <v>63.48</v>
      </c>
      <c r="Q1369" t="s">
        <v>8325</v>
      </c>
      <c r="R1369" t="s">
        <v>8326</v>
      </c>
      <c r="S1369" s="8">
        <f t="shared" si="128"/>
        <v>42291.794560185182</v>
      </c>
      <c r="T1369" s="8">
        <f t="shared" si="129"/>
        <v>42321.794560185182</v>
      </c>
      <c r="U1369" t="str">
        <f t="shared" si="130"/>
        <v>Oct</v>
      </c>
      <c r="V1369" t="str">
        <f t="shared" si="131"/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>
        <f t="shared" si="127"/>
        <v>63.62</v>
      </c>
      <c r="Q1370" t="s">
        <v>8325</v>
      </c>
      <c r="R1370" t="s">
        <v>8326</v>
      </c>
      <c r="S1370" s="8">
        <f t="shared" si="128"/>
        <v>42145.982569444437</v>
      </c>
      <c r="T1370" s="8">
        <f t="shared" si="129"/>
        <v>42169.940902777773</v>
      </c>
      <c r="U1370" t="str">
        <f t="shared" si="130"/>
        <v>May</v>
      </c>
      <c r="V1370" t="str">
        <f t="shared" si="131"/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>
        <f t="shared" si="127"/>
        <v>83.97</v>
      </c>
      <c r="Q1371" t="s">
        <v>8325</v>
      </c>
      <c r="R1371" t="s">
        <v>8326</v>
      </c>
      <c r="S1371" s="8">
        <f t="shared" si="128"/>
        <v>41710.385949074072</v>
      </c>
      <c r="T1371" s="8">
        <f t="shared" si="129"/>
        <v>41740.344282407408</v>
      </c>
      <c r="U1371" t="str">
        <f t="shared" si="130"/>
        <v>Mar</v>
      </c>
      <c r="V1371" t="str">
        <f t="shared" si="131"/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>
        <f t="shared" si="127"/>
        <v>77.75</v>
      </c>
      <c r="Q1372" t="s">
        <v>8325</v>
      </c>
      <c r="R1372" t="s">
        <v>8326</v>
      </c>
      <c r="S1372" s="8">
        <f t="shared" si="128"/>
        <v>41547.795023148145</v>
      </c>
      <c r="T1372" s="8">
        <f t="shared" si="129"/>
        <v>41562.75335648148</v>
      </c>
      <c r="U1372" t="str">
        <f t="shared" si="130"/>
        <v>Sep</v>
      </c>
      <c r="V1372" t="str">
        <f t="shared" si="131"/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>
        <f t="shared" si="127"/>
        <v>107.07</v>
      </c>
      <c r="Q1373" t="s">
        <v>8325</v>
      </c>
      <c r="R1373" t="s">
        <v>8326</v>
      </c>
      <c r="S1373" s="8">
        <f t="shared" si="128"/>
        <v>42101.550254629627</v>
      </c>
      <c r="T1373" s="8">
        <f t="shared" si="129"/>
        <v>42131.508587962962</v>
      </c>
      <c r="U1373" t="str">
        <f t="shared" si="130"/>
        <v>Apr</v>
      </c>
      <c r="V1373" t="str">
        <f t="shared" si="131"/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">
        <v>8325</v>
      </c>
      <c r="R1374" t="s">
        <v>8326</v>
      </c>
      <c r="S1374" s="8">
        <f t="shared" si="128"/>
        <v>41072.53162037037</v>
      </c>
      <c r="T1374" s="8">
        <f t="shared" si="129"/>
        <v>41102.489953703705</v>
      </c>
      <c r="U1374" t="str">
        <f t="shared" si="130"/>
        <v>Jun</v>
      </c>
      <c r="V1374" t="str">
        <f t="shared" si="131"/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>
        <f t="shared" si="127"/>
        <v>201.94</v>
      </c>
      <c r="Q1375" t="s">
        <v>8325</v>
      </c>
      <c r="R1375" t="s">
        <v>8326</v>
      </c>
      <c r="S1375" s="8">
        <f t="shared" si="128"/>
        <v>42704.743437499994</v>
      </c>
      <c r="T1375" s="8">
        <f t="shared" si="129"/>
        <v>42734.70177083333</v>
      </c>
      <c r="U1375" t="str">
        <f t="shared" si="130"/>
        <v>Nov</v>
      </c>
      <c r="V1375" t="str">
        <f t="shared" si="131"/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>
        <f t="shared" si="127"/>
        <v>43.06</v>
      </c>
      <c r="Q1376" t="s">
        <v>8325</v>
      </c>
      <c r="R1376" t="s">
        <v>8326</v>
      </c>
      <c r="S1376" s="8">
        <f t="shared" si="128"/>
        <v>42423.953564814808</v>
      </c>
      <c r="T1376" s="8">
        <f t="shared" si="129"/>
        <v>42453.87023148148</v>
      </c>
      <c r="U1376" t="str">
        <f t="shared" si="130"/>
        <v>Feb</v>
      </c>
      <c r="V1376" t="str">
        <f t="shared" si="131"/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>
        <f t="shared" si="127"/>
        <v>62.87</v>
      </c>
      <c r="Q1377" t="s">
        <v>8325</v>
      </c>
      <c r="R1377" t="s">
        <v>8326</v>
      </c>
      <c r="S1377" s="8">
        <f t="shared" si="128"/>
        <v>42719.857858796291</v>
      </c>
      <c r="T1377" s="8">
        <f t="shared" si="129"/>
        <v>42749.816192129627</v>
      </c>
      <c r="U1377" t="str">
        <f t="shared" si="130"/>
        <v>Dec</v>
      </c>
      <c r="V1377" t="str">
        <f t="shared" si="131"/>
        <v>2016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>
        <f t="shared" si="127"/>
        <v>55.61</v>
      </c>
      <c r="Q1378" t="s">
        <v>8325</v>
      </c>
      <c r="R1378" t="s">
        <v>8326</v>
      </c>
      <c r="S1378" s="8">
        <f t="shared" si="128"/>
        <v>42677.460717592585</v>
      </c>
      <c r="T1378" s="8">
        <f t="shared" si="129"/>
        <v>42707.460717592592</v>
      </c>
      <c r="U1378" t="str">
        <f t="shared" si="130"/>
        <v>Nov</v>
      </c>
      <c r="V1378" t="str">
        <f t="shared" si="131"/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>
        <f t="shared" si="127"/>
        <v>48.71</v>
      </c>
      <c r="Q1379" t="s">
        <v>8325</v>
      </c>
      <c r="R1379" t="s">
        <v>8326</v>
      </c>
      <c r="S1379" s="8">
        <f t="shared" si="128"/>
        <v>42747.01122685185</v>
      </c>
      <c r="T1379" s="8">
        <f t="shared" si="129"/>
        <v>42768.924305555556</v>
      </c>
      <c r="U1379" t="str">
        <f t="shared" si="130"/>
        <v>Jan</v>
      </c>
      <c r="V1379" t="str">
        <f t="shared" si="131"/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>
        <f t="shared" si="127"/>
        <v>30.58</v>
      </c>
      <c r="Q1380" t="s">
        <v>8325</v>
      </c>
      <c r="R1380" t="s">
        <v>8326</v>
      </c>
      <c r="S1380" s="8">
        <f t="shared" si="128"/>
        <v>42568.551041666658</v>
      </c>
      <c r="T1380" s="8">
        <f t="shared" si="129"/>
        <v>42583.509374999994</v>
      </c>
      <c r="U1380" t="str">
        <f t="shared" si="130"/>
        <v>Jul</v>
      </c>
      <c r="V1380" t="str">
        <f t="shared" si="131"/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>
        <f t="shared" si="127"/>
        <v>73.91</v>
      </c>
      <c r="Q1381" t="s">
        <v>8325</v>
      </c>
      <c r="R1381" t="s">
        <v>8326</v>
      </c>
      <c r="S1381" s="8">
        <f t="shared" si="128"/>
        <v>42130.28328703704</v>
      </c>
      <c r="T1381" s="8">
        <f t="shared" si="129"/>
        <v>42160.241620370376</v>
      </c>
      <c r="U1381" t="str">
        <f t="shared" si="130"/>
        <v>May</v>
      </c>
      <c r="V1381" t="str">
        <f t="shared" si="131"/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">
        <v>8325</v>
      </c>
      <c r="R1382" t="s">
        <v>8326</v>
      </c>
      <c r="S1382" s="8">
        <f t="shared" si="128"/>
        <v>42141.554467592585</v>
      </c>
      <c r="T1382" s="8">
        <f t="shared" si="129"/>
        <v>42163.833333333328</v>
      </c>
      <c r="U1382" t="str">
        <f t="shared" si="130"/>
        <v>May</v>
      </c>
      <c r="V1382" t="str">
        <f t="shared" si="131"/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>
        <f t="shared" si="127"/>
        <v>73.36</v>
      </c>
      <c r="Q1383" t="s">
        <v>8325</v>
      </c>
      <c r="R1383" t="s">
        <v>8326</v>
      </c>
      <c r="S1383" s="8">
        <f t="shared" si="128"/>
        <v>42703.006076388883</v>
      </c>
      <c r="T1383" s="8">
        <f t="shared" si="129"/>
        <v>42732.964409722219</v>
      </c>
      <c r="U1383" t="str">
        <f t="shared" si="130"/>
        <v>Nov</v>
      </c>
      <c r="V1383" t="str">
        <f t="shared" si="131"/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>
        <f t="shared" si="127"/>
        <v>56.41</v>
      </c>
      <c r="Q1384" t="s">
        <v>8325</v>
      </c>
      <c r="R1384" t="s">
        <v>8326</v>
      </c>
      <c r="S1384" s="8">
        <f t="shared" si="128"/>
        <v>41370.591851851852</v>
      </c>
      <c r="T1384" s="8">
        <f t="shared" si="129"/>
        <v>41400.550185185188</v>
      </c>
      <c r="U1384" t="str">
        <f t="shared" si="130"/>
        <v>Apr</v>
      </c>
      <c r="V1384" t="str">
        <f t="shared" si="131"/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>
        <f t="shared" si="127"/>
        <v>50.25</v>
      </c>
      <c r="Q1385" t="s">
        <v>8325</v>
      </c>
      <c r="R1385" t="s">
        <v>8326</v>
      </c>
      <c r="S1385" s="8">
        <f t="shared" si="128"/>
        <v>42706.866643518515</v>
      </c>
      <c r="T1385" s="8">
        <f t="shared" si="129"/>
        <v>42726.824976851851</v>
      </c>
      <c r="U1385" t="str">
        <f t="shared" si="130"/>
        <v>Dec</v>
      </c>
      <c r="V1385" t="str">
        <f t="shared" si="131"/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>
        <f t="shared" si="127"/>
        <v>68.94</v>
      </c>
      <c r="Q1386" t="s">
        <v>8325</v>
      </c>
      <c r="R1386" t="s">
        <v>8326</v>
      </c>
      <c r="S1386" s="8">
        <f t="shared" si="128"/>
        <v>42160.526874999996</v>
      </c>
      <c r="T1386" s="8">
        <f t="shared" si="129"/>
        <v>42190.485208333332</v>
      </c>
      <c r="U1386" t="str">
        <f t="shared" si="130"/>
        <v>Jun</v>
      </c>
      <c r="V1386" t="str">
        <f t="shared" si="131"/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>
        <f t="shared" si="127"/>
        <v>65.91</v>
      </c>
      <c r="Q1387" t="s">
        <v>8325</v>
      </c>
      <c r="R1387" t="s">
        <v>8326</v>
      </c>
      <c r="S1387" s="8">
        <f t="shared" si="128"/>
        <v>42433.480567129627</v>
      </c>
      <c r="T1387" s="8">
        <f t="shared" si="129"/>
        <v>42489.257638888885</v>
      </c>
      <c r="U1387" t="str">
        <f t="shared" si="130"/>
        <v>Mar</v>
      </c>
      <c r="V1387" t="str">
        <f t="shared" si="131"/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>
        <f t="shared" si="127"/>
        <v>62.5</v>
      </c>
      <c r="Q1388" t="s">
        <v>8325</v>
      </c>
      <c r="R1388" t="s">
        <v>8326</v>
      </c>
      <c r="S1388" s="8">
        <f t="shared" si="128"/>
        <v>42184.438530092586</v>
      </c>
      <c r="T1388" s="8">
        <f t="shared" si="129"/>
        <v>42214.396863425922</v>
      </c>
      <c r="U1388" t="str">
        <f t="shared" si="130"/>
        <v>Jun</v>
      </c>
      <c r="V1388" t="str">
        <f t="shared" si="131"/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>
        <f t="shared" si="127"/>
        <v>70.06</v>
      </c>
      <c r="Q1389" t="s">
        <v>8325</v>
      </c>
      <c r="R1389" t="s">
        <v>8326</v>
      </c>
      <c r="S1389" s="8">
        <f t="shared" si="128"/>
        <v>42126.712905092594</v>
      </c>
      <c r="T1389" s="8">
        <f t="shared" si="129"/>
        <v>42157.9375</v>
      </c>
      <c r="U1389" t="str">
        <f t="shared" si="130"/>
        <v>May</v>
      </c>
      <c r="V1389" t="str">
        <f t="shared" si="131"/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>
        <f t="shared" si="127"/>
        <v>60.18</v>
      </c>
      <c r="Q1390" t="s">
        <v>8325</v>
      </c>
      <c r="R1390" t="s">
        <v>8326</v>
      </c>
      <c r="S1390" s="8">
        <f t="shared" si="128"/>
        <v>42634.406446759262</v>
      </c>
      <c r="T1390" s="8">
        <f t="shared" si="129"/>
        <v>42660.426388888889</v>
      </c>
      <c r="U1390" t="str">
        <f t="shared" si="130"/>
        <v>Sep</v>
      </c>
      <c r="V1390" t="str">
        <f t="shared" si="131"/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>
        <f t="shared" si="127"/>
        <v>21.38</v>
      </c>
      <c r="Q1391" t="s">
        <v>8325</v>
      </c>
      <c r="R1391" t="s">
        <v>8326</v>
      </c>
      <c r="S1391" s="8">
        <f t="shared" si="128"/>
        <v>42565.272650462961</v>
      </c>
      <c r="T1391" s="8">
        <f t="shared" si="129"/>
        <v>42595.230983796297</v>
      </c>
      <c r="U1391" t="str">
        <f t="shared" si="130"/>
        <v>Jul</v>
      </c>
      <c r="V1391" t="str">
        <f t="shared" si="131"/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>
        <f t="shared" si="127"/>
        <v>160.79</v>
      </c>
      <c r="Q1392" t="s">
        <v>8325</v>
      </c>
      <c r="R1392" t="s">
        <v>8326</v>
      </c>
      <c r="S1392" s="8">
        <f t="shared" si="128"/>
        <v>42087.594976851848</v>
      </c>
      <c r="T1392" s="8">
        <f t="shared" si="129"/>
        <v>42121.466666666667</v>
      </c>
      <c r="U1392" t="str">
        <f t="shared" si="130"/>
        <v>Mar</v>
      </c>
      <c r="V1392" t="str">
        <f t="shared" si="131"/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>
        <f t="shared" si="127"/>
        <v>42.38</v>
      </c>
      <c r="Q1393" t="s">
        <v>8325</v>
      </c>
      <c r="R1393" t="s">
        <v>8326</v>
      </c>
      <c r="S1393" s="8">
        <f t="shared" si="128"/>
        <v>42193.442337962959</v>
      </c>
      <c r="T1393" s="8">
        <f t="shared" si="129"/>
        <v>42237.957638888889</v>
      </c>
      <c r="U1393" t="str">
        <f t="shared" si="130"/>
        <v>Jul</v>
      </c>
      <c r="V1393" t="str">
        <f t="shared" si="131"/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>
        <f t="shared" si="127"/>
        <v>27.32</v>
      </c>
      <c r="Q1394" t="s">
        <v>8325</v>
      </c>
      <c r="R1394" t="s">
        <v>8326</v>
      </c>
      <c r="S1394" s="8">
        <f t="shared" si="128"/>
        <v>42400.946597222217</v>
      </c>
      <c r="T1394" s="8">
        <f t="shared" si="129"/>
        <v>42431.904930555553</v>
      </c>
      <c r="U1394" t="str">
        <f t="shared" si="130"/>
        <v>Jan</v>
      </c>
      <c r="V1394" t="str">
        <f t="shared" si="131"/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>
        <f t="shared" si="127"/>
        <v>196.83</v>
      </c>
      <c r="Q1395" t="s">
        <v>8325</v>
      </c>
      <c r="R1395" t="s">
        <v>8326</v>
      </c>
      <c r="S1395" s="8">
        <f t="shared" si="128"/>
        <v>42553.473645833328</v>
      </c>
      <c r="T1395" s="8">
        <f t="shared" si="129"/>
        <v>42583.431979166664</v>
      </c>
      <c r="U1395" t="str">
        <f t="shared" si="130"/>
        <v>Jul</v>
      </c>
      <c r="V1395" t="str">
        <f t="shared" si="131"/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>
        <f t="shared" si="127"/>
        <v>53.88</v>
      </c>
      <c r="Q1396" t="s">
        <v>8325</v>
      </c>
      <c r="R1396" t="s">
        <v>8326</v>
      </c>
      <c r="S1396" s="8">
        <f t="shared" si="128"/>
        <v>42751.936643518515</v>
      </c>
      <c r="T1396" s="8">
        <f t="shared" si="129"/>
        <v>42794.875</v>
      </c>
      <c r="U1396" t="str">
        <f t="shared" si="130"/>
        <v>Jan</v>
      </c>
      <c r="V1396" t="str">
        <f t="shared" si="131"/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>
        <f t="shared" si="127"/>
        <v>47.76</v>
      </c>
      <c r="Q1397" t="s">
        <v>8325</v>
      </c>
      <c r="R1397" t="s">
        <v>8326</v>
      </c>
      <c r="S1397" s="8">
        <f t="shared" si="128"/>
        <v>42719.700011574074</v>
      </c>
      <c r="T1397" s="8">
        <f t="shared" si="129"/>
        <v>42749.65834490741</v>
      </c>
      <c r="U1397" t="str">
        <f t="shared" si="130"/>
        <v>Dec</v>
      </c>
      <c r="V1397" t="str">
        <f t="shared" si="131"/>
        <v>2016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>
        <f t="shared" si="127"/>
        <v>88.19</v>
      </c>
      <c r="Q1398" t="s">
        <v>8325</v>
      </c>
      <c r="R1398" t="s">
        <v>8326</v>
      </c>
      <c r="S1398" s="8">
        <f t="shared" si="128"/>
        <v>42018.790300925924</v>
      </c>
      <c r="T1398" s="8">
        <f t="shared" si="129"/>
        <v>42048.74863425926</v>
      </c>
      <c r="U1398" t="str">
        <f t="shared" si="130"/>
        <v>Jan</v>
      </c>
      <c r="V1398" t="str">
        <f t="shared" si="131"/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>
        <f t="shared" si="127"/>
        <v>72.06</v>
      </c>
      <c r="Q1399" t="s">
        <v>8325</v>
      </c>
      <c r="R1399" t="s">
        <v>8326</v>
      </c>
      <c r="S1399" s="8">
        <f t="shared" si="128"/>
        <v>42640.709606481476</v>
      </c>
      <c r="T1399" s="8">
        <f t="shared" si="129"/>
        <v>42670.638194444444</v>
      </c>
      <c r="U1399" t="str">
        <f t="shared" si="130"/>
        <v>Sep</v>
      </c>
      <c r="V1399" t="str">
        <f t="shared" si="131"/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>
        <f t="shared" si="127"/>
        <v>74.25</v>
      </c>
      <c r="Q1400" t="s">
        <v>8325</v>
      </c>
      <c r="R1400" t="s">
        <v>8326</v>
      </c>
      <c r="S1400" s="8">
        <f t="shared" si="128"/>
        <v>42526.665902777771</v>
      </c>
      <c r="T1400" s="8">
        <f t="shared" si="129"/>
        <v>42556.624236111107</v>
      </c>
      <c r="U1400" t="str">
        <f t="shared" si="130"/>
        <v>Jun</v>
      </c>
      <c r="V1400" t="str">
        <f t="shared" si="131"/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>
        <f t="shared" si="127"/>
        <v>61.7</v>
      </c>
      <c r="Q1401" t="s">
        <v>8325</v>
      </c>
      <c r="R1401" t="s">
        <v>8326</v>
      </c>
      <c r="S1401" s="8">
        <f t="shared" si="128"/>
        <v>41888.795983796292</v>
      </c>
      <c r="T1401" s="8">
        <f t="shared" si="129"/>
        <v>41918.754317129627</v>
      </c>
      <c r="U1401" t="str">
        <f t="shared" si="130"/>
        <v>Sep</v>
      </c>
      <c r="V1401" t="str">
        <f t="shared" si="131"/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>
        <f t="shared" si="127"/>
        <v>17.239999999999998</v>
      </c>
      <c r="Q1402" t="s">
        <v>8325</v>
      </c>
      <c r="R1402" t="s">
        <v>8326</v>
      </c>
      <c r="S1402" s="8">
        <f t="shared" si="128"/>
        <v>42498.132789351854</v>
      </c>
      <c r="T1402" s="8">
        <f t="shared" si="129"/>
        <v>42532.979166666672</v>
      </c>
      <c r="U1402" t="str">
        <f t="shared" si="130"/>
        <v>May</v>
      </c>
      <c r="V1402" t="str">
        <f t="shared" si="131"/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>
        <f t="shared" si="127"/>
        <v>51.72</v>
      </c>
      <c r="Q1403" t="s">
        <v>8325</v>
      </c>
      <c r="R1403" t="s">
        <v>8326</v>
      </c>
      <c r="S1403" s="8">
        <f t="shared" si="128"/>
        <v>41399.787893518514</v>
      </c>
      <c r="T1403" s="8">
        <f t="shared" si="129"/>
        <v>41420.74622685185</v>
      </c>
      <c r="U1403" t="str">
        <f t="shared" si="130"/>
        <v>May</v>
      </c>
      <c r="V1403" t="str">
        <f t="shared" si="131"/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>
        <f t="shared" si="127"/>
        <v>24.15</v>
      </c>
      <c r="Q1404" t="s">
        <v>8325</v>
      </c>
      <c r="R1404" t="s">
        <v>8326</v>
      </c>
      <c r="S1404" s="8">
        <f t="shared" si="128"/>
        <v>42064.845034722217</v>
      </c>
      <c r="T1404" s="8">
        <f t="shared" si="129"/>
        <v>42124.761701388896</v>
      </c>
      <c r="U1404" t="str">
        <f t="shared" si="130"/>
        <v>Mar</v>
      </c>
      <c r="V1404" t="str">
        <f t="shared" si="131"/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>
        <f t="shared" si="127"/>
        <v>62.17</v>
      </c>
      <c r="Q1405" t="s">
        <v>8325</v>
      </c>
      <c r="R1405" t="s">
        <v>8326</v>
      </c>
      <c r="S1405" s="8">
        <f t="shared" si="128"/>
        <v>41450.854571759257</v>
      </c>
      <c r="T1405" s="8">
        <f t="shared" si="129"/>
        <v>41480.812905092593</v>
      </c>
      <c r="U1405" t="str">
        <f t="shared" si="130"/>
        <v>Jun</v>
      </c>
      <c r="V1405" t="str">
        <f t="shared" si="131"/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>
        <f t="shared" si="127"/>
        <v>48.2</v>
      </c>
      <c r="Q1406" t="s">
        <v>8322</v>
      </c>
      <c r="R1406" t="s">
        <v>8341</v>
      </c>
      <c r="S1406" s="8">
        <f t="shared" si="128"/>
        <v>42032.30190972222</v>
      </c>
      <c r="T1406" s="8">
        <f t="shared" si="129"/>
        <v>42057.260243055556</v>
      </c>
      <c r="U1406" t="str">
        <f t="shared" si="130"/>
        <v>Jan</v>
      </c>
      <c r="V1406" t="str">
        <f t="shared" si="131"/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>
        <f t="shared" si="127"/>
        <v>6.18</v>
      </c>
      <c r="Q1407" t="s">
        <v>8322</v>
      </c>
      <c r="R1407" t="s">
        <v>8341</v>
      </c>
      <c r="S1407" s="8">
        <f t="shared" si="128"/>
        <v>41941.472233796296</v>
      </c>
      <c r="T1407" s="8">
        <f t="shared" si="129"/>
        <v>41971.472233796296</v>
      </c>
      <c r="U1407" t="str">
        <f t="shared" si="130"/>
        <v>Oct</v>
      </c>
      <c r="V1407" t="str">
        <f t="shared" si="131"/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>
        <f t="shared" si="127"/>
        <v>5</v>
      </c>
      <c r="Q1408" t="s">
        <v>8322</v>
      </c>
      <c r="R1408" t="s">
        <v>8341</v>
      </c>
      <c r="S1408" s="8">
        <f t="shared" si="128"/>
        <v>42297.224618055552</v>
      </c>
      <c r="T1408" s="8">
        <f t="shared" si="129"/>
        <v>42350.166666666672</v>
      </c>
      <c r="U1408" t="str">
        <f t="shared" si="130"/>
        <v>Oct</v>
      </c>
      <c r="V1408" t="str">
        <f t="shared" si="131"/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>
        <f t="shared" si="127"/>
        <v>7.5</v>
      </c>
      <c r="Q1409" t="s">
        <v>8322</v>
      </c>
      <c r="R1409" t="s">
        <v>8341</v>
      </c>
      <c r="S1409" s="8">
        <f t="shared" si="128"/>
        <v>41838.32844907407</v>
      </c>
      <c r="T1409" s="8">
        <f t="shared" si="129"/>
        <v>41863.286782407406</v>
      </c>
      <c r="U1409" t="str">
        <f t="shared" si="130"/>
        <v>Jul</v>
      </c>
      <c r="V1409" t="str">
        <f t="shared" si="131"/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>
        <f t="shared" si="127"/>
        <v>12</v>
      </c>
      <c r="Q1410" t="s">
        <v>8322</v>
      </c>
      <c r="R1410" t="s">
        <v>8341</v>
      </c>
      <c r="S1410" s="8">
        <f t="shared" si="128"/>
        <v>42291.663842592585</v>
      </c>
      <c r="T1410" s="8">
        <f t="shared" si="129"/>
        <v>42321.663842592592</v>
      </c>
      <c r="U1410" t="str">
        <f t="shared" si="130"/>
        <v>Oct</v>
      </c>
      <c r="V1410" t="str">
        <f t="shared" si="131"/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ROUND(100*(E1411/D1411),0)</f>
        <v>0</v>
      </c>
      <c r="P1411" t="e">
        <f t="shared" ref="P1411:P1474" si="133">ROUND(E1411/L1411,2)</f>
        <v>#DIV/0!</v>
      </c>
      <c r="Q1411" t="s">
        <v>8322</v>
      </c>
      <c r="R1411" t="s">
        <v>8341</v>
      </c>
      <c r="S1411" s="8">
        <f t="shared" ref="S1411:S1474" si="134">(((J1411/60)/60)/24)+DATE(1970,1,1)+(-5/24)</f>
        <v>41944.925173611111</v>
      </c>
      <c r="T1411" s="8">
        <f t="shared" ref="T1411:T1474" si="135">(((I1411/60)/60)/24)+DATE(1970,1,1)+(-6/24)</f>
        <v>42004.925173611111</v>
      </c>
      <c r="U1411" t="str">
        <f t="shared" ref="U1411:U1474" si="136">TEXT(S1411,"mmm")</f>
        <v>Nov</v>
      </c>
      <c r="V1411" t="str">
        <f t="shared" ref="V1411:V1474" si="137">TEXT(S1411,"yyyy")</f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>
        <f t="shared" si="133"/>
        <v>1</v>
      </c>
      <c r="Q1412" t="s">
        <v>8322</v>
      </c>
      <c r="R1412" t="s">
        <v>8341</v>
      </c>
      <c r="S1412" s="8">
        <f t="shared" si="134"/>
        <v>42479.110185185178</v>
      </c>
      <c r="T1412" s="8">
        <f t="shared" si="135"/>
        <v>42524.068518518514</v>
      </c>
      <c r="U1412" t="str">
        <f t="shared" si="136"/>
        <v>Apr</v>
      </c>
      <c r="V1412" t="str">
        <f t="shared" si="137"/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>
        <f t="shared" si="133"/>
        <v>2.33</v>
      </c>
      <c r="Q1413" t="s">
        <v>8322</v>
      </c>
      <c r="R1413" t="s">
        <v>8341</v>
      </c>
      <c r="S1413" s="8">
        <f t="shared" si="134"/>
        <v>42012.850694444445</v>
      </c>
      <c r="T1413" s="8">
        <f t="shared" si="135"/>
        <v>42040.809027777781</v>
      </c>
      <c r="U1413" t="str">
        <f t="shared" si="136"/>
        <v>Jan</v>
      </c>
      <c r="V1413" t="str">
        <f t="shared" si="137"/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>
        <f t="shared" si="133"/>
        <v>24.62</v>
      </c>
      <c r="Q1414" t="s">
        <v>8322</v>
      </c>
      <c r="R1414" t="s">
        <v>8341</v>
      </c>
      <c r="S1414" s="8">
        <f t="shared" si="134"/>
        <v>41946.855312499996</v>
      </c>
      <c r="T1414" s="8">
        <f t="shared" si="135"/>
        <v>41976.813645833332</v>
      </c>
      <c r="U1414" t="str">
        <f t="shared" si="136"/>
        <v>Nov</v>
      </c>
      <c r="V1414" t="str">
        <f t="shared" si="137"/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">
        <v>8322</v>
      </c>
      <c r="R1415" t="s">
        <v>8341</v>
      </c>
      <c r="S1415" s="8">
        <f t="shared" si="134"/>
        <v>42360.228819444441</v>
      </c>
      <c r="T1415" s="8">
        <f t="shared" si="135"/>
        <v>42420.187152777777</v>
      </c>
      <c r="U1415" t="str">
        <f t="shared" si="136"/>
        <v>Dec</v>
      </c>
      <c r="V1415" t="str">
        <f t="shared" si="137"/>
        <v>2015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>
        <f t="shared" si="133"/>
        <v>1</v>
      </c>
      <c r="Q1416" t="s">
        <v>8322</v>
      </c>
      <c r="R1416" t="s">
        <v>8341</v>
      </c>
      <c r="S1416" s="8">
        <f t="shared" si="134"/>
        <v>42708.044756944444</v>
      </c>
      <c r="T1416" s="8">
        <f t="shared" si="135"/>
        <v>42738.00309027778</v>
      </c>
      <c r="U1416" t="str">
        <f t="shared" si="136"/>
        <v>Dec</v>
      </c>
      <c r="V1416" t="str">
        <f t="shared" si="137"/>
        <v>2016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>
        <f t="shared" si="133"/>
        <v>88.89</v>
      </c>
      <c r="Q1417" t="s">
        <v>8322</v>
      </c>
      <c r="R1417" t="s">
        <v>8341</v>
      </c>
      <c r="S1417" s="8">
        <f t="shared" si="134"/>
        <v>42192.467488425922</v>
      </c>
      <c r="T1417" s="8">
        <f t="shared" si="135"/>
        <v>42232.425821759258</v>
      </c>
      <c r="U1417" t="str">
        <f t="shared" si="136"/>
        <v>Jul</v>
      </c>
      <c r="V1417" t="str">
        <f t="shared" si="137"/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">
        <v>8322</v>
      </c>
      <c r="R1418" t="s">
        <v>8341</v>
      </c>
      <c r="S1418" s="8">
        <f t="shared" si="134"/>
        <v>42299.717812499999</v>
      </c>
      <c r="T1418" s="8">
        <f t="shared" si="135"/>
        <v>42329.717812499999</v>
      </c>
      <c r="U1418" t="str">
        <f t="shared" si="136"/>
        <v>Oct</v>
      </c>
      <c r="V1418" t="str">
        <f t="shared" si="137"/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>
        <f t="shared" si="133"/>
        <v>27.5</v>
      </c>
      <c r="Q1419" t="s">
        <v>8322</v>
      </c>
      <c r="R1419" t="s">
        <v>8341</v>
      </c>
      <c r="S1419" s="8">
        <f t="shared" si="134"/>
        <v>42231.941828703704</v>
      </c>
      <c r="T1419" s="8">
        <f t="shared" si="135"/>
        <v>42262.215972222228</v>
      </c>
      <c r="U1419" t="str">
        <f t="shared" si="136"/>
        <v>Aug</v>
      </c>
      <c r="V1419" t="str">
        <f t="shared" si="137"/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>
        <f t="shared" si="133"/>
        <v>6</v>
      </c>
      <c r="Q1420" t="s">
        <v>8322</v>
      </c>
      <c r="R1420" t="s">
        <v>8341</v>
      </c>
      <c r="S1420" s="8">
        <f t="shared" si="134"/>
        <v>42395.248078703698</v>
      </c>
      <c r="T1420" s="8">
        <f t="shared" si="135"/>
        <v>42425.206412037034</v>
      </c>
      <c r="U1420" t="str">
        <f t="shared" si="136"/>
        <v>Jan</v>
      </c>
      <c r="V1420" t="str">
        <f t="shared" si="137"/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>
        <f t="shared" si="133"/>
        <v>44.5</v>
      </c>
      <c r="Q1421" t="s">
        <v>8322</v>
      </c>
      <c r="R1421" t="s">
        <v>8341</v>
      </c>
      <c r="S1421" s="8">
        <f t="shared" si="134"/>
        <v>42622.24790509259</v>
      </c>
      <c r="T1421" s="8">
        <f t="shared" si="135"/>
        <v>42652.206238425926</v>
      </c>
      <c r="U1421" t="str">
        <f t="shared" si="136"/>
        <v>Sep</v>
      </c>
      <c r="V1421" t="str">
        <f t="shared" si="137"/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>
        <f t="shared" si="133"/>
        <v>1</v>
      </c>
      <c r="Q1422" t="s">
        <v>8322</v>
      </c>
      <c r="R1422" t="s">
        <v>8341</v>
      </c>
      <c r="S1422" s="8">
        <f t="shared" si="134"/>
        <v>42524.459328703706</v>
      </c>
      <c r="T1422" s="8">
        <f t="shared" si="135"/>
        <v>42549.417662037042</v>
      </c>
      <c r="U1422" t="str">
        <f t="shared" si="136"/>
        <v>Jun</v>
      </c>
      <c r="V1422" t="str">
        <f t="shared" si="137"/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>
        <f t="shared" si="133"/>
        <v>100</v>
      </c>
      <c r="Q1423" t="s">
        <v>8322</v>
      </c>
      <c r="R1423" t="s">
        <v>8341</v>
      </c>
      <c r="S1423" s="8">
        <f t="shared" si="134"/>
        <v>42013.707280092589</v>
      </c>
      <c r="T1423" s="8">
        <f t="shared" si="135"/>
        <v>42043.665613425925</v>
      </c>
      <c r="U1423" t="str">
        <f t="shared" si="136"/>
        <v>Jan</v>
      </c>
      <c r="V1423" t="str">
        <f t="shared" si="137"/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>
        <f t="shared" si="133"/>
        <v>13</v>
      </c>
      <c r="Q1424" t="s">
        <v>8322</v>
      </c>
      <c r="R1424" t="s">
        <v>8341</v>
      </c>
      <c r="S1424" s="8">
        <f t="shared" si="134"/>
        <v>42604.031296296293</v>
      </c>
      <c r="T1424" s="8">
        <f t="shared" si="135"/>
        <v>42633.989629629628</v>
      </c>
      <c r="U1424" t="str">
        <f t="shared" si="136"/>
        <v>Aug</v>
      </c>
      <c r="V1424" t="str">
        <f t="shared" si="137"/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>
        <f t="shared" si="133"/>
        <v>100</v>
      </c>
      <c r="Q1425" t="s">
        <v>8322</v>
      </c>
      <c r="R1425" t="s">
        <v>8341</v>
      </c>
      <c r="S1425" s="8">
        <f t="shared" si="134"/>
        <v>42340.151979166665</v>
      </c>
      <c r="T1425" s="8">
        <f t="shared" si="135"/>
        <v>42370.110312500001</v>
      </c>
      <c r="U1425" t="str">
        <f t="shared" si="136"/>
        <v>Dec</v>
      </c>
      <c r="V1425" t="str">
        <f t="shared" si="137"/>
        <v>2015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>
        <f t="shared" si="133"/>
        <v>109.07</v>
      </c>
      <c r="Q1426" t="s">
        <v>8322</v>
      </c>
      <c r="R1426" t="s">
        <v>8341</v>
      </c>
      <c r="S1426" s="8">
        <f t="shared" si="134"/>
        <v>42676.509282407402</v>
      </c>
      <c r="T1426" s="8">
        <f t="shared" si="135"/>
        <v>42689.509282407409</v>
      </c>
      <c r="U1426" t="str">
        <f t="shared" si="136"/>
        <v>Nov</v>
      </c>
      <c r="V1426" t="str">
        <f t="shared" si="137"/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">
        <v>8322</v>
      </c>
      <c r="R1427" t="s">
        <v>8341</v>
      </c>
      <c r="S1427" s="8">
        <f t="shared" si="134"/>
        <v>42092.923136574071</v>
      </c>
      <c r="T1427" s="8">
        <f t="shared" si="135"/>
        <v>42122.881469907406</v>
      </c>
      <c r="U1427" t="str">
        <f t="shared" si="136"/>
        <v>Mar</v>
      </c>
      <c r="V1427" t="str">
        <f t="shared" si="137"/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">
        <v>8322</v>
      </c>
      <c r="R1428" t="s">
        <v>8341</v>
      </c>
      <c r="S1428" s="8">
        <f t="shared" si="134"/>
        <v>42180.181944444441</v>
      </c>
      <c r="T1428" s="8">
        <f t="shared" si="135"/>
        <v>42240.140277777777</v>
      </c>
      <c r="U1428" t="str">
        <f t="shared" si="136"/>
        <v>Jun</v>
      </c>
      <c r="V1428" t="str">
        <f t="shared" si="137"/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>
        <f t="shared" si="133"/>
        <v>104.75</v>
      </c>
      <c r="Q1429" t="s">
        <v>8322</v>
      </c>
      <c r="R1429" t="s">
        <v>8341</v>
      </c>
      <c r="S1429" s="8">
        <f t="shared" si="134"/>
        <v>42601.643344907403</v>
      </c>
      <c r="T1429" s="8">
        <f t="shared" si="135"/>
        <v>42631.601678240739</v>
      </c>
      <c r="U1429" t="str">
        <f t="shared" si="136"/>
        <v>Aug</v>
      </c>
      <c r="V1429" t="str">
        <f t="shared" si="137"/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>
        <f t="shared" si="133"/>
        <v>15</v>
      </c>
      <c r="Q1430" t="s">
        <v>8322</v>
      </c>
      <c r="R1430" t="s">
        <v>8341</v>
      </c>
      <c r="S1430" s="8">
        <f t="shared" si="134"/>
        <v>42432.171493055554</v>
      </c>
      <c r="T1430" s="8">
        <f t="shared" si="135"/>
        <v>42462.088159722218</v>
      </c>
      <c r="U1430" t="str">
        <f t="shared" si="136"/>
        <v>Mar</v>
      </c>
      <c r="V1430" t="str">
        <f t="shared" si="137"/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">
        <v>8322</v>
      </c>
      <c r="R1431" t="s">
        <v>8341</v>
      </c>
      <c r="S1431" s="8">
        <f t="shared" si="134"/>
        <v>42073.852337962955</v>
      </c>
      <c r="T1431" s="8">
        <f t="shared" si="135"/>
        <v>42103.810671296291</v>
      </c>
      <c r="U1431" t="str">
        <f t="shared" si="136"/>
        <v>Mar</v>
      </c>
      <c r="V1431" t="str">
        <f t="shared" si="137"/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>
        <f t="shared" si="133"/>
        <v>80.599999999999994</v>
      </c>
      <c r="Q1432" t="s">
        <v>8322</v>
      </c>
      <c r="R1432" t="s">
        <v>8341</v>
      </c>
      <c r="S1432" s="8">
        <f t="shared" si="134"/>
        <v>41961.605185185181</v>
      </c>
      <c r="T1432" s="8">
        <f t="shared" si="135"/>
        <v>41992.563518518517</v>
      </c>
      <c r="U1432" t="str">
        <f t="shared" si="136"/>
        <v>Nov</v>
      </c>
      <c r="V1432" t="str">
        <f t="shared" si="137"/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>
        <f t="shared" si="133"/>
        <v>115.55</v>
      </c>
      <c r="Q1433" t="s">
        <v>8322</v>
      </c>
      <c r="R1433" t="s">
        <v>8341</v>
      </c>
      <c r="S1433" s="8">
        <f t="shared" si="134"/>
        <v>42304.002499999995</v>
      </c>
      <c r="T1433" s="8">
        <f t="shared" si="135"/>
        <v>42334.002500000002</v>
      </c>
      <c r="U1433" t="str">
        <f t="shared" si="136"/>
        <v>Oct</v>
      </c>
      <c r="V1433" t="str">
        <f t="shared" si="137"/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">
        <v>8322</v>
      </c>
      <c r="R1434" t="s">
        <v>8341</v>
      </c>
      <c r="S1434" s="8">
        <f t="shared" si="134"/>
        <v>42175.572083333333</v>
      </c>
      <c r="T1434" s="8">
        <f t="shared" si="135"/>
        <v>42205.530416666668</v>
      </c>
      <c r="U1434" t="str">
        <f t="shared" si="136"/>
        <v>Jun</v>
      </c>
      <c r="V1434" t="str">
        <f t="shared" si="137"/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>
        <f t="shared" si="133"/>
        <v>80.5</v>
      </c>
      <c r="Q1435" t="s">
        <v>8322</v>
      </c>
      <c r="R1435" t="s">
        <v>8341</v>
      </c>
      <c r="S1435" s="8">
        <f t="shared" si="134"/>
        <v>42673.417534722219</v>
      </c>
      <c r="T1435" s="8">
        <f t="shared" si="135"/>
        <v>42714.208333333328</v>
      </c>
      <c r="U1435" t="str">
        <f t="shared" si="136"/>
        <v>Oct</v>
      </c>
      <c r="V1435" t="str">
        <f t="shared" si="137"/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>
        <f t="shared" si="133"/>
        <v>744.55</v>
      </c>
      <c r="Q1436" t="s">
        <v>8322</v>
      </c>
      <c r="R1436" t="s">
        <v>8341</v>
      </c>
      <c r="S1436" s="8">
        <f t="shared" si="134"/>
        <v>42142.558773148143</v>
      </c>
      <c r="T1436" s="8">
        <f t="shared" si="135"/>
        <v>42163.375</v>
      </c>
      <c r="U1436" t="str">
        <f t="shared" si="136"/>
        <v>May</v>
      </c>
      <c r="V1436" t="str">
        <f t="shared" si="137"/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>
        <f t="shared" si="133"/>
        <v>7.5</v>
      </c>
      <c r="Q1437" t="s">
        <v>8322</v>
      </c>
      <c r="R1437" t="s">
        <v>8341</v>
      </c>
      <c r="S1437" s="8">
        <f t="shared" si="134"/>
        <v>42258.57199074074</v>
      </c>
      <c r="T1437" s="8">
        <f t="shared" si="135"/>
        <v>42288.530324074076</v>
      </c>
      <c r="U1437" t="str">
        <f t="shared" si="136"/>
        <v>Sep</v>
      </c>
      <c r="V1437" t="str">
        <f t="shared" si="137"/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>
        <f t="shared" si="133"/>
        <v>38.5</v>
      </c>
      <c r="Q1438" t="s">
        <v>8322</v>
      </c>
      <c r="R1438" t="s">
        <v>8341</v>
      </c>
      <c r="S1438" s="8">
        <f t="shared" si="134"/>
        <v>42391.141863425924</v>
      </c>
      <c r="T1438" s="8">
        <f t="shared" si="135"/>
        <v>42421.10019675926</v>
      </c>
      <c r="U1438" t="str">
        <f t="shared" si="136"/>
        <v>Jan</v>
      </c>
      <c r="V1438" t="str">
        <f t="shared" si="137"/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>
        <f t="shared" si="133"/>
        <v>36.68</v>
      </c>
      <c r="Q1439" t="s">
        <v>8322</v>
      </c>
      <c r="R1439" t="s">
        <v>8341</v>
      </c>
      <c r="S1439" s="8">
        <f t="shared" si="134"/>
        <v>41796.32336805555</v>
      </c>
      <c r="T1439" s="8">
        <f t="shared" si="135"/>
        <v>41832.957638888889</v>
      </c>
      <c r="U1439" t="str">
        <f t="shared" si="136"/>
        <v>Jun</v>
      </c>
      <c r="V1439" t="str">
        <f t="shared" si="137"/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">
        <v>8322</v>
      </c>
      <c r="R1440" t="s">
        <v>8341</v>
      </c>
      <c r="S1440" s="8">
        <f t="shared" si="134"/>
        <v>42457.663182870368</v>
      </c>
      <c r="T1440" s="8">
        <f t="shared" si="135"/>
        <v>42487.329861111109</v>
      </c>
      <c r="U1440" t="str">
        <f t="shared" si="136"/>
        <v>Mar</v>
      </c>
      <c r="V1440" t="str">
        <f t="shared" si="137"/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>
        <f t="shared" si="133"/>
        <v>30</v>
      </c>
      <c r="Q1441" t="s">
        <v>8322</v>
      </c>
      <c r="R1441" t="s">
        <v>8341</v>
      </c>
      <c r="S1441" s="8">
        <f t="shared" si="134"/>
        <v>42040.621539351843</v>
      </c>
      <c r="T1441" s="8">
        <f t="shared" si="135"/>
        <v>42070.579872685179</v>
      </c>
      <c r="U1441" t="str">
        <f t="shared" si="136"/>
        <v>Feb</v>
      </c>
      <c r="V1441" t="str">
        <f t="shared" si="137"/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>
        <f t="shared" si="133"/>
        <v>1</v>
      </c>
      <c r="Q1442" t="s">
        <v>8322</v>
      </c>
      <c r="R1442" t="s">
        <v>8341</v>
      </c>
      <c r="S1442" s="8">
        <f t="shared" si="134"/>
        <v>42486.540081018517</v>
      </c>
      <c r="T1442" s="8">
        <f t="shared" si="135"/>
        <v>42516.498414351852</v>
      </c>
      <c r="U1442" t="str">
        <f t="shared" si="136"/>
        <v>Apr</v>
      </c>
      <c r="V1442" t="str">
        <f t="shared" si="137"/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>
        <f t="shared" si="133"/>
        <v>673.33</v>
      </c>
      <c r="Q1443" t="s">
        <v>8322</v>
      </c>
      <c r="R1443" t="s">
        <v>8341</v>
      </c>
      <c r="S1443" s="8">
        <f t="shared" si="134"/>
        <v>42198.557511574072</v>
      </c>
      <c r="T1443" s="8">
        <f t="shared" si="135"/>
        <v>42258.515844907408</v>
      </c>
      <c r="U1443" t="str">
        <f t="shared" si="136"/>
        <v>Jul</v>
      </c>
      <c r="V1443" t="str">
        <f t="shared" si="137"/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">
        <v>8322</v>
      </c>
      <c r="R1444" t="s">
        <v>8341</v>
      </c>
      <c r="S1444" s="8">
        <f t="shared" si="134"/>
        <v>42485.437013888884</v>
      </c>
      <c r="T1444" s="8">
        <f t="shared" si="135"/>
        <v>42515.39534722222</v>
      </c>
      <c r="U1444" t="str">
        <f t="shared" si="136"/>
        <v>Apr</v>
      </c>
      <c r="V1444" t="str">
        <f t="shared" si="137"/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">
        <v>8322</v>
      </c>
      <c r="R1445" t="s">
        <v>8341</v>
      </c>
      <c r="S1445" s="8">
        <f t="shared" si="134"/>
        <v>42707.71769675926</v>
      </c>
      <c r="T1445" s="8">
        <f t="shared" si="135"/>
        <v>42737.676030092596</v>
      </c>
      <c r="U1445" t="str">
        <f t="shared" si="136"/>
        <v>Dec</v>
      </c>
      <c r="V1445" t="str">
        <f t="shared" si="137"/>
        <v>2016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">
        <v>8322</v>
      </c>
      <c r="R1446" t="s">
        <v>8341</v>
      </c>
      <c r="S1446" s="8">
        <f t="shared" si="134"/>
        <v>42199.665069444447</v>
      </c>
      <c r="T1446" s="8">
        <f t="shared" si="135"/>
        <v>42259.623402777783</v>
      </c>
      <c r="U1446" t="str">
        <f t="shared" si="136"/>
        <v>Jul</v>
      </c>
      <c r="V1446" t="str">
        <f t="shared" si="137"/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">
        <v>8322</v>
      </c>
      <c r="R1447" t="s">
        <v>8341</v>
      </c>
      <c r="S1447" s="8">
        <f t="shared" si="134"/>
        <v>42139.333969907406</v>
      </c>
      <c r="T1447" s="8">
        <f t="shared" si="135"/>
        <v>42169.292303240742</v>
      </c>
      <c r="U1447" t="str">
        <f t="shared" si="136"/>
        <v>May</v>
      </c>
      <c r="V1447" t="str">
        <f t="shared" si="137"/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">
        <v>8322</v>
      </c>
      <c r="R1448" t="s">
        <v>8341</v>
      </c>
      <c r="S1448" s="8">
        <f t="shared" si="134"/>
        <v>42461.239328703705</v>
      </c>
      <c r="T1448" s="8">
        <f t="shared" si="135"/>
        <v>42481.197662037041</v>
      </c>
      <c r="U1448" t="str">
        <f t="shared" si="136"/>
        <v>Apr</v>
      </c>
      <c r="V1448" t="str">
        <f t="shared" si="137"/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>
        <f t="shared" si="133"/>
        <v>25</v>
      </c>
      <c r="Q1449" t="s">
        <v>8322</v>
      </c>
      <c r="R1449" t="s">
        <v>8341</v>
      </c>
      <c r="S1449" s="8">
        <f t="shared" si="134"/>
        <v>42529.52238425926</v>
      </c>
      <c r="T1449" s="8">
        <f t="shared" si="135"/>
        <v>42559.480717592596</v>
      </c>
      <c r="U1449" t="str">
        <f t="shared" si="136"/>
        <v>Jun</v>
      </c>
      <c r="V1449" t="str">
        <f t="shared" si="137"/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">
        <v>8322</v>
      </c>
      <c r="R1450" t="s">
        <v>8341</v>
      </c>
      <c r="S1450" s="8">
        <f t="shared" si="134"/>
        <v>42115.728217592587</v>
      </c>
      <c r="T1450" s="8">
        <f t="shared" si="135"/>
        <v>42145.975694444445</v>
      </c>
      <c r="U1450" t="str">
        <f t="shared" si="136"/>
        <v>Apr</v>
      </c>
      <c r="V1450" t="str">
        <f t="shared" si="137"/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">
        <v>8322</v>
      </c>
      <c r="R1451" t="s">
        <v>8341</v>
      </c>
      <c r="S1451" s="8">
        <f t="shared" si="134"/>
        <v>42086.603067129625</v>
      </c>
      <c r="T1451" s="8">
        <f t="shared" si="135"/>
        <v>42134.561400462961</v>
      </c>
      <c r="U1451" t="str">
        <f t="shared" si="136"/>
        <v>Mar</v>
      </c>
      <c r="V1451" t="str">
        <f t="shared" si="137"/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>
        <f t="shared" si="133"/>
        <v>1</v>
      </c>
      <c r="Q1452" t="s">
        <v>8322</v>
      </c>
      <c r="R1452" t="s">
        <v>8341</v>
      </c>
      <c r="S1452" s="8">
        <f t="shared" si="134"/>
        <v>42389.962928240733</v>
      </c>
      <c r="T1452" s="8">
        <f t="shared" si="135"/>
        <v>42419.921261574069</v>
      </c>
      <c r="U1452" t="str">
        <f t="shared" si="136"/>
        <v>Jan</v>
      </c>
      <c r="V1452" t="str">
        <f t="shared" si="137"/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>
        <f t="shared" si="133"/>
        <v>1</v>
      </c>
      <c r="Q1453" t="s">
        <v>8322</v>
      </c>
      <c r="R1453" t="s">
        <v>8341</v>
      </c>
      <c r="S1453" s="8">
        <f t="shared" si="134"/>
        <v>41931.75068287037</v>
      </c>
      <c r="T1453" s="8">
        <f t="shared" si="135"/>
        <v>41961.75068287037</v>
      </c>
      <c r="U1453" t="str">
        <f t="shared" si="136"/>
        <v>Oct</v>
      </c>
      <c r="V1453" t="str">
        <f t="shared" si="137"/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">
        <v>8322</v>
      </c>
      <c r="R1454" t="s">
        <v>8341</v>
      </c>
      <c r="S1454" s="8">
        <f t="shared" si="134"/>
        <v>41818.494942129626</v>
      </c>
      <c r="T1454" s="8">
        <f t="shared" si="135"/>
        <v>41848.453275462962</v>
      </c>
      <c r="U1454" t="str">
        <f t="shared" si="136"/>
        <v>Jun</v>
      </c>
      <c r="V1454" t="str">
        <f t="shared" si="137"/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">
        <v>8322</v>
      </c>
      <c r="R1455" t="s">
        <v>8341</v>
      </c>
      <c r="S1455" s="8">
        <f t="shared" si="134"/>
        <v>42795.487812499996</v>
      </c>
      <c r="T1455" s="8">
        <f t="shared" si="135"/>
        <v>42840.404479166667</v>
      </c>
      <c r="U1455" t="str">
        <f t="shared" si="136"/>
        <v>Mar</v>
      </c>
      <c r="V1455" t="str">
        <f t="shared" si="137"/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>
        <f t="shared" si="133"/>
        <v>15</v>
      </c>
      <c r="Q1456" t="s">
        <v>8322</v>
      </c>
      <c r="R1456" t="s">
        <v>8341</v>
      </c>
      <c r="S1456" s="8">
        <f t="shared" si="134"/>
        <v>42463.658333333333</v>
      </c>
      <c r="T1456" s="8">
        <f t="shared" si="135"/>
        <v>42484.665972222225</v>
      </c>
      <c r="U1456" t="str">
        <f t="shared" si="136"/>
        <v>Apr</v>
      </c>
      <c r="V1456" t="str">
        <f t="shared" si="137"/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>
        <f t="shared" si="133"/>
        <v>225</v>
      </c>
      <c r="Q1457" t="s">
        <v>8322</v>
      </c>
      <c r="R1457" t="s">
        <v>8341</v>
      </c>
      <c r="S1457" s="8">
        <f t="shared" si="134"/>
        <v>41832.46435185185</v>
      </c>
      <c r="T1457" s="8">
        <f t="shared" si="135"/>
        <v>41887.318749999999</v>
      </c>
      <c r="U1457" t="str">
        <f t="shared" si="136"/>
        <v>Jul</v>
      </c>
      <c r="V1457" t="str">
        <f t="shared" si="137"/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>
        <f t="shared" si="133"/>
        <v>48.33</v>
      </c>
      <c r="Q1458" t="s">
        <v>8322</v>
      </c>
      <c r="R1458" t="s">
        <v>8341</v>
      </c>
      <c r="S1458" s="8">
        <f t="shared" si="134"/>
        <v>42708.460243055553</v>
      </c>
      <c r="T1458" s="8">
        <f t="shared" si="135"/>
        <v>42738.418576388889</v>
      </c>
      <c r="U1458" t="str">
        <f t="shared" si="136"/>
        <v>Dec</v>
      </c>
      <c r="V1458" t="str">
        <f t="shared" si="137"/>
        <v>2016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">
        <v>8322</v>
      </c>
      <c r="R1459" t="s">
        <v>8341</v>
      </c>
      <c r="S1459" s="8">
        <f t="shared" si="134"/>
        <v>42289.688009259255</v>
      </c>
      <c r="T1459" s="8">
        <f t="shared" si="135"/>
        <v>42319.688009259262</v>
      </c>
      <c r="U1459" t="str">
        <f t="shared" si="136"/>
        <v>Oct</v>
      </c>
      <c r="V1459" t="str">
        <f t="shared" si="137"/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">
        <v>8322</v>
      </c>
      <c r="R1460" t="s">
        <v>8341</v>
      </c>
      <c r="S1460" s="8">
        <f t="shared" si="134"/>
        <v>41831.49722222222</v>
      </c>
      <c r="T1460" s="8">
        <f t="shared" si="135"/>
        <v>41861.916666666664</v>
      </c>
      <c r="U1460" t="str">
        <f t="shared" si="136"/>
        <v>Jul</v>
      </c>
      <c r="V1460" t="str">
        <f t="shared" si="137"/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">
        <v>8322</v>
      </c>
      <c r="R1461" t="s">
        <v>8341</v>
      </c>
      <c r="S1461" s="8">
        <f t="shared" si="134"/>
        <v>42311.996481481481</v>
      </c>
      <c r="T1461" s="8">
        <f t="shared" si="135"/>
        <v>42340.475694444445</v>
      </c>
      <c r="U1461" t="str">
        <f t="shared" si="136"/>
        <v>Nov</v>
      </c>
      <c r="V1461" t="str">
        <f t="shared" si="137"/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">
        <v>8322</v>
      </c>
      <c r="R1462" t="s">
        <v>8341</v>
      </c>
      <c r="S1462" s="8">
        <f t="shared" si="134"/>
        <v>41915.688634259255</v>
      </c>
      <c r="T1462" s="8">
        <f t="shared" si="135"/>
        <v>41973.739583333328</v>
      </c>
      <c r="U1462" t="str">
        <f t="shared" si="136"/>
        <v>Oct</v>
      </c>
      <c r="V1462" t="str">
        <f t="shared" si="137"/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>
        <f t="shared" si="133"/>
        <v>44.67</v>
      </c>
      <c r="Q1463" t="s">
        <v>8322</v>
      </c>
      <c r="R1463" t="s">
        <v>8342</v>
      </c>
      <c r="S1463" s="8">
        <f t="shared" si="134"/>
        <v>41899.436967592592</v>
      </c>
      <c r="T1463" s="8">
        <f t="shared" si="135"/>
        <v>41932.75</v>
      </c>
      <c r="U1463" t="str">
        <f t="shared" si="136"/>
        <v>Sep</v>
      </c>
      <c r="V1463" t="str">
        <f t="shared" si="137"/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>
        <f t="shared" si="133"/>
        <v>28.94</v>
      </c>
      <c r="Q1464" t="s">
        <v>8322</v>
      </c>
      <c r="R1464" t="s">
        <v>8342</v>
      </c>
      <c r="S1464" s="8">
        <f t="shared" si="134"/>
        <v>41344.454525462963</v>
      </c>
      <c r="T1464" s="8">
        <f t="shared" si="135"/>
        <v>41374.412858796299</v>
      </c>
      <c r="U1464" t="str">
        <f t="shared" si="136"/>
        <v>Mar</v>
      </c>
      <c r="V1464" t="str">
        <f t="shared" si="137"/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>
        <f t="shared" si="133"/>
        <v>35.44</v>
      </c>
      <c r="Q1465" t="s">
        <v>8322</v>
      </c>
      <c r="R1465" t="s">
        <v>8342</v>
      </c>
      <c r="S1465" s="8">
        <f t="shared" si="134"/>
        <v>41326.702986111108</v>
      </c>
      <c r="T1465" s="8">
        <f t="shared" si="135"/>
        <v>41371.619652777779</v>
      </c>
      <c r="U1465" t="str">
        <f t="shared" si="136"/>
        <v>Feb</v>
      </c>
      <c r="V1465" t="str">
        <f t="shared" si="137"/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>
        <f t="shared" si="133"/>
        <v>34.869999999999997</v>
      </c>
      <c r="Q1466" t="s">
        <v>8322</v>
      </c>
      <c r="R1466" t="s">
        <v>8342</v>
      </c>
      <c r="S1466" s="8">
        <f t="shared" si="134"/>
        <v>41291.453217592592</v>
      </c>
      <c r="T1466" s="8">
        <f t="shared" si="135"/>
        <v>41321.411550925928</v>
      </c>
      <c r="U1466" t="str">
        <f t="shared" si="136"/>
        <v>Jan</v>
      </c>
      <c r="V1466" t="str">
        <f t="shared" si="137"/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>
        <f t="shared" si="133"/>
        <v>52.62</v>
      </c>
      <c r="Q1467" t="s">
        <v>8322</v>
      </c>
      <c r="R1467" t="s">
        <v>8342</v>
      </c>
      <c r="S1467" s="8">
        <f t="shared" si="134"/>
        <v>40959.526064814811</v>
      </c>
      <c r="T1467" s="8">
        <f t="shared" si="135"/>
        <v>40989.875</v>
      </c>
      <c r="U1467" t="str">
        <f t="shared" si="136"/>
        <v>Feb</v>
      </c>
      <c r="V1467" t="str">
        <f t="shared" si="137"/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>
        <f t="shared" si="133"/>
        <v>69.599999999999994</v>
      </c>
      <c r="Q1468" t="s">
        <v>8322</v>
      </c>
      <c r="R1468" t="s">
        <v>8342</v>
      </c>
      <c r="S1468" s="8">
        <f t="shared" si="134"/>
        <v>42339.963726851849</v>
      </c>
      <c r="T1468" s="8">
        <f t="shared" si="135"/>
        <v>42380.958333333328</v>
      </c>
      <c r="U1468" t="str">
        <f t="shared" si="136"/>
        <v>Dec</v>
      </c>
      <c r="V1468" t="str">
        <f t="shared" si="137"/>
        <v>2015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>
        <f t="shared" si="133"/>
        <v>76.72</v>
      </c>
      <c r="Q1469" t="s">
        <v>8322</v>
      </c>
      <c r="R1469" t="s">
        <v>8342</v>
      </c>
      <c r="S1469" s="8">
        <f t="shared" si="134"/>
        <v>40933.593576388885</v>
      </c>
      <c r="T1469" s="8">
        <f t="shared" si="135"/>
        <v>40993.510243055556</v>
      </c>
      <c r="U1469" t="str">
        <f t="shared" si="136"/>
        <v>Jan</v>
      </c>
      <c r="V1469" t="str">
        <f t="shared" si="137"/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>
        <f t="shared" si="133"/>
        <v>33.19</v>
      </c>
      <c r="Q1470" t="s">
        <v>8322</v>
      </c>
      <c r="R1470" t="s">
        <v>8342</v>
      </c>
      <c r="S1470" s="8">
        <f t="shared" si="134"/>
        <v>40645.806122685186</v>
      </c>
      <c r="T1470" s="8">
        <f t="shared" si="135"/>
        <v>40705.764456018522</v>
      </c>
      <c r="U1470" t="str">
        <f t="shared" si="136"/>
        <v>Apr</v>
      </c>
      <c r="V1470" t="str">
        <f t="shared" si="137"/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>
        <f t="shared" si="133"/>
        <v>149.46</v>
      </c>
      <c r="Q1471" t="s">
        <v>8322</v>
      </c>
      <c r="R1471" t="s">
        <v>8342</v>
      </c>
      <c r="S1471" s="8">
        <f t="shared" si="134"/>
        <v>41290.390150462961</v>
      </c>
      <c r="T1471" s="8">
        <f t="shared" si="135"/>
        <v>41320.348483796297</v>
      </c>
      <c r="U1471" t="str">
        <f t="shared" si="136"/>
        <v>Jan</v>
      </c>
      <c r="V1471" t="str">
        <f t="shared" si="137"/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>
        <f t="shared" si="133"/>
        <v>23.17</v>
      </c>
      <c r="Q1472" t="s">
        <v>8322</v>
      </c>
      <c r="R1472" t="s">
        <v>8342</v>
      </c>
      <c r="S1472" s="8">
        <f t="shared" si="134"/>
        <v>41250.618784722217</v>
      </c>
      <c r="T1472" s="8">
        <f t="shared" si="135"/>
        <v>41271.577118055553</v>
      </c>
      <c r="U1472" t="str">
        <f t="shared" si="136"/>
        <v>Dec</v>
      </c>
      <c r="V1472" t="str">
        <f t="shared" si="137"/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>
        <f t="shared" si="133"/>
        <v>96.88</v>
      </c>
      <c r="Q1473" t="s">
        <v>8322</v>
      </c>
      <c r="R1473" t="s">
        <v>8342</v>
      </c>
      <c r="S1473" s="8">
        <f t="shared" si="134"/>
        <v>42073.749236111107</v>
      </c>
      <c r="T1473" s="8">
        <f t="shared" si="135"/>
        <v>42103.707569444443</v>
      </c>
      <c r="U1473" t="str">
        <f t="shared" si="136"/>
        <v>Mar</v>
      </c>
      <c r="V1473" t="str">
        <f t="shared" si="137"/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>
        <f t="shared" si="133"/>
        <v>103.2</v>
      </c>
      <c r="Q1474" t="s">
        <v>8322</v>
      </c>
      <c r="R1474" t="s">
        <v>8342</v>
      </c>
      <c r="S1474" s="8">
        <f t="shared" si="134"/>
        <v>41533.33452546296</v>
      </c>
      <c r="T1474" s="8">
        <f t="shared" si="135"/>
        <v>41563.292858796296</v>
      </c>
      <c r="U1474" t="str">
        <f t="shared" si="136"/>
        <v>Sep</v>
      </c>
      <c r="V1474" t="str">
        <f t="shared" si="137"/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ROUND(100*(E1475/D1475),0)</f>
        <v>121</v>
      </c>
      <c r="P1475">
        <f t="shared" ref="P1475:P1538" si="139">ROUND(E1475/L1475,2)</f>
        <v>38.46</v>
      </c>
      <c r="Q1475" t="s">
        <v>8322</v>
      </c>
      <c r="R1475" t="s">
        <v>8342</v>
      </c>
      <c r="S1475" s="8">
        <f t="shared" ref="S1475:S1538" si="140">(((J1475/60)/60)/24)+DATE(1970,1,1)+(-5/24)</f>
        <v>40939.771284722221</v>
      </c>
      <c r="T1475" s="8">
        <f t="shared" ref="T1475:T1538" si="141">(((I1475/60)/60)/24)+DATE(1970,1,1)+(-6/24)</f>
        <v>40969.729618055557</v>
      </c>
      <c r="U1475" t="str">
        <f t="shared" ref="U1475:U1538" si="142">TEXT(S1475,"mmm")</f>
        <v>Jan</v>
      </c>
      <c r="V1475" t="str">
        <f t="shared" ref="V1475:V1538" si="143">TEXT(S1475,"yyyy")</f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>
        <f t="shared" si="139"/>
        <v>44.32</v>
      </c>
      <c r="Q1476" t="s">
        <v>8322</v>
      </c>
      <c r="R1476" t="s">
        <v>8342</v>
      </c>
      <c r="S1476" s="8">
        <f t="shared" si="140"/>
        <v>41500.519583333327</v>
      </c>
      <c r="T1476" s="8">
        <f t="shared" si="141"/>
        <v>41530.477916666663</v>
      </c>
      <c r="U1476" t="str">
        <f t="shared" si="142"/>
        <v>Aug</v>
      </c>
      <c r="V1476" t="str">
        <f t="shared" si="143"/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>
        <f t="shared" si="139"/>
        <v>64.17</v>
      </c>
      <c r="Q1477" t="s">
        <v>8322</v>
      </c>
      <c r="R1477" t="s">
        <v>8342</v>
      </c>
      <c r="S1477" s="8">
        <f t="shared" si="140"/>
        <v>41960.514618055553</v>
      </c>
      <c r="T1477" s="8">
        <f t="shared" si="141"/>
        <v>41992.957638888889</v>
      </c>
      <c r="U1477" t="str">
        <f t="shared" si="142"/>
        <v>Nov</v>
      </c>
      <c r="V1477" t="str">
        <f t="shared" si="143"/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>
        <f t="shared" si="139"/>
        <v>43.33</v>
      </c>
      <c r="Q1478" t="s">
        <v>8322</v>
      </c>
      <c r="R1478" t="s">
        <v>8342</v>
      </c>
      <c r="S1478" s="8">
        <f t="shared" si="140"/>
        <v>40765.833587962959</v>
      </c>
      <c r="T1478" s="8">
        <f t="shared" si="141"/>
        <v>40795.791921296295</v>
      </c>
      <c r="U1478" t="str">
        <f t="shared" si="142"/>
        <v>Aug</v>
      </c>
      <c r="V1478" t="str">
        <f t="shared" si="143"/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>
        <f t="shared" si="139"/>
        <v>90.5</v>
      </c>
      <c r="Q1479" t="s">
        <v>8322</v>
      </c>
      <c r="R1479" t="s">
        <v>8342</v>
      </c>
      <c r="S1479" s="8">
        <f t="shared" si="140"/>
        <v>40840.407453703701</v>
      </c>
      <c r="T1479" s="8">
        <f t="shared" si="141"/>
        <v>40899.875</v>
      </c>
      <c r="U1479" t="str">
        <f t="shared" si="142"/>
        <v>Oct</v>
      </c>
      <c r="V1479" t="str">
        <f t="shared" si="143"/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>
        <f t="shared" si="139"/>
        <v>29.19</v>
      </c>
      <c r="Q1480" t="s">
        <v>8322</v>
      </c>
      <c r="R1480" t="s">
        <v>8342</v>
      </c>
      <c r="S1480" s="8">
        <f t="shared" si="140"/>
        <v>41394.663344907407</v>
      </c>
      <c r="T1480" s="8">
        <f t="shared" si="141"/>
        <v>41408.621678240743</v>
      </c>
      <c r="U1480" t="str">
        <f t="shared" si="142"/>
        <v>Apr</v>
      </c>
      <c r="V1480" t="str">
        <f t="shared" si="143"/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>
        <f t="shared" si="139"/>
        <v>30.96</v>
      </c>
      <c r="Q1481" t="s">
        <v>8322</v>
      </c>
      <c r="R1481" t="s">
        <v>8342</v>
      </c>
      <c r="S1481" s="8">
        <f t="shared" si="140"/>
        <v>41754.536909722221</v>
      </c>
      <c r="T1481" s="8">
        <f t="shared" si="141"/>
        <v>41768.915972222225</v>
      </c>
      <c r="U1481" t="str">
        <f t="shared" si="142"/>
        <v>Apr</v>
      </c>
      <c r="V1481" t="str">
        <f t="shared" si="143"/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>
        <f t="shared" si="139"/>
        <v>92.16</v>
      </c>
      <c r="Q1482" t="s">
        <v>8322</v>
      </c>
      <c r="R1482" t="s">
        <v>8342</v>
      </c>
      <c r="S1482" s="8">
        <f t="shared" si="140"/>
        <v>41464.725682870368</v>
      </c>
      <c r="T1482" s="8">
        <f t="shared" si="141"/>
        <v>41481.458333333336</v>
      </c>
      <c r="U1482" t="str">
        <f t="shared" si="142"/>
        <v>Jul</v>
      </c>
      <c r="V1482" t="str">
        <f t="shared" si="143"/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>
        <f t="shared" si="139"/>
        <v>17.5</v>
      </c>
      <c r="Q1483" t="s">
        <v>8322</v>
      </c>
      <c r="R1483" t="s">
        <v>8324</v>
      </c>
      <c r="S1483" s="8">
        <f t="shared" si="140"/>
        <v>41550.714641203704</v>
      </c>
      <c r="T1483" s="8">
        <f t="shared" si="141"/>
        <v>41580.672974537039</v>
      </c>
      <c r="U1483" t="str">
        <f t="shared" si="142"/>
        <v>Oct</v>
      </c>
      <c r="V1483" t="str">
        <f t="shared" si="143"/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>
        <f t="shared" si="139"/>
        <v>5</v>
      </c>
      <c r="Q1484" t="s">
        <v>8322</v>
      </c>
      <c r="R1484" t="s">
        <v>8324</v>
      </c>
      <c r="S1484" s="8">
        <f t="shared" si="140"/>
        <v>41136.649722222224</v>
      </c>
      <c r="T1484" s="8">
        <f t="shared" si="141"/>
        <v>41159.07708333333</v>
      </c>
      <c r="U1484" t="str">
        <f t="shared" si="142"/>
        <v>Aug</v>
      </c>
      <c r="V1484" t="str">
        <f t="shared" si="143"/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>
        <f t="shared" si="139"/>
        <v>25</v>
      </c>
      <c r="Q1485" t="s">
        <v>8322</v>
      </c>
      <c r="R1485" t="s">
        <v>8324</v>
      </c>
      <c r="S1485" s="8">
        <f t="shared" si="140"/>
        <v>42547.984664351847</v>
      </c>
      <c r="T1485" s="8">
        <f t="shared" si="141"/>
        <v>42572.942997685182</v>
      </c>
      <c r="U1485" t="str">
        <f t="shared" si="142"/>
        <v>Jun</v>
      </c>
      <c r="V1485" t="str">
        <f t="shared" si="143"/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">
        <v>8322</v>
      </c>
      <c r="R1486" t="s">
        <v>8324</v>
      </c>
      <c r="S1486" s="8">
        <f t="shared" si="140"/>
        <v>41052.992627314808</v>
      </c>
      <c r="T1486" s="8">
        <f t="shared" si="141"/>
        <v>41111.368750000001</v>
      </c>
      <c r="U1486" t="str">
        <f t="shared" si="142"/>
        <v>May</v>
      </c>
      <c r="V1486" t="str">
        <f t="shared" si="143"/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>
        <f t="shared" si="139"/>
        <v>50</v>
      </c>
      <c r="Q1487" t="s">
        <v>8322</v>
      </c>
      <c r="R1487" t="s">
        <v>8324</v>
      </c>
      <c r="S1487" s="8">
        <f t="shared" si="140"/>
        <v>42130.587650462963</v>
      </c>
      <c r="T1487" s="8">
        <f t="shared" si="141"/>
        <v>42175.545983796299</v>
      </c>
      <c r="U1487" t="str">
        <f t="shared" si="142"/>
        <v>May</v>
      </c>
      <c r="V1487" t="str">
        <f t="shared" si="143"/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>
        <f t="shared" si="139"/>
        <v>16</v>
      </c>
      <c r="Q1488" t="s">
        <v>8322</v>
      </c>
      <c r="R1488" t="s">
        <v>8324</v>
      </c>
      <c r="S1488" s="8">
        <f t="shared" si="140"/>
        <v>42031.960196759253</v>
      </c>
      <c r="T1488" s="8">
        <f t="shared" si="141"/>
        <v>42061.918530092589</v>
      </c>
      <c r="U1488" t="str">
        <f t="shared" si="142"/>
        <v>Jan</v>
      </c>
      <c r="V1488" t="str">
        <f t="shared" si="143"/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">
        <v>8322</v>
      </c>
      <c r="R1489" t="s">
        <v>8324</v>
      </c>
      <c r="S1489" s="8">
        <f t="shared" si="140"/>
        <v>42554.709155092591</v>
      </c>
      <c r="T1489" s="8">
        <f t="shared" si="141"/>
        <v>42584.667488425926</v>
      </c>
      <c r="U1489" t="str">
        <f t="shared" si="142"/>
        <v>Jul</v>
      </c>
      <c r="V1489" t="str">
        <f t="shared" si="143"/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>
        <f t="shared" si="139"/>
        <v>60</v>
      </c>
      <c r="Q1490" t="s">
        <v>8322</v>
      </c>
      <c r="R1490" t="s">
        <v>8324</v>
      </c>
      <c r="S1490" s="8">
        <f t="shared" si="140"/>
        <v>41614.354861111111</v>
      </c>
      <c r="T1490" s="8">
        <f t="shared" si="141"/>
        <v>41644.313194444447</v>
      </c>
      <c r="U1490" t="str">
        <f t="shared" si="142"/>
        <v>Dec</v>
      </c>
      <c r="V1490" t="str">
        <f t="shared" si="143"/>
        <v>2013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">
        <v>8322</v>
      </c>
      <c r="R1491" t="s">
        <v>8324</v>
      </c>
      <c r="S1491" s="8">
        <f t="shared" si="140"/>
        <v>41198.403379629628</v>
      </c>
      <c r="T1491" s="8">
        <f t="shared" si="141"/>
        <v>41228.403379629628</v>
      </c>
      <c r="U1491" t="str">
        <f t="shared" si="142"/>
        <v>Oct</v>
      </c>
      <c r="V1491" t="str">
        <f t="shared" si="143"/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>
        <f t="shared" si="139"/>
        <v>47.11</v>
      </c>
      <c r="Q1492" t="s">
        <v>8322</v>
      </c>
      <c r="R1492" t="s">
        <v>8324</v>
      </c>
      <c r="S1492" s="8">
        <f t="shared" si="140"/>
        <v>41520.352708333332</v>
      </c>
      <c r="T1492" s="8">
        <f t="shared" si="141"/>
        <v>41549.311041666668</v>
      </c>
      <c r="U1492" t="str">
        <f t="shared" si="142"/>
        <v>Sep</v>
      </c>
      <c r="V1492" t="str">
        <f t="shared" si="143"/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>
        <f t="shared" si="139"/>
        <v>100</v>
      </c>
      <c r="Q1493" t="s">
        <v>8322</v>
      </c>
      <c r="R1493" t="s">
        <v>8324</v>
      </c>
      <c r="S1493" s="8">
        <f t="shared" si="140"/>
        <v>41991.505127314813</v>
      </c>
      <c r="T1493" s="8">
        <f t="shared" si="141"/>
        <v>42050.401388888888</v>
      </c>
      <c r="U1493" t="str">
        <f t="shared" si="142"/>
        <v>Dec</v>
      </c>
      <c r="V1493" t="str">
        <f t="shared" si="143"/>
        <v>2014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>
        <f t="shared" si="139"/>
        <v>15</v>
      </c>
      <c r="Q1494" t="s">
        <v>8322</v>
      </c>
      <c r="R1494" t="s">
        <v>8324</v>
      </c>
      <c r="S1494" s="8">
        <f t="shared" si="140"/>
        <v>40682.676458333335</v>
      </c>
      <c r="T1494" s="8">
        <f t="shared" si="141"/>
        <v>40712.634791666671</v>
      </c>
      <c r="U1494" t="str">
        <f t="shared" si="142"/>
        <v>May</v>
      </c>
      <c r="V1494" t="str">
        <f t="shared" si="143"/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">
        <v>8322</v>
      </c>
      <c r="R1495" t="s">
        <v>8324</v>
      </c>
      <c r="S1495" s="8">
        <f t="shared" si="140"/>
        <v>41411.658275462964</v>
      </c>
      <c r="T1495" s="8">
        <f t="shared" si="141"/>
        <v>41441.616608796299</v>
      </c>
      <c r="U1495" t="str">
        <f t="shared" si="142"/>
        <v>May</v>
      </c>
      <c r="V1495" t="str">
        <f t="shared" si="143"/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>
        <f t="shared" si="139"/>
        <v>40.450000000000003</v>
      </c>
      <c r="Q1496" t="s">
        <v>8322</v>
      </c>
      <c r="R1496" t="s">
        <v>8324</v>
      </c>
      <c r="S1496" s="8">
        <f t="shared" si="140"/>
        <v>42067.514039351845</v>
      </c>
      <c r="T1496" s="8">
        <f t="shared" si="141"/>
        <v>42097.401388888888</v>
      </c>
      <c r="U1496" t="str">
        <f t="shared" si="142"/>
        <v>Mar</v>
      </c>
      <c r="V1496" t="str">
        <f t="shared" si="143"/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">
        <v>8322</v>
      </c>
      <c r="R1497" t="s">
        <v>8324</v>
      </c>
      <c r="S1497" s="8">
        <f t="shared" si="140"/>
        <v>40752.581377314811</v>
      </c>
      <c r="T1497" s="8">
        <f t="shared" si="141"/>
        <v>40782.539710648147</v>
      </c>
      <c r="U1497" t="str">
        <f t="shared" si="142"/>
        <v>Jul</v>
      </c>
      <c r="V1497" t="str">
        <f t="shared" si="143"/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">
        <v>8322</v>
      </c>
      <c r="R1498" t="s">
        <v>8324</v>
      </c>
      <c r="S1498" s="8">
        <f t="shared" si="140"/>
        <v>41838.266886574071</v>
      </c>
      <c r="T1498" s="8">
        <f t="shared" si="141"/>
        <v>41898.225219907406</v>
      </c>
      <c r="U1498" t="str">
        <f t="shared" si="142"/>
        <v>Jul</v>
      </c>
      <c r="V1498" t="str">
        <f t="shared" si="143"/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>
        <f t="shared" si="139"/>
        <v>1</v>
      </c>
      <c r="Q1499" t="s">
        <v>8322</v>
      </c>
      <c r="R1499" t="s">
        <v>8324</v>
      </c>
      <c r="S1499" s="8">
        <f t="shared" si="140"/>
        <v>41444.434282407405</v>
      </c>
      <c r="T1499" s="8">
        <f t="shared" si="141"/>
        <v>41486.571527777778</v>
      </c>
      <c r="U1499" t="str">
        <f t="shared" si="142"/>
        <v>Jun</v>
      </c>
      <c r="V1499" t="str">
        <f t="shared" si="143"/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>
        <f t="shared" si="139"/>
        <v>19</v>
      </c>
      <c r="Q1500" t="s">
        <v>8322</v>
      </c>
      <c r="R1500" t="s">
        <v>8324</v>
      </c>
      <c r="S1500" s="8">
        <f t="shared" si="140"/>
        <v>41840.775208333333</v>
      </c>
      <c r="T1500" s="8">
        <f t="shared" si="141"/>
        <v>41885.733541666668</v>
      </c>
      <c r="U1500" t="str">
        <f t="shared" si="142"/>
        <v>Jul</v>
      </c>
      <c r="V1500" t="str">
        <f t="shared" si="143"/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>
        <f t="shared" si="139"/>
        <v>5</v>
      </c>
      <c r="Q1501" t="s">
        <v>8322</v>
      </c>
      <c r="R1501" t="s">
        <v>8324</v>
      </c>
      <c r="S1501" s="8">
        <f t="shared" si="140"/>
        <v>42526.798993055556</v>
      </c>
      <c r="T1501" s="8">
        <f t="shared" si="141"/>
        <v>42586.757326388892</v>
      </c>
      <c r="U1501" t="str">
        <f t="shared" si="142"/>
        <v>Jun</v>
      </c>
      <c r="V1501" t="str">
        <f t="shared" si="143"/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>
        <f t="shared" si="139"/>
        <v>46.73</v>
      </c>
      <c r="Q1502" t="s">
        <v>8322</v>
      </c>
      <c r="R1502" t="s">
        <v>8324</v>
      </c>
      <c r="S1502" s="8">
        <f t="shared" si="140"/>
        <v>41365.69626157407</v>
      </c>
      <c r="T1502" s="8">
        <f t="shared" si="141"/>
        <v>41395.654594907406</v>
      </c>
      <c r="U1502" t="str">
        <f t="shared" si="142"/>
        <v>Apr</v>
      </c>
      <c r="V1502" t="str">
        <f t="shared" si="143"/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>
        <f t="shared" si="139"/>
        <v>97.73</v>
      </c>
      <c r="Q1503" t="s">
        <v>8338</v>
      </c>
      <c r="R1503" t="s">
        <v>8339</v>
      </c>
      <c r="S1503" s="8">
        <f t="shared" si="140"/>
        <v>42163.3752662037</v>
      </c>
      <c r="T1503" s="8">
        <f t="shared" si="141"/>
        <v>42193.333599537036</v>
      </c>
      <c r="U1503" t="str">
        <f t="shared" si="142"/>
        <v>Jun</v>
      </c>
      <c r="V1503" t="str">
        <f t="shared" si="143"/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>
        <f t="shared" si="139"/>
        <v>67.84</v>
      </c>
      <c r="Q1504" t="s">
        <v>8338</v>
      </c>
      <c r="R1504" t="s">
        <v>8339</v>
      </c>
      <c r="S1504" s="8">
        <f t="shared" si="140"/>
        <v>42426.33425925926</v>
      </c>
      <c r="T1504" s="8">
        <f t="shared" si="141"/>
        <v>42454.666666666672</v>
      </c>
      <c r="U1504" t="str">
        <f t="shared" si="142"/>
        <v>Feb</v>
      </c>
      <c r="V1504" t="str">
        <f t="shared" si="143"/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>
        <f t="shared" si="139"/>
        <v>56.98</v>
      </c>
      <c r="Q1505" t="s">
        <v>8338</v>
      </c>
      <c r="R1505" t="s">
        <v>8339</v>
      </c>
      <c r="S1505" s="8">
        <f t="shared" si="140"/>
        <v>42606.13890046296</v>
      </c>
      <c r="T1505" s="8">
        <f t="shared" si="141"/>
        <v>42666.097233796296</v>
      </c>
      <c r="U1505" t="str">
        <f t="shared" si="142"/>
        <v>Aug</v>
      </c>
      <c r="V1505" t="str">
        <f t="shared" si="143"/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>
        <f t="shared" si="139"/>
        <v>67.16</v>
      </c>
      <c r="Q1506" t="s">
        <v>8338</v>
      </c>
      <c r="R1506" t="s">
        <v>8339</v>
      </c>
      <c r="S1506" s="8">
        <f t="shared" si="140"/>
        <v>41772.44935185185</v>
      </c>
      <c r="T1506" s="8">
        <f t="shared" si="141"/>
        <v>41800.106249999997</v>
      </c>
      <c r="U1506" t="str">
        <f t="shared" si="142"/>
        <v>May</v>
      </c>
      <c r="V1506" t="str">
        <f t="shared" si="143"/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>
        <f t="shared" si="139"/>
        <v>48.04</v>
      </c>
      <c r="Q1507" t="s">
        <v>8338</v>
      </c>
      <c r="R1507" t="s">
        <v>8339</v>
      </c>
      <c r="S1507" s="8">
        <f t="shared" si="140"/>
        <v>42414.234988425924</v>
      </c>
      <c r="T1507" s="8">
        <f t="shared" si="141"/>
        <v>42451.584027777775</v>
      </c>
      <c r="U1507" t="str">
        <f t="shared" si="142"/>
        <v>Feb</v>
      </c>
      <c r="V1507" t="str">
        <f t="shared" si="143"/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>
        <f t="shared" si="139"/>
        <v>38.86</v>
      </c>
      <c r="Q1508" t="s">
        <v>8338</v>
      </c>
      <c r="R1508" t="s">
        <v>8339</v>
      </c>
      <c r="S1508" s="8">
        <f t="shared" si="140"/>
        <v>41814.577592592592</v>
      </c>
      <c r="T1508" s="8">
        <f t="shared" si="141"/>
        <v>41844.535925925928</v>
      </c>
      <c r="U1508" t="str">
        <f t="shared" si="142"/>
        <v>Jun</v>
      </c>
      <c r="V1508" t="str">
        <f t="shared" si="143"/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78.180000000000007</v>
      </c>
      <c r="Q1509" t="s">
        <v>8338</v>
      </c>
      <c r="R1509" t="s">
        <v>8339</v>
      </c>
      <c r="S1509" s="8">
        <f t="shared" si="140"/>
        <v>40254.242002314815</v>
      </c>
      <c r="T1509" s="8">
        <f t="shared" si="141"/>
        <v>40313.090277777781</v>
      </c>
      <c r="U1509" t="str">
        <f t="shared" si="142"/>
        <v>Mar</v>
      </c>
      <c r="V1509" t="str">
        <f t="shared" si="143"/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>
        <f t="shared" si="139"/>
        <v>97.11</v>
      </c>
      <c r="Q1510" t="s">
        <v>8338</v>
      </c>
      <c r="R1510" t="s">
        <v>8339</v>
      </c>
      <c r="S1510" s="8">
        <f t="shared" si="140"/>
        <v>41786.406030092592</v>
      </c>
      <c r="T1510" s="8">
        <f t="shared" si="141"/>
        <v>41817.364363425928</v>
      </c>
      <c r="U1510" t="str">
        <f t="shared" si="142"/>
        <v>May</v>
      </c>
      <c r="V1510" t="str">
        <f t="shared" si="143"/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>
        <f t="shared" si="139"/>
        <v>110.39</v>
      </c>
      <c r="Q1511" t="s">
        <v>8338</v>
      </c>
      <c r="R1511" t="s">
        <v>8339</v>
      </c>
      <c r="S1511" s="8">
        <f t="shared" si="140"/>
        <v>42751.325057870366</v>
      </c>
      <c r="T1511" s="8">
        <f t="shared" si="141"/>
        <v>42780.707638888889</v>
      </c>
      <c r="U1511" t="str">
        <f t="shared" si="142"/>
        <v>Jan</v>
      </c>
      <c r="V1511" t="str">
        <f t="shared" si="143"/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>
        <f t="shared" si="139"/>
        <v>39.92</v>
      </c>
      <c r="Q1512" t="s">
        <v>8338</v>
      </c>
      <c r="R1512" t="s">
        <v>8339</v>
      </c>
      <c r="S1512" s="8">
        <f t="shared" si="140"/>
        <v>41809.176828703698</v>
      </c>
      <c r="T1512" s="8">
        <f t="shared" si="141"/>
        <v>41839.135162037033</v>
      </c>
      <c r="U1512" t="str">
        <f t="shared" si="142"/>
        <v>Jun</v>
      </c>
      <c r="V1512" t="str">
        <f t="shared" si="143"/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>
        <f t="shared" si="139"/>
        <v>75.98</v>
      </c>
      <c r="Q1513" t="s">
        <v>8338</v>
      </c>
      <c r="R1513" t="s">
        <v>8339</v>
      </c>
      <c r="S1513" s="8">
        <f t="shared" si="140"/>
        <v>42296.375046296293</v>
      </c>
      <c r="T1513" s="8">
        <f t="shared" si="141"/>
        <v>42326.375046296293</v>
      </c>
      <c r="U1513" t="str">
        <f t="shared" si="142"/>
        <v>Oct</v>
      </c>
      <c r="V1513" t="str">
        <f t="shared" si="143"/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>
        <f t="shared" si="139"/>
        <v>58.38</v>
      </c>
      <c r="Q1514" t="s">
        <v>8338</v>
      </c>
      <c r="R1514" t="s">
        <v>8339</v>
      </c>
      <c r="S1514" s="8">
        <f t="shared" si="140"/>
        <v>42741.476145833331</v>
      </c>
      <c r="T1514" s="8">
        <f t="shared" si="141"/>
        <v>42771.434479166666</v>
      </c>
      <c r="U1514" t="str">
        <f t="shared" si="142"/>
        <v>Jan</v>
      </c>
      <c r="V1514" t="str">
        <f t="shared" si="143"/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>
        <f t="shared" si="139"/>
        <v>55.82</v>
      </c>
      <c r="Q1515" t="s">
        <v>8338</v>
      </c>
      <c r="R1515" t="s">
        <v>8339</v>
      </c>
      <c r="S1515" s="8">
        <f t="shared" si="140"/>
        <v>41806.42900462963</v>
      </c>
      <c r="T1515" s="8">
        <f t="shared" si="141"/>
        <v>41836.387337962966</v>
      </c>
      <c r="U1515" t="str">
        <f t="shared" si="142"/>
        <v>Jun</v>
      </c>
      <c r="V1515" t="str">
        <f t="shared" si="143"/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>
        <f t="shared" si="139"/>
        <v>151.24</v>
      </c>
      <c r="Q1516" t="s">
        <v>8338</v>
      </c>
      <c r="R1516" t="s">
        <v>8339</v>
      </c>
      <c r="S1516" s="8">
        <f t="shared" si="140"/>
        <v>42234.389351851853</v>
      </c>
      <c r="T1516" s="8">
        <f t="shared" si="141"/>
        <v>42274.347685185188</v>
      </c>
      <c r="U1516" t="str">
        <f t="shared" si="142"/>
        <v>Aug</v>
      </c>
      <c r="V1516" t="str">
        <f t="shared" si="143"/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>
        <f t="shared" si="139"/>
        <v>849.67</v>
      </c>
      <c r="Q1517" t="s">
        <v>8338</v>
      </c>
      <c r="R1517" t="s">
        <v>8339</v>
      </c>
      <c r="S1517" s="8">
        <f t="shared" si="140"/>
        <v>42415.04510416666</v>
      </c>
      <c r="T1517" s="8">
        <f t="shared" si="141"/>
        <v>42444.961770833332</v>
      </c>
      <c r="U1517" t="str">
        <f t="shared" si="142"/>
        <v>Feb</v>
      </c>
      <c r="V1517" t="str">
        <f t="shared" si="143"/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>
        <f t="shared" si="139"/>
        <v>159.24</v>
      </c>
      <c r="Q1518" t="s">
        <v>8338</v>
      </c>
      <c r="R1518" t="s">
        <v>8339</v>
      </c>
      <c r="S1518" s="8">
        <f t="shared" si="140"/>
        <v>42619.258009259262</v>
      </c>
      <c r="T1518" s="8">
        <f t="shared" si="141"/>
        <v>42649.333333333328</v>
      </c>
      <c r="U1518" t="str">
        <f t="shared" si="142"/>
        <v>Sep</v>
      </c>
      <c r="V1518" t="str">
        <f t="shared" si="143"/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>
        <f t="shared" si="139"/>
        <v>39.51</v>
      </c>
      <c r="Q1519" t="s">
        <v>8338</v>
      </c>
      <c r="R1519" t="s">
        <v>8339</v>
      </c>
      <c r="S1519" s="8">
        <f t="shared" si="140"/>
        <v>41948.358252314814</v>
      </c>
      <c r="T1519" s="8">
        <f t="shared" si="141"/>
        <v>41979</v>
      </c>
      <c r="U1519" t="str">
        <f t="shared" si="142"/>
        <v>Nov</v>
      </c>
      <c r="V1519" t="str">
        <f t="shared" si="143"/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>
        <f t="shared" si="139"/>
        <v>130.53</v>
      </c>
      <c r="Q1520" t="s">
        <v>8338</v>
      </c>
      <c r="R1520" t="s">
        <v>8339</v>
      </c>
      <c r="S1520" s="8">
        <f t="shared" si="140"/>
        <v>41760.611712962964</v>
      </c>
      <c r="T1520" s="8">
        <f t="shared" si="141"/>
        <v>41790.5700462963</v>
      </c>
      <c r="U1520" t="str">
        <f t="shared" si="142"/>
        <v>May</v>
      </c>
      <c r="V1520" t="str">
        <f t="shared" si="143"/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>
        <f t="shared" si="139"/>
        <v>64.16</v>
      </c>
      <c r="Q1521" t="s">
        <v>8338</v>
      </c>
      <c r="R1521" t="s">
        <v>8339</v>
      </c>
      <c r="S1521" s="8">
        <f t="shared" si="140"/>
        <v>41782.533368055556</v>
      </c>
      <c r="T1521" s="8">
        <f t="shared" si="141"/>
        <v>41810.665972222225</v>
      </c>
      <c r="U1521" t="str">
        <f t="shared" si="142"/>
        <v>May</v>
      </c>
      <c r="V1521" t="str">
        <f t="shared" si="143"/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>
        <f t="shared" si="139"/>
        <v>111.53</v>
      </c>
      <c r="Q1522" t="s">
        <v>8338</v>
      </c>
      <c r="R1522" t="s">
        <v>8339</v>
      </c>
      <c r="S1522" s="8">
        <f t="shared" si="140"/>
        <v>41955.649456018517</v>
      </c>
      <c r="T1522" s="8">
        <f t="shared" si="141"/>
        <v>41991.916666666672</v>
      </c>
      <c r="U1522" t="str">
        <f t="shared" si="142"/>
        <v>Nov</v>
      </c>
      <c r="V1522" t="str">
        <f t="shared" si="143"/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>
        <f t="shared" si="139"/>
        <v>170.45</v>
      </c>
      <c r="Q1523" t="s">
        <v>8338</v>
      </c>
      <c r="R1523" t="s">
        <v>8339</v>
      </c>
      <c r="S1523" s="8">
        <f t="shared" si="140"/>
        <v>42492.959386574068</v>
      </c>
      <c r="T1523" s="8">
        <f t="shared" si="141"/>
        <v>42527.917719907404</v>
      </c>
      <c r="U1523" t="str">
        <f t="shared" si="142"/>
        <v>May</v>
      </c>
      <c r="V1523" t="str">
        <f t="shared" si="143"/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>
        <f t="shared" si="139"/>
        <v>133.74</v>
      </c>
      <c r="Q1524" t="s">
        <v>8338</v>
      </c>
      <c r="R1524" t="s">
        <v>8339</v>
      </c>
      <c r="S1524" s="8">
        <f t="shared" si="140"/>
        <v>41899.621979166666</v>
      </c>
      <c r="T1524" s="8">
        <f t="shared" si="141"/>
        <v>41929.580312500002</v>
      </c>
      <c r="U1524" t="str">
        <f t="shared" si="142"/>
        <v>Sep</v>
      </c>
      <c r="V1524" t="str">
        <f t="shared" si="143"/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>
        <f t="shared" si="139"/>
        <v>95.83</v>
      </c>
      <c r="Q1525" t="s">
        <v>8338</v>
      </c>
      <c r="R1525" t="s">
        <v>8339</v>
      </c>
      <c r="S1525" s="8">
        <f t="shared" si="140"/>
        <v>41964.543009259258</v>
      </c>
      <c r="T1525" s="8">
        <f t="shared" si="141"/>
        <v>41995.75</v>
      </c>
      <c r="U1525" t="str">
        <f t="shared" si="142"/>
        <v>Nov</v>
      </c>
      <c r="V1525" t="str">
        <f t="shared" si="143"/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>
        <f t="shared" si="139"/>
        <v>221.79</v>
      </c>
      <c r="Q1526" t="s">
        <v>8338</v>
      </c>
      <c r="R1526" t="s">
        <v>8339</v>
      </c>
      <c r="S1526" s="8">
        <f t="shared" si="140"/>
        <v>42756.292708333327</v>
      </c>
      <c r="T1526" s="8">
        <f t="shared" si="141"/>
        <v>42786.251041666663</v>
      </c>
      <c r="U1526" t="str">
        <f t="shared" si="142"/>
        <v>Jan</v>
      </c>
      <c r="V1526" t="str">
        <f t="shared" si="143"/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>
        <f t="shared" si="139"/>
        <v>32.32</v>
      </c>
      <c r="Q1527" t="s">
        <v>8338</v>
      </c>
      <c r="R1527" t="s">
        <v>8339</v>
      </c>
      <c r="S1527" s="8">
        <f t="shared" si="140"/>
        <v>42570.494652777772</v>
      </c>
      <c r="T1527" s="8">
        <f t="shared" si="141"/>
        <v>42600.452986111108</v>
      </c>
      <c r="U1527" t="str">
        <f t="shared" si="142"/>
        <v>Jul</v>
      </c>
      <c r="V1527" t="str">
        <f t="shared" si="143"/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>
        <f t="shared" si="139"/>
        <v>98.84</v>
      </c>
      <c r="Q1528" t="s">
        <v>8338</v>
      </c>
      <c r="R1528" t="s">
        <v>8339</v>
      </c>
      <c r="S1528" s="8">
        <f t="shared" si="140"/>
        <v>42339.067673611113</v>
      </c>
      <c r="T1528" s="8">
        <f t="shared" si="141"/>
        <v>42388.026006944448</v>
      </c>
      <c r="U1528" t="str">
        <f t="shared" si="142"/>
        <v>Dec</v>
      </c>
      <c r="V1528" t="str">
        <f t="shared" si="143"/>
        <v>2015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>
        <f t="shared" si="139"/>
        <v>55.22</v>
      </c>
      <c r="Q1529" t="s">
        <v>8338</v>
      </c>
      <c r="R1529" t="s">
        <v>8339</v>
      </c>
      <c r="S1529" s="8">
        <f t="shared" si="140"/>
        <v>42780.392199074071</v>
      </c>
      <c r="T1529" s="8">
        <f t="shared" si="141"/>
        <v>42808.308865740735</v>
      </c>
      <c r="U1529" t="str">
        <f t="shared" si="142"/>
        <v>Feb</v>
      </c>
      <c r="V1529" t="str">
        <f t="shared" si="143"/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>
        <f t="shared" si="139"/>
        <v>52.79</v>
      </c>
      <c r="Q1530" t="s">
        <v>8338</v>
      </c>
      <c r="R1530" t="s">
        <v>8339</v>
      </c>
      <c r="S1530" s="8">
        <f t="shared" si="140"/>
        <v>42736.524560185186</v>
      </c>
      <c r="T1530" s="8">
        <f t="shared" si="141"/>
        <v>42766.75</v>
      </c>
      <c r="U1530" t="str">
        <f t="shared" si="142"/>
        <v>Jan</v>
      </c>
      <c r="V1530" t="str">
        <f t="shared" si="143"/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>
        <f t="shared" si="139"/>
        <v>135.66999999999999</v>
      </c>
      <c r="Q1531" t="s">
        <v>8338</v>
      </c>
      <c r="R1531" t="s">
        <v>8339</v>
      </c>
      <c r="S1531" s="8">
        <f t="shared" si="140"/>
        <v>42052.420370370368</v>
      </c>
      <c r="T1531" s="8">
        <f t="shared" si="141"/>
        <v>42082.337037037039</v>
      </c>
      <c r="U1531" t="str">
        <f t="shared" si="142"/>
        <v>Feb</v>
      </c>
      <c r="V1531" t="str">
        <f t="shared" si="143"/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>
        <f t="shared" si="139"/>
        <v>53.99</v>
      </c>
      <c r="Q1532" t="s">
        <v>8338</v>
      </c>
      <c r="R1532" t="s">
        <v>8339</v>
      </c>
      <c r="S1532" s="8">
        <f t="shared" si="140"/>
        <v>42275.558969907412</v>
      </c>
      <c r="T1532" s="8">
        <f t="shared" si="141"/>
        <v>42300.517303240747</v>
      </c>
      <c r="U1532" t="str">
        <f t="shared" si="142"/>
        <v>Sep</v>
      </c>
      <c r="V1532" t="str">
        <f t="shared" si="143"/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>
        <f t="shared" si="139"/>
        <v>56.64</v>
      </c>
      <c r="Q1533" t="s">
        <v>8338</v>
      </c>
      <c r="R1533" t="s">
        <v>8339</v>
      </c>
      <c r="S1533" s="8">
        <f t="shared" si="140"/>
        <v>41941.594050925924</v>
      </c>
      <c r="T1533" s="8">
        <f t="shared" si="141"/>
        <v>41973.875</v>
      </c>
      <c r="U1533" t="str">
        <f t="shared" si="142"/>
        <v>Oct</v>
      </c>
      <c r="V1533" t="str">
        <f t="shared" si="143"/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>
        <f t="shared" si="139"/>
        <v>82.32</v>
      </c>
      <c r="Q1534" t="s">
        <v>8338</v>
      </c>
      <c r="R1534" t="s">
        <v>8339</v>
      </c>
      <c r="S1534" s="8">
        <f t="shared" si="140"/>
        <v>42391.266956018517</v>
      </c>
      <c r="T1534" s="8">
        <f t="shared" si="141"/>
        <v>42415.375</v>
      </c>
      <c r="U1534" t="str">
        <f t="shared" si="142"/>
        <v>Jan</v>
      </c>
      <c r="V1534" t="str">
        <f t="shared" si="143"/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>
        <f t="shared" si="139"/>
        <v>88.26</v>
      </c>
      <c r="Q1535" t="s">
        <v>8338</v>
      </c>
      <c r="R1535" t="s">
        <v>8339</v>
      </c>
      <c r="S1535" s="8">
        <f t="shared" si="140"/>
        <v>42442.793715277774</v>
      </c>
      <c r="T1535" s="8">
        <f t="shared" si="141"/>
        <v>42491.915972222225</v>
      </c>
      <c r="U1535" t="str">
        <f t="shared" si="142"/>
        <v>Mar</v>
      </c>
      <c r="V1535" t="str">
        <f t="shared" si="143"/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>
        <f t="shared" si="139"/>
        <v>84.91</v>
      </c>
      <c r="Q1536" t="s">
        <v>8338</v>
      </c>
      <c r="R1536" t="s">
        <v>8339</v>
      </c>
      <c r="S1536" s="8">
        <f t="shared" si="140"/>
        <v>42221.465995370374</v>
      </c>
      <c r="T1536" s="8">
        <f t="shared" si="141"/>
        <v>42251.42432870371</v>
      </c>
      <c r="U1536" t="str">
        <f t="shared" si="142"/>
        <v>Aug</v>
      </c>
      <c r="V1536" t="str">
        <f t="shared" si="143"/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>
        <f t="shared" si="139"/>
        <v>48.15</v>
      </c>
      <c r="Q1537" t="s">
        <v>8338</v>
      </c>
      <c r="R1537" t="s">
        <v>8339</v>
      </c>
      <c r="S1537" s="8">
        <f t="shared" si="140"/>
        <v>42484.620729166665</v>
      </c>
      <c r="T1537" s="8">
        <f t="shared" si="141"/>
        <v>42513.666666666672</v>
      </c>
      <c r="U1537" t="str">
        <f t="shared" si="142"/>
        <v>Apr</v>
      </c>
      <c r="V1537" t="str">
        <f t="shared" si="143"/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>
        <f t="shared" si="139"/>
        <v>66.02</v>
      </c>
      <c r="Q1538" t="s">
        <v>8338</v>
      </c>
      <c r="R1538" t="s">
        <v>8339</v>
      </c>
      <c r="S1538" s="8">
        <f t="shared" si="140"/>
        <v>42213.593865740739</v>
      </c>
      <c r="T1538" s="8">
        <f t="shared" si="141"/>
        <v>42243.552199074074</v>
      </c>
      <c r="U1538" t="str">
        <f t="shared" si="142"/>
        <v>Jul</v>
      </c>
      <c r="V1538" t="str">
        <f t="shared" si="143"/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ROUND(100*(E1539/D1539),0)</f>
        <v>180</v>
      </c>
      <c r="P1539">
        <f t="shared" ref="P1539:P1602" si="145">ROUND(E1539/L1539,2)</f>
        <v>96.38</v>
      </c>
      <c r="Q1539" t="s">
        <v>8338</v>
      </c>
      <c r="R1539" t="s">
        <v>8339</v>
      </c>
      <c r="S1539" s="8">
        <f t="shared" ref="S1539:S1602" si="146">(((J1539/60)/60)/24)+DATE(1970,1,1)+(-5/24)</f>
        <v>42552.106793981475</v>
      </c>
      <c r="T1539" s="8">
        <f t="shared" ref="T1539:T1602" si="147">(((I1539/60)/60)/24)+DATE(1970,1,1)+(-6/24)</f>
        <v>42588.5</v>
      </c>
      <c r="U1539" t="str">
        <f t="shared" ref="U1539:U1602" si="148">TEXT(S1539,"mmm")</f>
        <v>Jul</v>
      </c>
      <c r="V1539" t="str">
        <f t="shared" ref="V1539:V1602" si="149">TEXT(S1539,"yyyy")</f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>
        <f t="shared" si="145"/>
        <v>156.16999999999999</v>
      </c>
      <c r="Q1540" t="s">
        <v>8338</v>
      </c>
      <c r="R1540" t="s">
        <v>8339</v>
      </c>
      <c r="S1540" s="8">
        <f t="shared" si="146"/>
        <v>41981.57372685185</v>
      </c>
      <c r="T1540" s="8">
        <f t="shared" si="147"/>
        <v>42026.532060185185</v>
      </c>
      <c r="U1540" t="str">
        <f t="shared" si="148"/>
        <v>Dec</v>
      </c>
      <c r="V1540" t="str">
        <f t="shared" si="149"/>
        <v>2014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>
        <f t="shared" si="145"/>
        <v>95.76</v>
      </c>
      <c r="Q1541" t="s">
        <v>8338</v>
      </c>
      <c r="R1541" t="s">
        <v>8339</v>
      </c>
      <c r="S1541" s="8">
        <f t="shared" si="146"/>
        <v>42705.710868055547</v>
      </c>
      <c r="T1541" s="8">
        <f t="shared" si="147"/>
        <v>42738.669201388882</v>
      </c>
      <c r="U1541" t="str">
        <f t="shared" si="148"/>
        <v>Dec</v>
      </c>
      <c r="V1541" t="str">
        <f t="shared" si="149"/>
        <v>2016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>
        <f t="shared" si="145"/>
        <v>180.41</v>
      </c>
      <c r="Q1542" t="s">
        <v>8338</v>
      </c>
      <c r="R1542" t="s">
        <v>8339</v>
      </c>
      <c r="S1542" s="8">
        <f t="shared" si="146"/>
        <v>41938.798796296294</v>
      </c>
      <c r="T1542" s="8">
        <f t="shared" si="147"/>
        <v>41968.802083333328</v>
      </c>
      <c r="U1542" t="str">
        <f t="shared" si="148"/>
        <v>Oct</v>
      </c>
      <c r="V1542" t="str">
        <f t="shared" si="149"/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>
        <f t="shared" si="145"/>
        <v>3</v>
      </c>
      <c r="Q1543" t="s">
        <v>8338</v>
      </c>
      <c r="R1543" t="s">
        <v>8343</v>
      </c>
      <c r="S1543" s="8">
        <f t="shared" si="146"/>
        <v>41974.503912037035</v>
      </c>
      <c r="T1543" s="8">
        <f t="shared" si="147"/>
        <v>42004.462245370371</v>
      </c>
      <c r="U1543" t="str">
        <f t="shared" si="148"/>
        <v>Dec</v>
      </c>
      <c r="V1543" t="str">
        <f t="shared" si="149"/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">
        <v>8338</v>
      </c>
      <c r="R1544" t="s">
        <v>8343</v>
      </c>
      <c r="S1544" s="8">
        <f t="shared" si="146"/>
        <v>42170.788194444445</v>
      </c>
      <c r="T1544" s="8">
        <f t="shared" si="147"/>
        <v>42185.746527777781</v>
      </c>
      <c r="U1544" t="str">
        <f t="shared" si="148"/>
        <v>Jun</v>
      </c>
      <c r="V1544" t="str">
        <f t="shared" si="149"/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>
        <f t="shared" si="145"/>
        <v>10</v>
      </c>
      <c r="Q1545" t="s">
        <v>8338</v>
      </c>
      <c r="R1545" t="s">
        <v>8343</v>
      </c>
      <c r="S1545" s="8">
        <f t="shared" si="146"/>
        <v>41935.301319444443</v>
      </c>
      <c r="T1545" s="8">
        <f t="shared" si="147"/>
        <v>41965.301319444443</v>
      </c>
      <c r="U1545" t="str">
        <f t="shared" si="148"/>
        <v>Oct</v>
      </c>
      <c r="V1545" t="str">
        <f t="shared" si="149"/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">
        <v>8338</v>
      </c>
      <c r="R1546" t="s">
        <v>8343</v>
      </c>
      <c r="S1546" s="8">
        <f t="shared" si="146"/>
        <v>42052.842870370368</v>
      </c>
      <c r="T1546" s="8">
        <f t="shared" si="147"/>
        <v>42094.762499999997</v>
      </c>
      <c r="U1546" t="str">
        <f t="shared" si="148"/>
        <v>Feb</v>
      </c>
      <c r="V1546" t="str">
        <f t="shared" si="149"/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>
        <f t="shared" si="145"/>
        <v>1</v>
      </c>
      <c r="Q1547" t="s">
        <v>8338</v>
      </c>
      <c r="R1547" t="s">
        <v>8343</v>
      </c>
      <c r="S1547" s="8">
        <f t="shared" si="146"/>
        <v>42031.676319444443</v>
      </c>
      <c r="T1547" s="8">
        <f t="shared" si="147"/>
        <v>42065.636111111111</v>
      </c>
      <c r="U1547" t="str">
        <f t="shared" si="148"/>
        <v>Jan</v>
      </c>
      <c r="V1547" t="str">
        <f t="shared" si="149"/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>
        <f t="shared" si="145"/>
        <v>26.27</v>
      </c>
      <c r="Q1548" t="s">
        <v>8338</v>
      </c>
      <c r="R1548" t="s">
        <v>8343</v>
      </c>
      <c r="S1548" s="8">
        <f t="shared" si="146"/>
        <v>41839.004618055551</v>
      </c>
      <c r="T1548" s="8">
        <f t="shared" si="147"/>
        <v>41898.962951388887</v>
      </c>
      <c r="U1548" t="str">
        <f t="shared" si="148"/>
        <v>Jul</v>
      </c>
      <c r="V1548" t="str">
        <f t="shared" si="149"/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">
        <v>8338</v>
      </c>
      <c r="R1549" t="s">
        <v>8343</v>
      </c>
      <c r="S1549" s="8">
        <f t="shared" si="146"/>
        <v>42782.218541666669</v>
      </c>
      <c r="T1549" s="8">
        <f t="shared" si="147"/>
        <v>42789.176875000005</v>
      </c>
      <c r="U1549" t="str">
        <f t="shared" si="148"/>
        <v>Feb</v>
      </c>
      <c r="V1549" t="str">
        <f t="shared" si="149"/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>
        <f t="shared" si="145"/>
        <v>60</v>
      </c>
      <c r="Q1550" t="s">
        <v>8338</v>
      </c>
      <c r="R1550" t="s">
        <v>8343</v>
      </c>
      <c r="S1550" s="8">
        <f t="shared" si="146"/>
        <v>42286.673842592594</v>
      </c>
      <c r="T1550" s="8">
        <f t="shared" si="147"/>
        <v>42316.673842592587</v>
      </c>
      <c r="U1550" t="str">
        <f t="shared" si="148"/>
        <v>Oct</v>
      </c>
      <c r="V1550" t="str">
        <f t="shared" si="149"/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</v>
      </c>
      <c r="Q1551" t="s">
        <v>8338</v>
      </c>
      <c r="R1551" t="s">
        <v>8343</v>
      </c>
      <c r="S1551" s="8">
        <f t="shared" si="146"/>
        <v>42280.927766203698</v>
      </c>
      <c r="T1551" s="8">
        <f t="shared" si="147"/>
        <v>42310.927766203706</v>
      </c>
      <c r="U1551" t="str">
        <f t="shared" si="148"/>
        <v>Oct</v>
      </c>
      <c r="V1551" t="str">
        <f t="shared" si="149"/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>
        <f t="shared" si="145"/>
        <v>14.43</v>
      </c>
      <c r="Q1552" t="s">
        <v>8338</v>
      </c>
      <c r="R1552" t="s">
        <v>8343</v>
      </c>
      <c r="S1552" s="8">
        <f t="shared" si="146"/>
        <v>42472.24113425926</v>
      </c>
      <c r="T1552" s="8">
        <f t="shared" si="147"/>
        <v>42502.199467592596</v>
      </c>
      <c r="U1552" t="str">
        <f t="shared" si="148"/>
        <v>Apr</v>
      </c>
      <c r="V1552" t="str">
        <f t="shared" si="149"/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">
        <v>8338</v>
      </c>
      <c r="R1553" t="s">
        <v>8343</v>
      </c>
      <c r="S1553" s="8">
        <f t="shared" si="146"/>
        <v>42121.616192129623</v>
      </c>
      <c r="T1553" s="8">
        <f t="shared" si="147"/>
        <v>42151.574525462958</v>
      </c>
      <c r="U1553" t="str">
        <f t="shared" si="148"/>
        <v>Apr</v>
      </c>
      <c r="V1553" t="str">
        <f t="shared" si="149"/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>
        <f t="shared" si="145"/>
        <v>132.19</v>
      </c>
      <c r="Q1554" t="s">
        <v>8338</v>
      </c>
      <c r="R1554" t="s">
        <v>8343</v>
      </c>
      <c r="S1554" s="8">
        <f t="shared" si="146"/>
        <v>41892.480416666665</v>
      </c>
      <c r="T1554" s="8">
        <f t="shared" si="147"/>
        <v>41912.915972222225</v>
      </c>
      <c r="U1554" t="str">
        <f t="shared" si="148"/>
        <v>Sep</v>
      </c>
      <c r="V1554" t="str">
        <f t="shared" si="149"/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">
        <v>8338</v>
      </c>
      <c r="R1555" t="s">
        <v>8343</v>
      </c>
      <c r="S1555" s="8">
        <f t="shared" si="146"/>
        <v>42219.074618055551</v>
      </c>
      <c r="T1555" s="8">
        <f t="shared" si="147"/>
        <v>42249.032951388886</v>
      </c>
      <c r="U1555" t="str">
        <f t="shared" si="148"/>
        <v>Aug</v>
      </c>
      <c r="V1555" t="str">
        <f t="shared" si="149"/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">
        <v>8338</v>
      </c>
      <c r="R1556" t="s">
        <v>8343</v>
      </c>
      <c r="S1556" s="8">
        <f t="shared" si="146"/>
        <v>42188.043865740743</v>
      </c>
      <c r="T1556" s="8">
        <f t="shared" si="147"/>
        <v>42218.002199074079</v>
      </c>
      <c r="U1556" t="str">
        <f t="shared" si="148"/>
        <v>Jul</v>
      </c>
      <c r="V1556" t="str">
        <f t="shared" si="149"/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">
        <v>8338</v>
      </c>
      <c r="R1557" t="s">
        <v>8343</v>
      </c>
      <c r="S1557" s="8">
        <f t="shared" si="146"/>
        <v>42241.405462962961</v>
      </c>
      <c r="T1557" s="8">
        <f t="shared" si="147"/>
        <v>42264.458333333328</v>
      </c>
      <c r="U1557" t="str">
        <f t="shared" si="148"/>
        <v>Aug</v>
      </c>
      <c r="V1557" t="str">
        <f t="shared" si="149"/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>
        <f t="shared" si="145"/>
        <v>56.42</v>
      </c>
      <c r="Q1558" t="s">
        <v>8338</v>
      </c>
      <c r="R1558" t="s">
        <v>8343</v>
      </c>
      <c r="S1558" s="8">
        <f t="shared" si="146"/>
        <v>42524.944722222215</v>
      </c>
      <c r="T1558" s="8">
        <f t="shared" si="147"/>
        <v>42554.903055555551</v>
      </c>
      <c r="U1558" t="str">
        <f t="shared" si="148"/>
        <v>Jun</v>
      </c>
      <c r="V1558" t="str">
        <f t="shared" si="149"/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">
        <v>8338</v>
      </c>
      <c r="R1559" t="s">
        <v>8343</v>
      </c>
      <c r="S1559" s="8">
        <f t="shared" si="146"/>
        <v>41871.444826388884</v>
      </c>
      <c r="T1559" s="8">
        <f t="shared" si="147"/>
        <v>41902.40315972222</v>
      </c>
      <c r="U1559" t="str">
        <f t="shared" si="148"/>
        <v>Aug</v>
      </c>
      <c r="V1559" t="str">
        <f t="shared" si="149"/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>
        <f t="shared" si="145"/>
        <v>11.67</v>
      </c>
      <c r="Q1560" t="s">
        <v>8338</v>
      </c>
      <c r="R1560" t="s">
        <v>8343</v>
      </c>
      <c r="S1560" s="8">
        <f t="shared" si="146"/>
        <v>42185.189340277771</v>
      </c>
      <c r="T1560" s="8">
        <f t="shared" si="147"/>
        <v>42244.258333333331</v>
      </c>
      <c r="U1560" t="str">
        <f t="shared" si="148"/>
        <v>Jun</v>
      </c>
      <c r="V1560" t="str">
        <f t="shared" si="149"/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>
        <f t="shared" si="145"/>
        <v>50</v>
      </c>
      <c r="Q1561" t="s">
        <v>8338</v>
      </c>
      <c r="R1561" t="s">
        <v>8343</v>
      </c>
      <c r="S1561" s="8">
        <f t="shared" si="146"/>
        <v>42107.844895833325</v>
      </c>
      <c r="T1561" s="8">
        <f t="shared" si="147"/>
        <v>42122.80322916666</v>
      </c>
      <c r="U1561" t="str">
        <f t="shared" si="148"/>
        <v>Apr</v>
      </c>
      <c r="V1561" t="str">
        <f t="shared" si="149"/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>
        <f t="shared" si="145"/>
        <v>23.5</v>
      </c>
      <c r="Q1562" t="s">
        <v>8338</v>
      </c>
      <c r="R1562" t="s">
        <v>8343</v>
      </c>
      <c r="S1562" s="8">
        <f t="shared" si="146"/>
        <v>41935.812418981477</v>
      </c>
      <c r="T1562" s="8">
        <f t="shared" si="147"/>
        <v>41955.812418981484</v>
      </c>
      <c r="U1562" t="str">
        <f t="shared" si="148"/>
        <v>Oct</v>
      </c>
      <c r="V1562" t="str">
        <f t="shared" si="149"/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>
        <f t="shared" si="145"/>
        <v>67</v>
      </c>
      <c r="Q1563" t="s">
        <v>8322</v>
      </c>
      <c r="R1563" t="s">
        <v>8344</v>
      </c>
      <c r="S1563" s="8">
        <f t="shared" si="146"/>
        <v>41554.833368055552</v>
      </c>
      <c r="T1563" s="8">
        <f t="shared" si="147"/>
        <v>41584.833368055559</v>
      </c>
      <c r="U1563" t="str">
        <f t="shared" si="148"/>
        <v>Oct</v>
      </c>
      <c r="V1563" t="str">
        <f t="shared" si="149"/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">
        <v>8322</v>
      </c>
      <c r="R1564" t="s">
        <v>8344</v>
      </c>
      <c r="S1564" s="8">
        <f t="shared" si="146"/>
        <v>40079.357824074068</v>
      </c>
      <c r="T1564" s="8">
        <f t="shared" si="147"/>
        <v>40148.784722222219</v>
      </c>
      <c r="U1564" t="str">
        <f t="shared" si="148"/>
        <v>Sep</v>
      </c>
      <c r="V1564" t="str">
        <f t="shared" si="149"/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>
        <f t="shared" si="145"/>
        <v>42.5</v>
      </c>
      <c r="Q1565" t="s">
        <v>8322</v>
      </c>
      <c r="R1565" t="s">
        <v>8344</v>
      </c>
      <c r="S1565" s="8">
        <f t="shared" si="146"/>
        <v>41652.534155092588</v>
      </c>
      <c r="T1565" s="8">
        <f t="shared" si="147"/>
        <v>41712.450821759259</v>
      </c>
      <c r="U1565" t="str">
        <f t="shared" si="148"/>
        <v>Jan</v>
      </c>
      <c r="V1565" t="str">
        <f t="shared" si="149"/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>
        <f t="shared" si="145"/>
        <v>10</v>
      </c>
      <c r="Q1566" t="s">
        <v>8322</v>
      </c>
      <c r="R1566" t="s">
        <v>8344</v>
      </c>
      <c r="S1566" s="8">
        <f t="shared" si="146"/>
        <v>42121.158668981479</v>
      </c>
      <c r="T1566" s="8">
        <f t="shared" si="147"/>
        <v>42152.586805555555</v>
      </c>
      <c r="U1566" t="str">
        <f t="shared" si="148"/>
        <v>Apr</v>
      </c>
      <c r="V1566" t="str">
        <f t="shared" si="149"/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>
        <f t="shared" si="145"/>
        <v>100</v>
      </c>
      <c r="Q1567" t="s">
        <v>8322</v>
      </c>
      <c r="R1567" t="s">
        <v>8344</v>
      </c>
      <c r="S1567" s="8">
        <f t="shared" si="146"/>
        <v>40672.521539351852</v>
      </c>
      <c r="T1567" s="8">
        <f t="shared" si="147"/>
        <v>40702.479872685188</v>
      </c>
      <c r="U1567" t="str">
        <f t="shared" si="148"/>
        <v>May</v>
      </c>
      <c r="V1567" t="str">
        <f t="shared" si="149"/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>
        <f t="shared" si="145"/>
        <v>108.05</v>
      </c>
      <c r="Q1568" t="s">
        <v>8322</v>
      </c>
      <c r="R1568" t="s">
        <v>8344</v>
      </c>
      <c r="S1568" s="8">
        <f t="shared" si="146"/>
        <v>42549.708379629628</v>
      </c>
      <c r="T1568" s="8">
        <f t="shared" si="147"/>
        <v>42578.666666666672</v>
      </c>
      <c r="U1568" t="str">
        <f t="shared" si="148"/>
        <v>Jun</v>
      </c>
      <c r="V1568" t="str">
        <f t="shared" si="149"/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>
        <f t="shared" si="145"/>
        <v>26.92</v>
      </c>
      <c r="Q1569" t="s">
        <v>8322</v>
      </c>
      <c r="R1569" t="s">
        <v>8344</v>
      </c>
      <c r="S1569" s="8">
        <f t="shared" si="146"/>
        <v>41671.728530092587</v>
      </c>
      <c r="T1569" s="8">
        <f t="shared" si="147"/>
        <v>41686.75</v>
      </c>
      <c r="U1569" t="str">
        <f t="shared" si="148"/>
        <v>Feb</v>
      </c>
      <c r="V1569" t="str">
        <f t="shared" si="149"/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>
        <f t="shared" si="145"/>
        <v>155</v>
      </c>
      <c r="Q1570" t="s">
        <v>8322</v>
      </c>
      <c r="R1570" t="s">
        <v>8344</v>
      </c>
      <c r="S1570" s="8">
        <f t="shared" si="146"/>
        <v>41961.853993055549</v>
      </c>
      <c r="T1570" s="8">
        <f t="shared" si="147"/>
        <v>41996.812326388885</v>
      </c>
      <c r="U1570" t="str">
        <f t="shared" si="148"/>
        <v>Nov</v>
      </c>
      <c r="V1570" t="str">
        <f t="shared" si="149"/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">
        <v>8322</v>
      </c>
      <c r="R1571" t="s">
        <v>8344</v>
      </c>
      <c r="S1571" s="8">
        <f t="shared" si="146"/>
        <v>41389.471226851849</v>
      </c>
      <c r="T1571" s="8">
        <f t="shared" si="147"/>
        <v>41419.429560185185</v>
      </c>
      <c r="U1571" t="str">
        <f t="shared" si="148"/>
        <v>Apr</v>
      </c>
      <c r="V1571" t="str">
        <f t="shared" si="149"/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>
        <f t="shared" si="145"/>
        <v>47.77</v>
      </c>
      <c r="Q1572" t="s">
        <v>8322</v>
      </c>
      <c r="R1572" t="s">
        <v>8344</v>
      </c>
      <c r="S1572" s="8">
        <f t="shared" si="146"/>
        <v>42438.605115740742</v>
      </c>
      <c r="T1572" s="8">
        <f t="shared" si="147"/>
        <v>42468.521782407406</v>
      </c>
      <c r="U1572" t="str">
        <f t="shared" si="148"/>
        <v>Mar</v>
      </c>
      <c r="V1572" t="str">
        <f t="shared" si="149"/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>
        <f t="shared" si="145"/>
        <v>20</v>
      </c>
      <c r="Q1573" t="s">
        <v>8322</v>
      </c>
      <c r="R1573" t="s">
        <v>8344</v>
      </c>
      <c r="S1573" s="8">
        <f t="shared" si="146"/>
        <v>42144.561145833337</v>
      </c>
      <c r="T1573" s="8">
        <f t="shared" si="147"/>
        <v>42174.519479166673</v>
      </c>
      <c r="U1573" t="str">
        <f t="shared" si="148"/>
        <v>May</v>
      </c>
      <c r="V1573" t="str">
        <f t="shared" si="149"/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41.67</v>
      </c>
      <c r="Q1574" t="s">
        <v>8322</v>
      </c>
      <c r="R1574" t="s">
        <v>8344</v>
      </c>
      <c r="S1574" s="8">
        <f t="shared" si="146"/>
        <v>42403.824756944443</v>
      </c>
      <c r="T1574" s="8">
        <f t="shared" si="147"/>
        <v>42428.749305555553</v>
      </c>
      <c r="U1574" t="str">
        <f t="shared" si="148"/>
        <v>Feb</v>
      </c>
      <c r="V1574" t="str">
        <f t="shared" si="149"/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>
        <f t="shared" si="145"/>
        <v>74.33</v>
      </c>
      <c r="Q1575" t="s">
        <v>8322</v>
      </c>
      <c r="R1575" t="s">
        <v>8344</v>
      </c>
      <c r="S1575" s="8">
        <f t="shared" si="146"/>
        <v>42785.791689814818</v>
      </c>
      <c r="T1575" s="8">
        <f t="shared" si="147"/>
        <v>42825.915972222225</v>
      </c>
      <c r="U1575" t="str">
        <f t="shared" si="148"/>
        <v>Feb</v>
      </c>
      <c r="V1575" t="str">
        <f t="shared" si="149"/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>
        <f t="shared" si="145"/>
        <v>84.33</v>
      </c>
      <c r="Q1576" t="s">
        <v>8322</v>
      </c>
      <c r="R1576" t="s">
        <v>8344</v>
      </c>
      <c r="S1576" s="8">
        <f t="shared" si="146"/>
        <v>42017.719085648147</v>
      </c>
      <c r="T1576" s="8">
        <f t="shared" si="147"/>
        <v>42052.677418981482</v>
      </c>
      <c r="U1576" t="str">
        <f t="shared" si="148"/>
        <v>Jan</v>
      </c>
      <c r="V1576" t="str">
        <f t="shared" si="149"/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>
        <f t="shared" si="145"/>
        <v>65.459999999999994</v>
      </c>
      <c r="Q1577" t="s">
        <v>8322</v>
      </c>
      <c r="R1577" t="s">
        <v>8344</v>
      </c>
      <c r="S1577" s="8">
        <f t="shared" si="146"/>
        <v>41799.315925925926</v>
      </c>
      <c r="T1577" s="8">
        <f t="shared" si="147"/>
        <v>41829.274259259262</v>
      </c>
      <c r="U1577" t="str">
        <f t="shared" si="148"/>
        <v>Jun</v>
      </c>
      <c r="V1577" t="str">
        <f t="shared" si="149"/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">
        <v>8322</v>
      </c>
      <c r="R1578" t="s">
        <v>8344</v>
      </c>
      <c r="S1578" s="8">
        <f t="shared" si="146"/>
        <v>42140.670925925922</v>
      </c>
      <c r="T1578" s="8">
        <f t="shared" si="147"/>
        <v>42185.629259259258</v>
      </c>
      <c r="U1578" t="str">
        <f t="shared" si="148"/>
        <v>May</v>
      </c>
      <c r="V1578" t="str">
        <f t="shared" si="149"/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>
        <f t="shared" si="145"/>
        <v>27.5</v>
      </c>
      <c r="Q1579" t="s">
        <v>8322</v>
      </c>
      <c r="R1579" t="s">
        <v>8344</v>
      </c>
      <c r="S1579" s="8">
        <f t="shared" si="146"/>
        <v>41054.639444444445</v>
      </c>
      <c r="T1579" s="8">
        <f t="shared" si="147"/>
        <v>41114.597777777781</v>
      </c>
      <c r="U1579" t="str">
        <f t="shared" si="148"/>
        <v>May</v>
      </c>
      <c r="V1579" t="str">
        <f t="shared" si="149"/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>
        <f t="shared" si="145"/>
        <v>51.25</v>
      </c>
      <c r="Q1580" t="s">
        <v>8322</v>
      </c>
      <c r="R1580" t="s">
        <v>8344</v>
      </c>
      <c r="S1580" s="8">
        <f t="shared" si="146"/>
        <v>40398.857534722221</v>
      </c>
      <c r="T1580" s="8">
        <f t="shared" si="147"/>
        <v>40422.833333333336</v>
      </c>
      <c r="U1580" t="str">
        <f t="shared" si="148"/>
        <v>Aug</v>
      </c>
      <c r="V1580" t="str">
        <f t="shared" si="149"/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>
        <f t="shared" si="145"/>
        <v>14</v>
      </c>
      <c r="Q1581" t="s">
        <v>8322</v>
      </c>
      <c r="R1581" t="s">
        <v>8344</v>
      </c>
      <c r="S1581" s="8">
        <f t="shared" si="146"/>
        <v>41481.788090277776</v>
      </c>
      <c r="T1581" s="8">
        <f t="shared" si="147"/>
        <v>41514.746423611112</v>
      </c>
      <c r="U1581" t="str">
        <f t="shared" si="148"/>
        <v>Jul</v>
      </c>
      <c r="V1581" t="str">
        <f t="shared" si="149"/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">
        <v>8322</v>
      </c>
      <c r="R1582" t="s">
        <v>8344</v>
      </c>
      <c r="S1582" s="8">
        <f t="shared" si="146"/>
        <v>40989.841736111113</v>
      </c>
      <c r="T1582" s="8">
        <f t="shared" si="147"/>
        <v>41049.800069444449</v>
      </c>
      <c r="U1582" t="str">
        <f t="shared" si="148"/>
        <v>Mar</v>
      </c>
      <c r="V1582" t="str">
        <f t="shared" si="149"/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>
        <f t="shared" si="145"/>
        <v>5</v>
      </c>
      <c r="Q1583" t="s">
        <v>8338</v>
      </c>
      <c r="R1583" t="s">
        <v>8345</v>
      </c>
      <c r="S1583" s="8">
        <f t="shared" si="146"/>
        <v>42325.240624999999</v>
      </c>
      <c r="T1583" s="8">
        <f t="shared" si="147"/>
        <v>42357.198958333334</v>
      </c>
      <c r="U1583" t="str">
        <f t="shared" si="148"/>
        <v>Nov</v>
      </c>
      <c r="V1583" t="str">
        <f t="shared" si="149"/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>
        <f t="shared" si="145"/>
        <v>31</v>
      </c>
      <c r="Q1584" t="s">
        <v>8338</v>
      </c>
      <c r="R1584" t="s">
        <v>8345</v>
      </c>
      <c r="S1584" s="8">
        <f t="shared" si="146"/>
        <v>42246.581631944442</v>
      </c>
      <c r="T1584" s="8">
        <f t="shared" si="147"/>
        <v>42303.638888888891</v>
      </c>
      <c r="U1584" t="str">
        <f t="shared" si="148"/>
        <v>Aug</v>
      </c>
      <c r="V1584" t="str">
        <f t="shared" si="149"/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>
        <f t="shared" si="145"/>
        <v>15</v>
      </c>
      <c r="Q1585" t="s">
        <v>8338</v>
      </c>
      <c r="R1585" t="s">
        <v>8345</v>
      </c>
      <c r="S1585" s="8">
        <f t="shared" si="146"/>
        <v>41877.696655092594</v>
      </c>
      <c r="T1585" s="8">
        <f t="shared" si="147"/>
        <v>41907.654988425929</v>
      </c>
      <c r="U1585" t="str">
        <f t="shared" si="148"/>
        <v>Aug</v>
      </c>
      <c r="V1585" t="str">
        <f t="shared" si="149"/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">
        <v>8338</v>
      </c>
      <c r="R1586" t="s">
        <v>8345</v>
      </c>
      <c r="S1586" s="8">
        <f t="shared" si="146"/>
        <v>41779.440983796296</v>
      </c>
      <c r="T1586" s="8">
        <f t="shared" si="147"/>
        <v>41789.399317129632</v>
      </c>
      <c r="U1586" t="str">
        <f t="shared" si="148"/>
        <v>May</v>
      </c>
      <c r="V1586" t="str">
        <f t="shared" si="149"/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131.66999999999999</v>
      </c>
      <c r="Q1587" t="s">
        <v>8338</v>
      </c>
      <c r="R1587" t="s">
        <v>8345</v>
      </c>
      <c r="S1587" s="8">
        <f t="shared" si="146"/>
        <v>42707.687129629623</v>
      </c>
      <c r="T1587" s="8">
        <f t="shared" si="147"/>
        <v>42729.208333333328</v>
      </c>
      <c r="U1587" t="str">
        <f t="shared" si="148"/>
        <v>Dec</v>
      </c>
      <c r="V1587" t="str">
        <f t="shared" si="149"/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">
        <v>8338</v>
      </c>
      <c r="R1588" t="s">
        <v>8345</v>
      </c>
      <c r="S1588" s="8">
        <f t="shared" si="146"/>
        <v>42068.896087962967</v>
      </c>
      <c r="T1588" s="8">
        <f t="shared" si="147"/>
        <v>42098.812754629631</v>
      </c>
      <c r="U1588" t="str">
        <f t="shared" si="148"/>
        <v>Mar</v>
      </c>
      <c r="V1588" t="str">
        <f t="shared" si="149"/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>
        <f t="shared" si="145"/>
        <v>1</v>
      </c>
      <c r="Q1589" t="s">
        <v>8338</v>
      </c>
      <c r="R1589" t="s">
        <v>8345</v>
      </c>
      <c r="S1589" s="8">
        <f t="shared" si="146"/>
        <v>41956.742650462962</v>
      </c>
      <c r="T1589" s="8">
        <f t="shared" si="147"/>
        <v>41986.700983796298</v>
      </c>
      <c r="U1589" t="str">
        <f t="shared" si="148"/>
        <v>Nov</v>
      </c>
      <c r="V1589" t="str">
        <f t="shared" si="149"/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">
        <v>8338</v>
      </c>
      <c r="R1590" t="s">
        <v>8345</v>
      </c>
      <c r="S1590" s="8">
        <f t="shared" si="146"/>
        <v>42005.041655092595</v>
      </c>
      <c r="T1590" s="8">
        <f t="shared" si="147"/>
        <v>42035.591666666667</v>
      </c>
      <c r="U1590" t="str">
        <f t="shared" si="148"/>
        <v>Jan</v>
      </c>
      <c r="V1590" t="str">
        <f t="shared" si="149"/>
        <v>2015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">
        <v>8338</v>
      </c>
      <c r="R1591" t="s">
        <v>8345</v>
      </c>
      <c r="S1591" s="8">
        <f t="shared" si="146"/>
        <v>42256.776458333326</v>
      </c>
      <c r="T1591" s="8">
        <f t="shared" si="147"/>
        <v>42286.734791666662</v>
      </c>
      <c r="U1591" t="str">
        <f t="shared" si="148"/>
        <v>Sep</v>
      </c>
      <c r="V1591" t="str">
        <f t="shared" si="149"/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>
        <f t="shared" si="145"/>
        <v>510</v>
      </c>
      <c r="Q1592" t="s">
        <v>8338</v>
      </c>
      <c r="R1592" t="s">
        <v>8345</v>
      </c>
      <c r="S1592" s="8">
        <f t="shared" si="146"/>
        <v>42240.648888888885</v>
      </c>
      <c r="T1592" s="8">
        <f t="shared" si="147"/>
        <v>42270.607222222221</v>
      </c>
      <c r="U1592" t="str">
        <f t="shared" si="148"/>
        <v>Aug</v>
      </c>
      <c r="V1592" t="str">
        <f t="shared" si="149"/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>
        <f t="shared" si="145"/>
        <v>44.48</v>
      </c>
      <c r="Q1593" t="s">
        <v>8338</v>
      </c>
      <c r="R1593" t="s">
        <v>8345</v>
      </c>
      <c r="S1593" s="8">
        <f t="shared" si="146"/>
        <v>42433.517835648141</v>
      </c>
      <c r="T1593" s="8">
        <f t="shared" si="147"/>
        <v>42463.43450231482</v>
      </c>
      <c r="U1593" t="str">
        <f t="shared" si="148"/>
        <v>Mar</v>
      </c>
      <c r="V1593" t="str">
        <f t="shared" si="149"/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">
        <v>8338</v>
      </c>
      <c r="R1594" t="s">
        <v>8345</v>
      </c>
      <c r="S1594" s="8">
        <f t="shared" si="146"/>
        <v>42045.86440972222</v>
      </c>
      <c r="T1594" s="8">
        <f t="shared" si="147"/>
        <v>42090.781076388885</v>
      </c>
      <c r="U1594" t="str">
        <f t="shared" si="148"/>
        <v>Feb</v>
      </c>
      <c r="V1594" t="str">
        <f t="shared" si="149"/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>
        <f t="shared" si="145"/>
        <v>1</v>
      </c>
      <c r="Q1595" t="s">
        <v>8338</v>
      </c>
      <c r="R1595" t="s">
        <v>8345</v>
      </c>
      <c r="S1595" s="8">
        <f t="shared" si="146"/>
        <v>42033.63721064815</v>
      </c>
      <c r="T1595" s="8">
        <f t="shared" si="147"/>
        <v>42063.595543981486</v>
      </c>
      <c r="U1595" t="str">
        <f t="shared" si="148"/>
        <v>Jan</v>
      </c>
      <c r="V1595" t="str">
        <f t="shared" si="149"/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>
        <f t="shared" si="145"/>
        <v>20.5</v>
      </c>
      <c r="Q1596" t="s">
        <v>8338</v>
      </c>
      <c r="R1596" t="s">
        <v>8345</v>
      </c>
      <c r="S1596" s="8">
        <f t="shared" si="146"/>
        <v>42445.504421296289</v>
      </c>
      <c r="T1596" s="8">
        <f t="shared" si="147"/>
        <v>42505.431249999994</v>
      </c>
      <c r="U1596" t="str">
        <f t="shared" si="148"/>
        <v>Mar</v>
      </c>
      <c r="V1596" t="str">
        <f t="shared" si="149"/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>
        <f t="shared" si="145"/>
        <v>40</v>
      </c>
      <c r="Q1597" t="s">
        <v>8338</v>
      </c>
      <c r="R1597" t="s">
        <v>8345</v>
      </c>
      <c r="S1597" s="8">
        <f t="shared" si="146"/>
        <v>41779.84175925926</v>
      </c>
      <c r="T1597" s="8">
        <f t="shared" si="147"/>
        <v>41808.592361111114</v>
      </c>
      <c r="U1597" t="str">
        <f t="shared" si="148"/>
        <v>May</v>
      </c>
      <c r="V1597" t="str">
        <f t="shared" si="149"/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>
        <f t="shared" si="145"/>
        <v>25</v>
      </c>
      <c r="Q1598" t="s">
        <v>8338</v>
      </c>
      <c r="R1598" t="s">
        <v>8345</v>
      </c>
      <c r="S1598" s="8">
        <f t="shared" si="146"/>
        <v>41941.221863425926</v>
      </c>
      <c r="T1598" s="8">
        <f t="shared" si="147"/>
        <v>41986.221863425926</v>
      </c>
      <c r="U1598" t="str">
        <f t="shared" si="148"/>
        <v>Oct</v>
      </c>
      <c r="V1598" t="str">
        <f t="shared" si="149"/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">
        <v>8338</v>
      </c>
      <c r="R1599" t="s">
        <v>8345</v>
      </c>
      <c r="S1599" s="8">
        <f t="shared" si="146"/>
        <v>42603.145798611113</v>
      </c>
      <c r="T1599" s="8">
        <f t="shared" si="147"/>
        <v>42633.104131944448</v>
      </c>
      <c r="U1599" t="str">
        <f t="shared" si="148"/>
        <v>Aug</v>
      </c>
      <c r="V1599" t="str">
        <f t="shared" si="149"/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>
        <f t="shared" si="145"/>
        <v>1</v>
      </c>
      <c r="Q1600" t="s">
        <v>8338</v>
      </c>
      <c r="R1600" t="s">
        <v>8345</v>
      </c>
      <c r="S1600" s="8">
        <f t="shared" si="146"/>
        <v>42151.459004629629</v>
      </c>
      <c r="T1600" s="8">
        <f t="shared" si="147"/>
        <v>42211.417337962965</v>
      </c>
      <c r="U1600" t="str">
        <f t="shared" si="148"/>
        <v>May</v>
      </c>
      <c r="V1600" t="str">
        <f t="shared" si="149"/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">
        <v>8338</v>
      </c>
      <c r="R1601" t="s">
        <v>8345</v>
      </c>
      <c r="S1601" s="8">
        <f t="shared" si="146"/>
        <v>42438.330740740734</v>
      </c>
      <c r="T1601" s="8">
        <f t="shared" si="147"/>
        <v>42468.247407407413</v>
      </c>
      <c r="U1601" t="str">
        <f t="shared" si="148"/>
        <v>Mar</v>
      </c>
      <c r="V1601" t="str">
        <f t="shared" si="149"/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>
        <f t="shared" si="145"/>
        <v>40.78</v>
      </c>
      <c r="Q1602" t="s">
        <v>8338</v>
      </c>
      <c r="R1602" t="s">
        <v>8345</v>
      </c>
      <c r="S1602" s="8">
        <f t="shared" si="146"/>
        <v>41790.848981481482</v>
      </c>
      <c r="T1602" s="8">
        <f t="shared" si="147"/>
        <v>41834.96597222222</v>
      </c>
      <c r="U1602" t="str">
        <f t="shared" si="148"/>
        <v>May</v>
      </c>
      <c r="V1602" t="str">
        <f t="shared" si="149"/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ROUND(100*(E1603/D1603),0)</f>
        <v>108</v>
      </c>
      <c r="P1603">
        <f t="shared" ref="P1603:P1666" si="151">ROUND(E1603/L1603,2)</f>
        <v>48.33</v>
      </c>
      <c r="Q1603" t="s">
        <v>8325</v>
      </c>
      <c r="R1603" t="s">
        <v>8326</v>
      </c>
      <c r="S1603" s="8">
        <f t="shared" ref="S1603:S1666" si="152">(((J1603/60)/60)/24)+DATE(1970,1,1)+(-5/24)</f>
        <v>40637.884641203702</v>
      </c>
      <c r="T1603" s="8">
        <f t="shared" ref="T1603:T1666" si="153">(((I1603/60)/60)/24)+DATE(1970,1,1)+(-6/24)</f>
        <v>40667.842974537038</v>
      </c>
      <c r="U1603" t="str">
        <f t="shared" ref="U1603:U1666" si="154">TEXT(S1603,"mmm")</f>
        <v>Apr</v>
      </c>
      <c r="V1603" t="str">
        <f t="shared" ref="V1603:V1666" si="155">TEXT(S1603,"yyyy")</f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>
        <f t="shared" si="151"/>
        <v>46.95</v>
      </c>
      <c r="Q1604" t="s">
        <v>8325</v>
      </c>
      <c r="R1604" t="s">
        <v>8326</v>
      </c>
      <c r="S1604" s="8">
        <f t="shared" si="152"/>
        <v>40788.089317129627</v>
      </c>
      <c r="T1604" s="8">
        <f t="shared" si="153"/>
        <v>40830.708333333336</v>
      </c>
      <c r="U1604" t="str">
        <f t="shared" si="154"/>
        <v>Sep</v>
      </c>
      <c r="V1604" t="str">
        <f t="shared" si="155"/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>
        <f t="shared" si="151"/>
        <v>66.69</v>
      </c>
      <c r="Q1605" t="s">
        <v>8325</v>
      </c>
      <c r="R1605" t="s">
        <v>8326</v>
      </c>
      <c r="S1605" s="8">
        <f t="shared" si="152"/>
        <v>40875.961331018516</v>
      </c>
      <c r="T1605" s="8">
        <f t="shared" si="153"/>
        <v>40935.919664351852</v>
      </c>
      <c r="U1605" t="str">
        <f t="shared" si="154"/>
        <v>Nov</v>
      </c>
      <c r="V1605" t="str">
        <f t="shared" si="155"/>
        <v>2011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>
        <f t="shared" si="151"/>
        <v>48.84</v>
      </c>
      <c r="Q1606" t="s">
        <v>8325</v>
      </c>
      <c r="R1606" t="s">
        <v>8326</v>
      </c>
      <c r="S1606" s="8">
        <f t="shared" si="152"/>
        <v>40945.636979166666</v>
      </c>
      <c r="T1606" s="8">
        <f t="shared" si="153"/>
        <v>40985.55364583333</v>
      </c>
      <c r="U1606" t="str">
        <f t="shared" si="154"/>
        <v>Feb</v>
      </c>
      <c r="V1606" t="str">
        <f t="shared" si="155"/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>
        <f t="shared" si="151"/>
        <v>137.31</v>
      </c>
      <c r="Q1607" t="s">
        <v>8325</v>
      </c>
      <c r="R1607" t="s">
        <v>8326</v>
      </c>
      <c r="S1607" s="8">
        <f t="shared" si="152"/>
        <v>40746.804548611108</v>
      </c>
      <c r="T1607" s="8">
        <f t="shared" si="153"/>
        <v>40756.041666666664</v>
      </c>
      <c r="U1607" t="str">
        <f t="shared" si="154"/>
        <v>Jul</v>
      </c>
      <c r="V1607" t="str">
        <f t="shared" si="155"/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>
        <f t="shared" si="151"/>
        <v>87.83</v>
      </c>
      <c r="Q1608" t="s">
        <v>8325</v>
      </c>
      <c r="R1608" t="s">
        <v>8326</v>
      </c>
      <c r="S1608" s="8">
        <f t="shared" si="152"/>
        <v>40535.903217592589</v>
      </c>
      <c r="T1608" s="8">
        <f t="shared" si="153"/>
        <v>40625.819884259261</v>
      </c>
      <c r="U1608" t="str">
        <f t="shared" si="154"/>
        <v>Dec</v>
      </c>
      <c r="V1608" t="str">
        <f t="shared" si="155"/>
        <v>2010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>
        <f t="shared" si="151"/>
        <v>70.790000000000006</v>
      </c>
      <c r="Q1609" t="s">
        <v>8325</v>
      </c>
      <c r="R1609" t="s">
        <v>8326</v>
      </c>
      <c r="S1609" s="8">
        <f t="shared" si="152"/>
        <v>41053.600127314814</v>
      </c>
      <c r="T1609" s="8">
        <f t="shared" si="153"/>
        <v>41074.55846064815</v>
      </c>
      <c r="U1609" t="str">
        <f t="shared" si="154"/>
        <v>May</v>
      </c>
      <c r="V1609" t="str">
        <f t="shared" si="155"/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>
        <f t="shared" si="151"/>
        <v>52.83</v>
      </c>
      <c r="Q1610" t="s">
        <v>8325</v>
      </c>
      <c r="R1610" t="s">
        <v>8326</v>
      </c>
      <c r="S1610" s="8">
        <f t="shared" si="152"/>
        <v>41607.622523148144</v>
      </c>
      <c r="T1610" s="8">
        <f t="shared" si="153"/>
        <v>41639.976388888892</v>
      </c>
      <c r="U1610" t="str">
        <f t="shared" si="154"/>
        <v>Nov</v>
      </c>
      <c r="V1610" t="str">
        <f t="shared" si="155"/>
        <v>2013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>
        <f t="shared" si="151"/>
        <v>443.75</v>
      </c>
      <c r="Q1611" t="s">
        <v>8325</v>
      </c>
      <c r="R1611" t="s">
        <v>8326</v>
      </c>
      <c r="S1611" s="8">
        <f t="shared" si="152"/>
        <v>40795.792928240735</v>
      </c>
      <c r="T1611" s="8">
        <f t="shared" si="153"/>
        <v>40849.083333333336</v>
      </c>
      <c r="U1611" t="str">
        <f t="shared" si="154"/>
        <v>Sep</v>
      </c>
      <c r="V1611" t="str">
        <f t="shared" si="155"/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>
        <f t="shared" si="151"/>
        <v>48.54</v>
      </c>
      <c r="Q1612" t="s">
        <v>8325</v>
      </c>
      <c r="R1612" t="s">
        <v>8326</v>
      </c>
      <c r="S1612" s="8">
        <f t="shared" si="152"/>
        <v>41228.716550925921</v>
      </c>
      <c r="T1612" s="8">
        <f t="shared" si="153"/>
        <v>41258.674884259257</v>
      </c>
      <c r="U1612" t="str">
        <f t="shared" si="154"/>
        <v>Nov</v>
      </c>
      <c r="V1612" t="str">
        <f t="shared" si="155"/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>
        <f t="shared" si="151"/>
        <v>37.07</v>
      </c>
      <c r="Q1613" t="s">
        <v>8325</v>
      </c>
      <c r="R1613" t="s">
        <v>8326</v>
      </c>
      <c r="S1613" s="8">
        <f t="shared" si="152"/>
        <v>41408.792037037034</v>
      </c>
      <c r="T1613" s="8">
        <f t="shared" si="153"/>
        <v>41429.75037037037</v>
      </c>
      <c r="U1613" t="str">
        <f t="shared" si="154"/>
        <v>May</v>
      </c>
      <c r="V1613" t="str">
        <f t="shared" si="155"/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>
        <f t="shared" si="151"/>
        <v>50</v>
      </c>
      <c r="Q1614" t="s">
        <v>8325</v>
      </c>
      <c r="R1614" t="s">
        <v>8326</v>
      </c>
      <c r="S1614" s="8">
        <f t="shared" si="152"/>
        <v>41246.666481481479</v>
      </c>
      <c r="T1614" s="8">
        <f t="shared" si="153"/>
        <v>41276.624814814815</v>
      </c>
      <c r="U1614" t="str">
        <f t="shared" si="154"/>
        <v>Dec</v>
      </c>
      <c r="V1614" t="str">
        <f t="shared" si="155"/>
        <v>2012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>
        <f t="shared" si="151"/>
        <v>39.04</v>
      </c>
      <c r="Q1615" t="s">
        <v>8325</v>
      </c>
      <c r="R1615" t="s">
        <v>8326</v>
      </c>
      <c r="S1615" s="8">
        <f t="shared" si="152"/>
        <v>41081.861134259256</v>
      </c>
      <c r="T1615" s="8">
        <f t="shared" si="153"/>
        <v>41111.819467592592</v>
      </c>
      <c r="U1615" t="str">
        <f t="shared" si="154"/>
        <v>Jun</v>
      </c>
      <c r="V1615" t="str">
        <f t="shared" si="155"/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>
        <f t="shared" si="151"/>
        <v>66.69</v>
      </c>
      <c r="Q1616" t="s">
        <v>8325</v>
      </c>
      <c r="R1616" t="s">
        <v>8326</v>
      </c>
      <c r="S1616" s="8">
        <f t="shared" si="152"/>
        <v>41794.772789351846</v>
      </c>
      <c r="T1616" s="8">
        <f t="shared" si="153"/>
        <v>41854.458333333336</v>
      </c>
      <c r="U1616" t="str">
        <f t="shared" si="154"/>
        <v>Jun</v>
      </c>
      <c r="V1616" t="str">
        <f t="shared" si="155"/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>
        <f t="shared" si="151"/>
        <v>67.13</v>
      </c>
      <c r="Q1617" t="s">
        <v>8325</v>
      </c>
      <c r="R1617" t="s">
        <v>8326</v>
      </c>
      <c r="S1617" s="8">
        <f t="shared" si="152"/>
        <v>40844.842546296291</v>
      </c>
      <c r="T1617" s="8">
        <f t="shared" si="153"/>
        <v>40889.842546296299</v>
      </c>
      <c r="U1617" t="str">
        <f t="shared" si="154"/>
        <v>Oct</v>
      </c>
      <c r="V1617" t="str">
        <f t="shared" si="155"/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>
        <f t="shared" si="151"/>
        <v>66.37</v>
      </c>
      <c r="Q1618" t="s">
        <v>8325</v>
      </c>
      <c r="R1618" t="s">
        <v>8326</v>
      </c>
      <c r="S1618" s="8">
        <f t="shared" si="152"/>
        <v>41194.507187499999</v>
      </c>
      <c r="T1618" s="8">
        <f t="shared" si="153"/>
        <v>41235.666666666664</v>
      </c>
      <c r="U1618" t="str">
        <f t="shared" si="154"/>
        <v>Oct</v>
      </c>
      <c r="V1618" t="str">
        <f t="shared" si="155"/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>
        <f t="shared" si="151"/>
        <v>64.62</v>
      </c>
      <c r="Q1619" t="s">
        <v>8325</v>
      </c>
      <c r="R1619" t="s">
        <v>8326</v>
      </c>
      <c r="S1619" s="8">
        <f t="shared" si="152"/>
        <v>41546.455879629626</v>
      </c>
      <c r="T1619" s="8">
        <f t="shared" si="153"/>
        <v>41579.541666666664</v>
      </c>
      <c r="U1619" t="str">
        <f t="shared" si="154"/>
        <v>Sep</v>
      </c>
      <c r="V1619" t="str">
        <f t="shared" si="155"/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>
        <f t="shared" si="151"/>
        <v>58.37</v>
      </c>
      <c r="Q1620" t="s">
        <v>8325</v>
      </c>
      <c r="R1620" t="s">
        <v>8326</v>
      </c>
      <c r="S1620" s="8">
        <f t="shared" si="152"/>
        <v>41301.446006944439</v>
      </c>
      <c r="T1620" s="8">
        <f t="shared" si="153"/>
        <v>41341.404340277775</v>
      </c>
      <c r="U1620" t="str">
        <f t="shared" si="154"/>
        <v>Jan</v>
      </c>
      <c r="V1620" t="str">
        <f t="shared" si="155"/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>
        <f t="shared" si="151"/>
        <v>86.96</v>
      </c>
      <c r="Q1621" t="s">
        <v>8325</v>
      </c>
      <c r="R1621" t="s">
        <v>8326</v>
      </c>
      <c r="S1621" s="8">
        <f t="shared" si="152"/>
        <v>41875.977847222224</v>
      </c>
      <c r="T1621" s="8">
        <f t="shared" si="153"/>
        <v>41896.93618055556</v>
      </c>
      <c r="U1621" t="str">
        <f t="shared" si="154"/>
        <v>Aug</v>
      </c>
      <c r="V1621" t="str">
        <f t="shared" si="155"/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>
        <f t="shared" si="151"/>
        <v>66.47</v>
      </c>
      <c r="Q1622" t="s">
        <v>8325</v>
      </c>
      <c r="R1622" t="s">
        <v>8326</v>
      </c>
      <c r="S1622" s="8">
        <f t="shared" si="152"/>
        <v>41321.131249999999</v>
      </c>
      <c r="T1622" s="8">
        <f t="shared" si="153"/>
        <v>41328.089583333334</v>
      </c>
      <c r="U1622" t="str">
        <f t="shared" si="154"/>
        <v>Feb</v>
      </c>
      <c r="V1622" t="str">
        <f t="shared" si="155"/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>
        <f t="shared" si="151"/>
        <v>163.78</v>
      </c>
      <c r="Q1623" t="s">
        <v>8325</v>
      </c>
      <c r="R1623" t="s">
        <v>8326</v>
      </c>
      <c r="S1623" s="8">
        <f t="shared" si="152"/>
        <v>41003.398321759254</v>
      </c>
      <c r="T1623" s="8">
        <f t="shared" si="153"/>
        <v>41056.915972222225</v>
      </c>
      <c r="U1623" t="str">
        <f t="shared" si="154"/>
        <v>Apr</v>
      </c>
      <c r="V1623" t="str">
        <f t="shared" si="155"/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>
        <f t="shared" si="151"/>
        <v>107.98</v>
      </c>
      <c r="Q1624" t="s">
        <v>8325</v>
      </c>
      <c r="R1624" t="s">
        <v>8326</v>
      </c>
      <c r="S1624" s="8">
        <f t="shared" si="152"/>
        <v>41950.086504629624</v>
      </c>
      <c r="T1624" s="8">
        <f t="shared" si="153"/>
        <v>41990.082638888889</v>
      </c>
      <c r="U1624" t="str">
        <f t="shared" si="154"/>
        <v>Nov</v>
      </c>
      <c r="V1624" t="str">
        <f t="shared" si="155"/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>
        <f t="shared" si="151"/>
        <v>42.11</v>
      </c>
      <c r="Q1625" t="s">
        <v>8325</v>
      </c>
      <c r="R1625" t="s">
        <v>8326</v>
      </c>
      <c r="S1625" s="8">
        <f t="shared" si="152"/>
        <v>41453.480196759258</v>
      </c>
      <c r="T1625" s="8">
        <f t="shared" si="153"/>
        <v>41513.438530092593</v>
      </c>
      <c r="U1625" t="str">
        <f t="shared" si="154"/>
        <v>Jun</v>
      </c>
      <c r="V1625" t="str">
        <f t="shared" si="155"/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">
        <v>8325</v>
      </c>
      <c r="R1626" t="s">
        <v>8326</v>
      </c>
      <c r="S1626" s="8">
        <f t="shared" si="152"/>
        <v>41243.158969907403</v>
      </c>
      <c r="T1626" s="8">
        <f t="shared" si="153"/>
        <v>41283.117303240739</v>
      </c>
      <c r="U1626" t="str">
        <f t="shared" si="154"/>
        <v>Nov</v>
      </c>
      <c r="V1626" t="str">
        <f t="shared" si="155"/>
        <v>2012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>
        <f t="shared" si="151"/>
        <v>112.02</v>
      </c>
      <c r="Q1627" t="s">
        <v>8325</v>
      </c>
      <c r="R1627" t="s">
        <v>8326</v>
      </c>
      <c r="S1627" s="8">
        <f t="shared" si="152"/>
        <v>41135.491354166668</v>
      </c>
      <c r="T1627" s="8">
        <f t="shared" si="153"/>
        <v>41163.449687500004</v>
      </c>
      <c r="U1627" t="str">
        <f t="shared" si="154"/>
        <v>Aug</v>
      </c>
      <c r="V1627" t="str">
        <f t="shared" si="155"/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>
        <f t="shared" si="151"/>
        <v>74.95</v>
      </c>
      <c r="Q1628" t="s">
        <v>8325</v>
      </c>
      <c r="R1628" t="s">
        <v>8326</v>
      </c>
      <c r="S1628" s="8">
        <f t="shared" si="152"/>
        <v>41579.639664351853</v>
      </c>
      <c r="T1628" s="8">
        <f t="shared" si="153"/>
        <v>41609.639664351853</v>
      </c>
      <c r="U1628" t="str">
        <f t="shared" si="154"/>
        <v>Nov</v>
      </c>
      <c r="V1628" t="str">
        <f t="shared" si="155"/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61.58</v>
      </c>
      <c r="Q1629" t="s">
        <v>8325</v>
      </c>
      <c r="R1629" t="s">
        <v>8326</v>
      </c>
      <c r="S1629" s="8">
        <f t="shared" si="152"/>
        <v>41205.498715277776</v>
      </c>
      <c r="T1629" s="8">
        <f t="shared" si="153"/>
        <v>41238.957638888889</v>
      </c>
      <c r="U1629" t="str">
        <f t="shared" si="154"/>
        <v>Oct</v>
      </c>
      <c r="V1629" t="str">
        <f t="shared" si="155"/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>
        <f t="shared" si="151"/>
        <v>45.88</v>
      </c>
      <c r="Q1630" t="s">
        <v>8325</v>
      </c>
      <c r="R1630" t="s">
        <v>8326</v>
      </c>
      <c r="S1630" s="8">
        <f t="shared" si="152"/>
        <v>41774.528726851851</v>
      </c>
      <c r="T1630" s="8">
        <f t="shared" si="153"/>
        <v>41807.487060185187</v>
      </c>
      <c r="U1630" t="str">
        <f t="shared" si="154"/>
        <v>May</v>
      </c>
      <c r="V1630" t="str">
        <f t="shared" si="155"/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>
        <f t="shared" si="151"/>
        <v>75.849999999999994</v>
      </c>
      <c r="Q1631" t="s">
        <v>8325</v>
      </c>
      <c r="R1631" t="s">
        <v>8326</v>
      </c>
      <c r="S1631" s="8">
        <f t="shared" si="152"/>
        <v>41645.658946759257</v>
      </c>
      <c r="T1631" s="8">
        <f t="shared" si="153"/>
        <v>41690.617280092592</v>
      </c>
      <c r="U1631" t="str">
        <f t="shared" si="154"/>
        <v>Jan</v>
      </c>
      <c r="V1631" t="str">
        <f t="shared" si="155"/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>
        <f t="shared" si="151"/>
        <v>84.21</v>
      </c>
      <c r="Q1632" t="s">
        <v>8325</v>
      </c>
      <c r="R1632" t="s">
        <v>8326</v>
      </c>
      <c r="S1632" s="8">
        <f t="shared" si="152"/>
        <v>40939.629340277774</v>
      </c>
      <c r="T1632" s="8">
        <f t="shared" si="153"/>
        <v>40970.040972222225</v>
      </c>
      <c r="U1632" t="str">
        <f t="shared" si="154"/>
        <v>Jan</v>
      </c>
      <c r="V1632" t="str">
        <f t="shared" si="155"/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>
        <f t="shared" si="151"/>
        <v>117.23</v>
      </c>
      <c r="Q1633" t="s">
        <v>8325</v>
      </c>
      <c r="R1633" t="s">
        <v>8326</v>
      </c>
      <c r="S1633" s="8">
        <f t="shared" si="152"/>
        <v>41164.65116898148</v>
      </c>
      <c r="T1633" s="8">
        <f t="shared" si="153"/>
        <v>41194.609502314815</v>
      </c>
      <c r="U1633" t="str">
        <f t="shared" si="154"/>
        <v>Sep</v>
      </c>
      <c r="V1633" t="str">
        <f t="shared" si="155"/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>
        <f t="shared" si="151"/>
        <v>86.49</v>
      </c>
      <c r="Q1634" t="s">
        <v>8325</v>
      </c>
      <c r="R1634" t="s">
        <v>8326</v>
      </c>
      <c r="S1634" s="8">
        <f t="shared" si="152"/>
        <v>40750.132569444439</v>
      </c>
      <c r="T1634" s="8">
        <f t="shared" si="153"/>
        <v>40810.090902777774</v>
      </c>
      <c r="U1634" t="str">
        <f t="shared" si="154"/>
        <v>Jul</v>
      </c>
      <c r="V1634" t="str">
        <f t="shared" si="155"/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</v>
      </c>
      <c r="Q1635" t="s">
        <v>8325</v>
      </c>
      <c r="R1635" t="s">
        <v>8326</v>
      </c>
      <c r="S1635" s="8">
        <f t="shared" si="152"/>
        <v>40896.675416666665</v>
      </c>
      <c r="T1635" s="8">
        <f t="shared" si="153"/>
        <v>40923.958333333336</v>
      </c>
      <c r="U1635" t="str">
        <f t="shared" si="154"/>
        <v>Dec</v>
      </c>
      <c r="V1635" t="str">
        <f t="shared" si="155"/>
        <v>2011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>
        <f t="shared" si="151"/>
        <v>62.81</v>
      </c>
      <c r="Q1636" t="s">
        <v>8325</v>
      </c>
      <c r="R1636" t="s">
        <v>8326</v>
      </c>
      <c r="S1636" s="8">
        <f t="shared" si="152"/>
        <v>40657.981493055551</v>
      </c>
      <c r="T1636" s="8">
        <f t="shared" si="153"/>
        <v>40695.999305555553</v>
      </c>
      <c r="U1636" t="str">
        <f t="shared" si="154"/>
        <v>Apr</v>
      </c>
      <c r="V1636" t="str">
        <f t="shared" si="155"/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>
        <f t="shared" si="151"/>
        <v>67.73</v>
      </c>
      <c r="Q1637" t="s">
        <v>8325</v>
      </c>
      <c r="R1637" t="s">
        <v>8326</v>
      </c>
      <c r="S1637" s="8">
        <f t="shared" si="152"/>
        <v>42502.660428240742</v>
      </c>
      <c r="T1637" s="8">
        <f t="shared" si="153"/>
        <v>42562.618761574078</v>
      </c>
      <c r="U1637" t="str">
        <f t="shared" si="154"/>
        <v>May</v>
      </c>
      <c r="V1637" t="str">
        <f t="shared" si="155"/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>
        <f t="shared" si="151"/>
        <v>53.56</v>
      </c>
      <c r="Q1638" t="s">
        <v>8325</v>
      </c>
      <c r="R1638" t="s">
        <v>8326</v>
      </c>
      <c r="S1638" s="8">
        <f t="shared" si="152"/>
        <v>40662.878333333334</v>
      </c>
      <c r="T1638" s="8">
        <f t="shared" si="153"/>
        <v>40705.916666666664</v>
      </c>
      <c r="U1638" t="str">
        <f t="shared" si="154"/>
        <v>Apr</v>
      </c>
      <c r="V1638" t="str">
        <f t="shared" si="155"/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>
        <f t="shared" si="151"/>
        <v>34.6</v>
      </c>
      <c r="Q1639" t="s">
        <v>8325</v>
      </c>
      <c r="R1639" t="s">
        <v>8326</v>
      </c>
      <c r="S1639" s="8">
        <f t="shared" si="152"/>
        <v>40122.543287037035</v>
      </c>
      <c r="T1639" s="8">
        <f t="shared" si="153"/>
        <v>40178.73541666667</v>
      </c>
      <c r="U1639" t="str">
        <f t="shared" si="154"/>
        <v>Nov</v>
      </c>
      <c r="V1639" t="str">
        <f t="shared" si="155"/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38.89</v>
      </c>
      <c r="Q1640" t="s">
        <v>8325</v>
      </c>
      <c r="R1640" t="s">
        <v>8326</v>
      </c>
      <c r="S1640" s="8">
        <f t="shared" si="152"/>
        <v>41288.478796296295</v>
      </c>
      <c r="T1640" s="8">
        <f t="shared" si="153"/>
        <v>41333.642361111109</v>
      </c>
      <c r="U1640" t="str">
        <f t="shared" si="154"/>
        <v>Jan</v>
      </c>
      <c r="V1640" t="str">
        <f t="shared" si="155"/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94.74</v>
      </c>
      <c r="Q1641" t="s">
        <v>8325</v>
      </c>
      <c r="R1641" t="s">
        <v>8326</v>
      </c>
      <c r="S1641" s="8">
        <f t="shared" si="152"/>
        <v>40941.444039351853</v>
      </c>
      <c r="T1641" s="8">
        <f t="shared" si="153"/>
        <v>40971.402372685188</v>
      </c>
      <c r="U1641" t="str">
        <f t="shared" si="154"/>
        <v>Feb</v>
      </c>
      <c r="V1641" t="str">
        <f t="shared" si="155"/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>
        <f t="shared" si="151"/>
        <v>39.97</v>
      </c>
      <c r="Q1642" t="s">
        <v>8325</v>
      </c>
      <c r="R1642" t="s">
        <v>8326</v>
      </c>
      <c r="S1642" s="8">
        <f t="shared" si="152"/>
        <v>40379.022627314815</v>
      </c>
      <c r="T1642" s="8">
        <f t="shared" si="153"/>
        <v>40392.832638888889</v>
      </c>
      <c r="U1642" t="str">
        <f t="shared" si="154"/>
        <v>Jul</v>
      </c>
      <c r="V1642" t="str">
        <f t="shared" si="155"/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>
        <f t="shared" si="151"/>
        <v>97.5</v>
      </c>
      <c r="Q1643" t="s">
        <v>8325</v>
      </c>
      <c r="R1643" t="s">
        <v>8346</v>
      </c>
      <c r="S1643" s="8">
        <f t="shared" si="152"/>
        <v>41962.388240740744</v>
      </c>
      <c r="T1643" s="8">
        <f t="shared" si="153"/>
        <v>41992.346574074079</v>
      </c>
      <c r="U1643" t="str">
        <f t="shared" si="154"/>
        <v>Nov</v>
      </c>
      <c r="V1643" t="str">
        <f t="shared" si="155"/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42.86</v>
      </c>
      <c r="Q1644" t="s">
        <v>8325</v>
      </c>
      <c r="R1644" t="s">
        <v>8346</v>
      </c>
      <c r="S1644" s="8">
        <f t="shared" si="152"/>
        <v>40687.816284722219</v>
      </c>
      <c r="T1644" s="8">
        <f t="shared" si="153"/>
        <v>40707.774618055555</v>
      </c>
      <c r="U1644" t="str">
        <f t="shared" si="154"/>
        <v>May</v>
      </c>
      <c r="V1644" t="str">
        <f t="shared" si="155"/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>
        <f t="shared" si="151"/>
        <v>168.51</v>
      </c>
      <c r="Q1645" t="s">
        <v>8325</v>
      </c>
      <c r="R1645" t="s">
        <v>8346</v>
      </c>
      <c r="S1645" s="8">
        <f t="shared" si="152"/>
        <v>41146.615879629629</v>
      </c>
      <c r="T1645" s="8">
        <f t="shared" si="153"/>
        <v>41176.574212962965</v>
      </c>
      <c r="U1645" t="str">
        <f t="shared" si="154"/>
        <v>Aug</v>
      </c>
      <c r="V1645" t="str">
        <f t="shared" si="155"/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>
        <f t="shared" si="151"/>
        <v>85.55</v>
      </c>
      <c r="Q1646" t="s">
        <v>8325</v>
      </c>
      <c r="R1646" t="s">
        <v>8346</v>
      </c>
      <c r="S1646" s="8">
        <f t="shared" si="152"/>
        <v>41174.851388888885</v>
      </c>
      <c r="T1646" s="8">
        <f t="shared" si="153"/>
        <v>41234.851388888892</v>
      </c>
      <c r="U1646" t="str">
        <f t="shared" si="154"/>
        <v>Sep</v>
      </c>
      <c r="V1646" t="str">
        <f t="shared" si="155"/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>
        <f t="shared" si="151"/>
        <v>554</v>
      </c>
      <c r="Q1647" t="s">
        <v>8325</v>
      </c>
      <c r="R1647" t="s">
        <v>8346</v>
      </c>
      <c r="S1647" s="8">
        <f t="shared" si="152"/>
        <v>41521.409027777772</v>
      </c>
      <c r="T1647" s="8">
        <f t="shared" si="153"/>
        <v>41535.367361111108</v>
      </c>
      <c r="U1647" t="str">
        <f t="shared" si="154"/>
        <v>Sep</v>
      </c>
      <c r="V1647" t="str">
        <f t="shared" si="155"/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>
        <f t="shared" si="151"/>
        <v>26.55</v>
      </c>
      <c r="Q1648" t="s">
        <v>8325</v>
      </c>
      <c r="R1648" t="s">
        <v>8346</v>
      </c>
      <c r="S1648" s="8">
        <f t="shared" si="152"/>
        <v>41833.241932870369</v>
      </c>
      <c r="T1648" s="8">
        <f t="shared" si="153"/>
        <v>41865.507638888892</v>
      </c>
      <c r="U1648" t="str">
        <f t="shared" si="154"/>
        <v>Jul</v>
      </c>
      <c r="V1648" t="str">
        <f t="shared" si="155"/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>
        <f t="shared" si="151"/>
        <v>113.83</v>
      </c>
      <c r="Q1649" t="s">
        <v>8325</v>
      </c>
      <c r="R1649" t="s">
        <v>8346</v>
      </c>
      <c r="S1649" s="8">
        <f t="shared" si="152"/>
        <v>41039.201122685183</v>
      </c>
      <c r="T1649" s="8">
        <f t="shared" si="153"/>
        <v>41069.159456018519</v>
      </c>
      <c r="U1649" t="str">
        <f t="shared" si="154"/>
        <v>May</v>
      </c>
      <c r="V1649" t="str">
        <f t="shared" si="155"/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>
        <f t="shared" si="151"/>
        <v>32.01</v>
      </c>
      <c r="Q1650" t="s">
        <v>8325</v>
      </c>
      <c r="R1650" t="s">
        <v>8346</v>
      </c>
      <c r="S1650" s="8">
        <f t="shared" si="152"/>
        <v>40592.496319444443</v>
      </c>
      <c r="T1650" s="8">
        <f t="shared" si="153"/>
        <v>40622.412986111114</v>
      </c>
      <c r="U1650" t="str">
        <f t="shared" si="154"/>
        <v>Feb</v>
      </c>
      <c r="V1650" t="str">
        <f t="shared" si="155"/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>
        <f t="shared" si="151"/>
        <v>47.19</v>
      </c>
      <c r="Q1651" t="s">
        <v>8325</v>
      </c>
      <c r="R1651" t="s">
        <v>8346</v>
      </c>
      <c r="S1651" s="8">
        <f t="shared" si="152"/>
        <v>41737.476331018515</v>
      </c>
      <c r="T1651" s="8">
        <f t="shared" si="153"/>
        <v>41782.434664351851</v>
      </c>
      <c r="U1651" t="str">
        <f t="shared" si="154"/>
        <v>Apr</v>
      </c>
      <c r="V1651" t="str">
        <f t="shared" si="155"/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>
        <f t="shared" si="151"/>
        <v>88.47</v>
      </c>
      <c r="Q1652" t="s">
        <v>8325</v>
      </c>
      <c r="R1652" t="s">
        <v>8346</v>
      </c>
      <c r="S1652" s="8">
        <f t="shared" si="152"/>
        <v>41526.227280092593</v>
      </c>
      <c r="T1652" s="8">
        <f t="shared" si="153"/>
        <v>41556.185613425929</v>
      </c>
      <c r="U1652" t="str">
        <f t="shared" si="154"/>
        <v>Sep</v>
      </c>
      <c r="V1652" t="str">
        <f t="shared" si="155"/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>
        <f t="shared" si="151"/>
        <v>100.75</v>
      </c>
      <c r="Q1653" t="s">
        <v>8325</v>
      </c>
      <c r="R1653" t="s">
        <v>8346</v>
      </c>
      <c r="S1653" s="8">
        <f t="shared" si="152"/>
        <v>40625.692361111105</v>
      </c>
      <c r="T1653" s="8">
        <f t="shared" si="153"/>
        <v>40659.040972222225</v>
      </c>
      <c r="U1653" t="str">
        <f t="shared" si="154"/>
        <v>Mar</v>
      </c>
      <c r="V1653" t="str">
        <f t="shared" si="155"/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>
        <f t="shared" si="151"/>
        <v>64.709999999999994</v>
      </c>
      <c r="Q1654" t="s">
        <v>8325</v>
      </c>
      <c r="R1654" t="s">
        <v>8346</v>
      </c>
      <c r="S1654" s="8">
        <f t="shared" si="152"/>
        <v>41572.284641203703</v>
      </c>
      <c r="T1654" s="8">
        <f t="shared" si="153"/>
        <v>41602.284641203703</v>
      </c>
      <c r="U1654" t="str">
        <f t="shared" si="154"/>
        <v>Oct</v>
      </c>
      <c r="V1654" t="str">
        <f t="shared" si="155"/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>
        <f t="shared" si="151"/>
        <v>51.85</v>
      </c>
      <c r="Q1655" t="s">
        <v>8325</v>
      </c>
      <c r="R1655" t="s">
        <v>8346</v>
      </c>
      <c r="S1655" s="8">
        <f t="shared" si="152"/>
        <v>40626.626111111109</v>
      </c>
      <c r="T1655" s="8">
        <f t="shared" si="153"/>
        <v>40657.584444444445</v>
      </c>
      <c r="U1655" t="str">
        <f t="shared" si="154"/>
        <v>Mar</v>
      </c>
      <c r="V1655" t="str">
        <f t="shared" si="155"/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>
        <f t="shared" si="151"/>
        <v>38.79</v>
      </c>
      <c r="Q1656" t="s">
        <v>8325</v>
      </c>
      <c r="R1656" t="s">
        <v>8346</v>
      </c>
      <c r="S1656" s="8">
        <f t="shared" si="152"/>
        <v>40987.682407407403</v>
      </c>
      <c r="T1656" s="8">
        <f t="shared" si="153"/>
        <v>41017.640740740739</v>
      </c>
      <c r="U1656" t="str">
        <f t="shared" si="154"/>
        <v>Mar</v>
      </c>
      <c r="V1656" t="str">
        <f t="shared" si="155"/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>
        <f t="shared" si="151"/>
        <v>44.65</v>
      </c>
      <c r="Q1657" t="s">
        <v>8325</v>
      </c>
      <c r="R1657" t="s">
        <v>8346</v>
      </c>
      <c r="S1657" s="8">
        <f t="shared" si="152"/>
        <v>40974.583564814813</v>
      </c>
      <c r="T1657" s="8">
        <f t="shared" si="153"/>
        <v>41004.500231481477</v>
      </c>
      <c r="U1657" t="str">
        <f t="shared" si="154"/>
        <v>Mar</v>
      </c>
      <c r="V1657" t="str">
        <f t="shared" si="155"/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>
        <f t="shared" si="151"/>
        <v>156.77000000000001</v>
      </c>
      <c r="Q1658" t="s">
        <v>8325</v>
      </c>
      <c r="R1658" t="s">
        <v>8346</v>
      </c>
      <c r="S1658" s="8">
        <f t="shared" si="152"/>
        <v>41226.720509259256</v>
      </c>
      <c r="T1658" s="8">
        <f t="shared" si="153"/>
        <v>41256.678842592592</v>
      </c>
      <c r="U1658" t="str">
        <f t="shared" si="154"/>
        <v>Nov</v>
      </c>
      <c r="V1658" t="str">
        <f t="shared" si="155"/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>
        <f t="shared" si="151"/>
        <v>118.7</v>
      </c>
      <c r="Q1659" t="s">
        <v>8325</v>
      </c>
      <c r="R1659" t="s">
        <v>8346</v>
      </c>
      <c r="S1659" s="8">
        <f t="shared" si="152"/>
        <v>41023.573703703703</v>
      </c>
      <c r="T1659" s="8">
        <f t="shared" si="153"/>
        <v>41053.532037037039</v>
      </c>
      <c r="U1659" t="str">
        <f t="shared" si="154"/>
        <v>Apr</v>
      </c>
      <c r="V1659" t="str">
        <f t="shared" si="155"/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>
        <f t="shared" si="151"/>
        <v>74.150000000000006</v>
      </c>
      <c r="Q1660" t="s">
        <v>8325</v>
      </c>
      <c r="R1660" t="s">
        <v>8346</v>
      </c>
      <c r="S1660" s="8">
        <f t="shared" si="152"/>
        <v>41223.013506944444</v>
      </c>
      <c r="T1660" s="8">
        <f t="shared" si="153"/>
        <v>41261.347222222219</v>
      </c>
      <c r="U1660" t="str">
        <f t="shared" si="154"/>
        <v>Nov</v>
      </c>
      <c r="V1660" t="str">
        <f t="shared" si="155"/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>
        <f t="shared" si="151"/>
        <v>12.53</v>
      </c>
      <c r="Q1661" t="s">
        <v>8325</v>
      </c>
      <c r="R1661" t="s">
        <v>8346</v>
      </c>
      <c r="S1661" s="8">
        <f t="shared" si="152"/>
        <v>41596.705104166664</v>
      </c>
      <c r="T1661" s="8">
        <f t="shared" si="153"/>
        <v>41625.25</v>
      </c>
      <c r="U1661" t="str">
        <f t="shared" si="154"/>
        <v>Nov</v>
      </c>
      <c r="V1661" t="str">
        <f t="shared" si="155"/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>
        <f t="shared" si="151"/>
        <v>27.86</v>
      </c>
      <c r="Q1662" t="s">
        <v>8325</v>
      </c>
      <c r="R1662" t="s">
        <v>8346</v>
      </c>
      <c r="S1662" s="8">
        <f t="shared" si="152"/>
        <v>42459.485532407409</v>
      </c>
      <c r="T1662" s="8">
        <f t="shared" si="153"/>
        <v>42490.665972222225</v>
      </c>
      <c r="U1662" t="str">
        <f t="shared" si="154"/>
        <v>Mar</v>
      </c>
      <c r="V1662" t="str">
        <f t="shared" si="155"/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>
        <f t="shared" si="151"/>
        <v>80.180000000000007</v>
      </c>
      <c r="Q1663" t="s">
        <v>8325</v>
      </c>
      <c r="R1663" t="s">
        <v>8346</v>
      </c>
      <c r="S1663" s="8">
        <f t="shared" si="152"/>
        <v>42343.789710648147</v>
      </c>
      <c r="T1663" s="8">
        <f t="shared" si="153"/>
        <v>42386.625</v>
      </c>
      <c r="U1663" t="str">
        <f t="shared" si="154"/>
        <v>Dec</v>
      </c>
      <c r="V1663" t="str">
        <f t="shared" si="155"/>
        <v>2015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>
        <f t="shared" si="151"/>
        <v>132.44</v>
      </c>
      <c r="Q1664" t="s">
        <v>8325</v>
      </c>
      <c r="R1664" t="s">
        <v>8346</v>
      </c>
      <c r="S1664" s="8">
        <f t="shared" si="152"/>
        <v>40847.99</v>
      </c>
      <c r="T1664" s="8">
        <f t="shared" si="153"/>
        <v>40907.99</v>
      </c>
      <c r="U1664" t="str">
        <f t="shared" si="154"/>
        <v>Oct</v>
      </c>
      <c r="V1664" t="str">
        <f t="shared" si="155"/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">
        <v>8325</v>
      </c>
      <c r="R1665" t="s">
        <v>8346</v>
      </c>
      <c r="S1665" s="8">
        <f t="shared" si="152"/>
        <v>42005.813738425924</v>
      </c>
      <c r="T1665" s="8">
        <f t="shared" si="153"/>
        <v>42035.77207175926</v>
      </c>
      <c r="U1665" t="str">
        <f t="shared" si="154"/>
        <v>Jan</v>
      </c>
      <c r="V1665" t="str">
        <f t="shared" si="155"/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>
        <f t="shared" si="151"/>
        <v>34.380000000000003</v>
      </c>
      <c r="Q1666" t="s">
        <v>8325</v>
      </c>
      <c r="R1666" t="s">
        <v>8346</v>
      </c>
      <c r="S1666" s="8">
        <f t="shared" si="152"/>
        <v>40939.553449074068</v>
      </c>
      <c r="T1666" s="8">
        <f t="shared" si="153"/>
        <v>40983.915972222225</v>
      </c>
      <c r="U1666" t="str">
        <f t="shared" si="154"/>
        <v>Jan</v>
      </c>
      <c r="V1666" t="str">
        <f t="shared" si="155"/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ROUND(100*(E1667/D1667),0)</f>
        <v>119</v>
      </c>
      <c r="P1667">
        <f t="shared" ref="P1667:P1730" si="157">ROUND(E1667/L1667,2)</f>
        <v>44.96</v>
      </c>
      <c r="Q1667" t="s">
        <v>8325</v>
      </c>
      <c r="R1667" t="s">
        <v>8346</v>
      </c>
      <c r="S1667" s="8">
        <f t="shared" ref="S1667:S1730" si="158">(((J1667/60)/60)/24)+DATE(1970,1,1)+(-5/24)</f>
        <v>40564.441122685181</v>
      </c>
      <c r="T1667" s="8">
        <f t="shared" ref="T1667:T1730" si="159">(((I1667/60)/60)/24)+DATE(1970,1,1)+(-6/24)</f>
        <v>40595.875</v>
      </c>
      <c r="U1667" t="str">
        <f t="shared" ref="U1667:U1730" si="160">TEXT(S1667,"mmm")</f>
        <v>Jan</v>
      </c>
      <c r="V1667" t="str">
        <f t="shared" ref="V1667:V1730" si="161">TEXT(S1667,"yyyy")</f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>
        <f t="shared" si="157"/>
        <v>41.04</v>
      </c>
      <c r="Q1668" t="s">
        <v>8325</v>
      </c>
      <c r="R1668" t="s">
        <v>8346</v>
      </c>
      <c r="S1668" s="8">
        <f t="shared" si="158"/>
        <v>41331.04482638889</v>
      </c>
      <c r="T1668" s="8">
        <f t="shared" si="159"/>
        <v>41360.961493055554</v>
      </c>
      <c r="U1668" t="str">
        <f t="shared" si="160"/>
        <v>Feb</v>
      </c>
      <c r="V1668" t="str">
        <f t="shared" si="161"/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>
        <f t="shared" si="157"/>
        <v>52.6</v>
      </c>
      <c r="Q1669" t="s">
        <v>8325</v>
      </c>
      <c r="R1669" t="s">
        <v>8346</v>
      </c>
      <c r="S1669" s="8">
        <f t="shared" si="158"/>
        <v>41681.862245370365</v>
      </c>
      <c r="T1669" s="8">
        <f t="shared" si="159"/>
        <v>41709.040972222225</v>
      </c>
      <c r="U1669" t="str">
        <f t="shared" si="160"/>
        <v>Feb</v>
      </c>
      <c r="V1669" t="str">
        <f t="shared" si="161"/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>
        <f t="shared" si="157"/>
        <v>70.78</v>
      </c>
      <c r="Q1670" t="s">
        <v>8325</v>
      </c>
      <c r="R1670" t="s">
        <v>8346</v>
      </c>
      <c r="S1670" s="8">
        <f t="shared" si="158"/>
        <v>40844.941423611104</v>
      </c>
      <c r="T1670" s="8">
        <f t="shared" si="159"/>
        <v>40874.941423611112</v>
      </c>
      <c r="U1670" t="str">
        <f t="shared" si="160"/>
        <v>Oct</v>
      </c>
      <c r="V1670" t="str">
        <f t="shared" si="161"/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>
        <f t="shared" si="157"/>
        <v>53.75</v>
      </c>
      <c r="Q1671" t="s">
        <v>8325</v>
      </c>
      <c r="R1671" t="s">
        <v>8346</v>
      </c>
      <c r="S1671" s="8">
        <f t="shared" si="158"/>
        <v>42461.676805555551</v>
      </c>
      <c r="T1671" s="8">
        <f t="shared" si="159"/>
        <v>42521.635138888887</v>
      </c>
      <c r="U1671" t="str">
        <f t="shared" si="160"/>
        <v>Apr</v>
      </c>
      <c r="V1671" t="str">
        <f t="shared" si="161"/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>
        <f t="shared" si="157"/>
        <v>44.61</v>
      </c>
      <c r="Q1672" t="s">
        <v>8325</v>
      </c>
      <c r="R1672" t="s">
        <v>8346</v>
      </c>
      <c r="S1672" s="8">
        <f t="shared" si="158"/>
        <v>40313.722210648149</v>
      </c>
      <c r="T1672" s="8">
        <f t="shared" si="159"/>
        <v>40363.916666666664</v>
      </c>
      <c r="U1672" t="str">
        <f t="shared" si="160"/>
        <v>May</v>
      </c>
      <c r="V1672" t="str">
        <f t="shared" si="161"/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>
        <f t="shared" si="157"/>
        <v>26.15</v>
      </c>
      <c r="Q1673" t="s">
        <v>8325</v>
      </c>
      <c r="R1673" t="s">
        <v>8346</v>
      </c>
      <c r="S1673" s="8">
        <f t="shared" si="158"/>
        <v>42553.335810185185</v>
      </c>
      <c r="T1673" s="8">
        <f t="shared" si="159"/>
        <v>42583.29414351852</v>
      </c>
      <c r="U1673" t="str">
        <f t="shared" si="160"/>
        <v>Jul</v>
      </c>
      <c r="V1673" t="str">
        <f t="shared" si="161"/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>
        <f t="shared" si="157"/>
        <v>39.18</v>
      </c>
      <c r="Q1674" t="s">
        <v>8325</v>
      </c>
      <c r="R1674" t="s">
        <v>8346</v>
      </c>
      <c r="S1674" s="8">
        <f t="shared" si="158"/>
        <v>41034.448263888888</v>
      </c>
      <c r="T1674" s="8">
        <f t="shared" si="159"/>
        <v>41064.406597222223</v>
      </c>
      <c r="U1674" t="str">
        <f t="shared" si="160"/>
        <v>May</v>
      </c>
      <c r="V1674" t="str">
        <f t="shared" si="161"/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>
        <f t="shared" si="157"/>
        <v>45.59</v>
      </c>
      <c r="Q1675" t="s">
        <v>8325</v>
      </c>
      <c r="R1675" t="s">
        <v>8346</v>
      </c>
      <c r="S1675" s="8">
        <f t="shared" si="158"/>
        <v>42039.670046296298</v>
      </c>
      <c r="T1675" s="8">
        <f t="shared" si="159"/>
        <v>42069.628379629634</v>
      </c>
      <c r="U1675" t="str">
        <f t="shared" si="160"/>
        <v>Feb</v>
      </c>
      <c r="V1675" t="str">
        <f t="shared" si="161"/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>
        <f t="shared" si="157"/>
        <v>89.25</v>
      </c>
      <c r="Q1676" t="s">
        <v>8325</v>
      </c>
      <c r="R1676" t="s">
        <v>8346</v>
      </c>
      <c r="S1676" s="8">
        <f t="shared" si="158"/>
        <v>42569.397060185183</v>
      </c>
      <c r="T1676" s="8">
        <f t="shared" si="159"/>
        <v>42600.040972222225</v>
      </c>
      <c r="U1676" t="str">
        <f t="shared" si="160"/>
        <v>Jul</v>
      </c>
      <c r="V1676" t="str">
        <f t="shared" si="161"/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>
        <f t="shared" si="157"/>
        <v>40.42</v>
      </c>
      <c r="Q1677" t="s">
        <v>8325</v>
      </c>
      <c r="R1677" t="s">
        <v>8346</v>
      </c>
      <c r="S1677" s="8">
        <f t="shared" si="158"/>
        <v>40802.524768518517</v>
      </c>
      <c r="T1677" s="8">
        <f t="shared" si="159"/>
        <v>40832.668749999997</v>
      </c>
      <c r="U1677" t="str">
        <f t="shared" si="160"/>
        <v>Sep</v>
      </c>
      <c r="V1677" t="str">
        <f t="shared" si="161"/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>
        <f t="shared" si="157"/>
        <v>82.38</v>
      </c>
      <c r="Q1678" t="s">
        <v>8325</v>
      </c>
      <c r="R1678" t="s">
        <v>8346</v>
      </c>
      <c r="S1678" s="8">
        <f t="shared" si="158"/>
        <v>40973.517905092594</v>
      </c>
      <c r="T1678" s="8">
        <f t="shared" si="159"/>
        <v>41019.915972222225</v>
      </c>
      <c r="U1678" t="str">
        <f t="shared" si="160"/>
        <v>Mar</v>
      </c>
      <c r="V1678" t="str">
        <f t="shared" si="161"/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>
        <f t="shared" si="157"/>
        <v>159.52000000000001</v>
      </c>
      <c r="Q1679" t="s">
        <v>8325</v>
      </c>
      <c r="R1679" t="s">
        <v>8346</v>
      </c>
      <c r="S1679" s="8">
        <f t="shared" si="158"/>
        <v>42416.198796296296</v>
      </c>
      <c r="T1679" s="8">
        <f t="shared" si="159"/>
        <v>42475.999305555553</v>
      </c>
      <c r="U1679" t="str">
        <f t="shared" si="160"/>
        <v>Feb</v>
      </c>
      <c r="V1679" t="str">
        <f t="shared" si="161"/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>
        <f t="shared" si="157"/>
        <v>36.24</v>
      </c>
      <c r="Q1680" t="s">
        <v>8325</v>
      </c>
      <c r="R1680" t="s">
        <v>8346</v>
      </c>
      <c r="S1680" s="8">
        <f t="shared" si="158"/>
        <v>41662.646655092591</v>
      </c>
      <c r="T1680" s="8">
        <f t="shared" si="159"/>
        <v>41676.604988425926</v>
      </c>
      <c r="U1680" t="str">
        <f t="shared" si="160"/>
        <v>Jan</v>
      </c>
      <c r="V1680" t="str">
        <f t="shared" si="161"/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">
        <v>8325</v>
      </c>
      <c r="R1681" t="s">
        <v>8346</v>
      </c>
      <c r="S1681" s="8">
        <f t="shared" si="158"/>
        <v>40722.860474537032</v>
      </c>
      <c r="T1681" s="8">
        <f t="shared" si="159"/>
        <v>40745.818807870368</v>
      </c>
      <c r="U1681" t="str">
        <f t="shared" si="160"/>
        <v>Jun</v>
      </c>
      <c r="V1681" t="str">
        <f t="shared" si="161"/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>
        <f t="shared" si="157"/>
        <v>47</v>
      </c>
      <c r="Q1682" t="s">
        <v>8325</v>
      </c>
      <c r="R1682" t="s">
        <v>8346</v>
      </c>
      <c r="S1682" s="8">
        <f t="shared" si="158"/>
        <v>41802.549386574072</v>
      </c>
      <c r="T1682" s="8">
        <f t="shared" si="159"/>
        <v>41832.507719907408</v>
      </c>
      <c r="U1682" t="str">
        <f t="shared" si="160"/>
        <v>Jun</v>
      </c>
      <c r="V1682" t="str">
        <f t="shared" si="161"/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>
        <f t="shared" si="157"/>
        <v>74.58</v>
      </c>
      <c r="Q1683" t="s">
        <v>8325</v>
      </c>
      <c r="R1683" t="s">
        <v>8347</v>
      </c>
      <c r="S1683" s="8">
        <f t="shared" si="158"/>
        <v>42773.91300925926</v>
      </c>
      <c r="T1683" s="8">
        <f t="shared" si="159"/>
        <v>42822.833333333328</v>
      </c>
      <c r="U1683" t="str">
        <f t="shared" si="160"/>
        <v>Feb</v>
      </c>
      <c r="V1683" t="str">
        <f t="shared" si="161"/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">
        <v>8325</v>
      </c>
      <c r="R1684" t="s">
        <v>8347</v>
      </c>
      <c r="S1684" s="8">
        <f t="shared" si="158"/>
        <v>42779.005324074074</v>
      </c>
      <c r="T1684" s="8">
        <f t="shared" si="159"/>
        <v>42838.921990740739</v>
      </c>
      <c r="U1684" t="str">
        <f t="shared" si="160"/>
        <v>Feb</v>
      </c>
      <c r="V1684" t="str">
        <f t="shared" si="161"/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>
        <f t="shared" si="157"/>
        <v>76</v>
      </c>
      <c r="Q1685" t="s">
        <v>8325</v>
      </c>
      <c r="R1685" t="s">
        <v>8347</v>
      </c>
      <c r="S1685" s="8">
        <f t="shared" si="158"/>
        <v>42808.57335648148</v>
      </c>
      <c r="T1685" s="8">
        <f t="shared" si="159"/>
        <v>42832.531689814816</v>
      </c>
      <c r="U1685" t="str">
        <f t="shared" si="160"/>
        <v>Mar</v>
      </c>
      <c r="V1685" t="str">
        <f t="shared" si="161"/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>
        <f t="shared" si="157"/>
        <v>86.44</v>
      </c>
      <c r="Q1686" t="s">
        <v>8325</v>
      </c>
      <c r="R1686" t="s">
        <v>8347</v>
      </c>
      <c r="S1686" s="8">
        <f t="shared" si="158"/>
        <v>42783.606956018521</v>
      </c>
      <c r="T1686" s="8">
        <f t="shared" si="159"/>
        <v>42811.523622685185</v>
      </c>
      <c r="U1686" t="str">
        <f t="shared" si="160"/>
        <v>Feb</v>
      </c>
      <c r="V1686" t="str">
        <f t="shared" si="161"/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>
        <f t="shared" si="157"/>
        <v>24</v>
      </c>
      <c r="Q1687" t="s">
        <v>8325</v>
      </c>
      <c r="R1687" t="s">
        <v>8347</v>
      </c>
      <c r="S1687" s="8">
        <f t="shared" si="158"/>
        <v>42788.041932870365</v>
      </c>
      <c r="T1687" s="8">
        <f t="shared" si="159"/>
        <v>42817.958599537036</v>
      </c>
      <c r="U1687" t="str">
        <f t="shared" si="160"/>
        <v>Feb</v>
      </c>
      <c r="V1687" t="str">
        <f t="shared" si="161"/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>
        <f t="shared" si="157"/>
        <v>18</v>
      </c>
      <c r="Q1688" t="s">
        <v>8325</v>
      </c>
      <c r="R1688" t="s">
        <v>8347</v>
      </c>
      <c r="S1688" s="8">
        <f t="shared" si="158"/>
        <v>42792.635636574072</v>
      </c>
      <c r="T1688" s="8">
        <f t="shared" si="159"/>
        <v>42852.552303240736</v>
      </c>
      <c r="U1688" t="str">
        <f t="shared" si="160"/>
        <v>Feb</v>
      </c>
      <c r="V1688" t="str">
        <f t="shared" si="161"/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>
        <f t="shared" si="157"/>
        <v>80.13</v>
      </c>
      <c r="Q1689" t="s">
        <v>8325</v>
      </c>
      <c r="R1689" t="s">
        <v>8347</v>
      </c>
      <c r="S1689" s="8">
        <f t="shared" si="158"/>
        <v>42801.838483796295</v>
      </c>
      <c r="T1689" s="8">
        <f t="shared" si="159"/>
        <v>42835.59375</v>
      </c>
      <c r="U1689" t="str">
        <f t="shared" si="160"/>
        <v>Mar</v>
      </c>
      <c r="V1689" t="str">
        <f t="shared" si="161"/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>
        <f t="shared" si="157"/>
        <v>253.14</v>
      </c>
      <c r="Q1690" t="s">
        <v>8325</v>
      </c>
      <c r="R1690" t="s">
        <v>8347</v>
      </c>
      <c r="S1690" s="8">
        <f t="shared" si="158"/>
        <v>42804.326319444437</v>
      </c>
      <c r="T1690" s="8">
        <f t="shared" si="159"/>
        <v>42834.242986111116</v>
      </c>
      <c r="U1690" t="str">
        <f t="shared" si="160"/>
        <v>Mar</v>
      </c>
      <c r="V1690" t="str">
        <f t="shared" si="161"/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171.43</v>
      </c>
      <c r="Q1691" t="s">
        <v>8325</v>
      </c>
      <c r="R1691" t="s">
        <v>8347</v>
      </c>
      <c r="S1691" s="8">
        <f t="shared" si="158"/>
        <v>42780.734143518515</v>
      </c>
      <c r="T1691" s="8">
        <f t="shared" si="159"/>
        <v>42810.650810185187</v>
      </c>
      <c r="U1691" t="str">
        <f t="shared" si="160"/>
        <v>Feb</v>
      </c>
      <c r="V1691" t="str">
        <f t="shared" si="161"/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>
        <f t="shared" si="157"/>
        <v>57.73</v>
      </c>
      <c r="Q1692" t="s">
        <v>8325</v>
      </c>
      <c r="R1692" t="s">
        <v>8347</v>
      </c>
      <c r="S1692" s="8">
        <f t="shared" si="158"/>
        <v>42801.222708333335</v>
      </c>
      <c r="T1692" s="8">
        <f t="shared" si="159"/>
        <v>42831.139374999999</v>
      </c>
      <c r="U1692" t="str">
        <f t="shared" si="160"/>
        <v>Mar</v>
      </c>
      <c r="V1692" t="str">
        <f t="shared" si="161"/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>
        <f t="shared" si="157"/>
        <v>264.26</v>
      </c>
      <c r="Q1693" t="s">
        <v>8325</v>
      </c>
      <c r="R1693" t="s">
        <v>8347</v>
      </c>
      <c r="S1693" s="8">
        <f t="shared" si="158"/>
        <v>42795.49314814814</v>
      </c>
      <c r="T1693" s="8">
        <f t="shared" si="159"/>
        <v>42827.791666666672</v>
      </c>
      <c r="U1693" t="str">
        <f t="shared" si="160"/>
        <v>Mar</v>
      </c>
      <c r="V1693" t="str">
        <f t="shared" si="161"/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>
        <f t="shared" si="157"/>
        <v>159.33000000000001</v>
      </c>
      <c r="Q1694" t="s">
        <v>8325</v>
      </c>
      <c r="R1694" t="s">
        <v>8347</v>
      </c>
      <c r="S1694" s="8">
        <f t="shared" si="158"/>
        <v>42787.94290509259</v>
      </c>
      <c r="T1694" s="8">
        <f t="shared" si="159"/>
        <v>42820.749305555553</v>
      </c>
      <c r="U1694" t="str">
        <f t="shared" si="160"/>
        <v>Feb</v>
      </c>
      <c r="V1694" t="str">
        <f t="shared" si="161"/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>
        <f t="shared" si="157"/>
        <v>35</v>
      </c>
      <c r="Q1695" t="s">
        <v>8325</v>
      </c>
      <c r="R1695" t="s">
        <v>8347</v>
      </c>
      <c r="S1695" s="8">
        <f t="shared" si="158"/>
        <v>42803.711944444447</v>
      </c>
      <c r="T1695" s="8">
        <f t="shared" si="159"/>
        <v>42834.583333333328</v>
      </c>
      <c r="U1695" t="str">
        <f t="shared" si="160"/>
        <v>Mar</v>
      </c>
      <c r="V1695" t="str">
        <f t="shared" si="161"/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>
        <f t="shared" si="157"/>
        <v>5</v>
      </c>
      <c r="Q1696" t="s">
        <v>8325</v>
      </c>
      <c r="R1696" t="s">
        <v>8347</v>
      </c>
      <c r="S1696" s="8">
        <f t="shared" si="158"/>
        <v>42791.461504629631</v>
      </c>
      <c r="T1696" s="8">
        <f t="shared" si="159"/>
        <v>42820.941666666666</v>
      </c>
      <c r="U1696" t="str">
        <f t="shared" si="160"/>
        <v>Feb</v>
      </c>
      <c r="V1696" t="str">
        <f t="shared" si="161"/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>
        <f t="shared" si="157"/>
        <v>61.09</v>
      </c>
      <c r="Q1697" t="s">
        <v>8325</v>
      </c>
      <c r="R1697" t="s">
        <v>8347</v>
      </c>
      <c r="S1697" s="8">
        <f t="shared" si="158"/>
        <v>42800.823078703703</v>
      </c>
      <c r="T1697" s="8">
        <f t="shared" si="159"/>
        <v>42834.791666666672</v>
      </c>
      <c r="U1697" t="str">
        <f t="shared" si="160"/>
        <v>Mar</v>
      </c>
      <c r="V1697" t="str">
        <f t="shared" si="161"/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">
        <v>8325</v>
      </c>
      <c r="R1698" t="s">
        <v>8347</v>
      </c>
      <c r="S1698" s="8">
        <f t="shared" si="158"/>
        <v>42795.861238425925</v>
      </c>
      <c r="T1698" s="8">
        <f t="shared" si="159"/>
        <v>42825.777905092589</v>
      </c>
      <c r="U1698" t="str">
        <f t="shared" si="160"/>
        <v>Mar</v>
      </c>
      <c r="V1698" t="str">
        <f t="shared" si="161"/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>
        <f t="shared" si="157"/>
        <v>114.82</v>
      </c>
      <c r="Q1699" t="s">
        <v>8325</v>
      </c>
      <c r="R1699" t="s">
        <v>8347</v>
      </c>
      <c r="S1699" s="8">
        <f t="shared" si="158"/>
        <v>42804.82462962962</v>
      </c>
      <c r="T1699" s="8">
        <f t="shared" si="159"/>
        <v>42834.741296296299</v>
      </c>
      <c r="U1699" t="str">
        <f t="shared" si="160"/>
        <v>Mar</v>
      </c>
      <c r="V1699" t="str">
        <f t="shared" si="161"/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">
        <v>8325</v>
      </c>
      <c r="R1700" t="s">
        <v>8347</v>
      </c>
      <c r="S1700" s="8">
        <f t="shared" si="158"/>
        <v>42795.999537037038</v>
      </c>
      <c r="T1700" s="8">
        <f t="shared" si="159"/>
        <v>42819.897916666669</v>
      </c>
      <c r="U1700" t="str">
        <f t="shared" si="160"/>
        <v>Mar</v>
      </c>
      <c r="V1700" t="str">
        <f t="shared" si="161"/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>
        <f t="shared" si="157"/>
        <v>54</v>
      </c>
      <c r="Q1701" t="s">
        <v>8325</v>
      </c>
      <c r="R1701" t="s">
        <v>8347</v>
      </c>
      <c r="S1701" s="8">
        <f t="shared" si="158"/>
        <v>42806.655613425923</v>
      </c>
      <c r="T1701" s="8">
        <f t="shared" si="159"/>
        <v>42836.613946759258</v>
      </c>
      <c r="U1701" t="str">
        <f t="shared" si="160"/>
        <v>Mar</v>
      </c>
      <c r="V1701" t="str">
        <f t="shared" si="161"/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>
        <f t="shared" si="157"/>
        <v>65.97</v>
      </c>
      <c r="Q1702" t="s">
        <v>8325</v>
      </c>
      <c r="R1702" t="s">
        <v>8347</v>
      </c>
      <c r="S1702" s="8">
        <f t="shared" si="158"/>
        <v>42795.863310185181</v>
      </c>
      <c r="T1702" s="8">
        <f t="shared" si="159"/>
        <v>42825.916666666672</v>
      </c>
      <c r="U1702" t="str">
        <f t="shared" si="160"/>
        <v>Mar</v>
      </c>
      <c r="V1702" t="str">
        <f t="shared" si="161"/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>
        <f t="shared" si="157"/>
        <v>5</v>
      </c>
      <c r="Q1703" t="s">
        <v>8325</v>
      </c>
      <c r="R1703" t="s">
        <v>8347</v>
      </c>
      <c r="S1703" s="8">
        <f t="shared" si="158"/>
        <v>41989.456076388888</v>
      </c>
      <c r="T1703" s="8">
        <f t="shared" si="159"/>
        <v>42019.414409722223</v>
      </c>
      <c r="U1703" t="str">
        <f t="shared" si="160"/>
        <v>Dec</v>
      </c>
      <c r="V1703" t="str">
        <f t="shared" si="161"/>
        <v>2014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>
        <f t="shared" si="157"/>
        <v>1</v>
      </c>
      <c r="Q1704" t="s">
        <v>8325</v>
      </c>
      <c r="R1704" t="s">
        <v>8347</v>
      </c>
      <c r="S1704" s="8">
        <f t="shared" si="158"/>
        <v>42063.661458333336</v>
      </c>
      <c r="T1704" s="8">
        <f t="shared" si="159"/>
        <v>42093.578125</v>
      </c>
      <c r="U1704" t="str">
        <f t="shared" si="160"/>
        <v>Feb</v>
      </c>
      <c r="V1704" t="str">
        <f t="shared" si="161"/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>
        <f t="shared" si="157"/>
        <v>25.5</v>
      </c>
      <c r="Q1705" t="s">
        <v>8325</v>
      </c>
      <c r="R1705" t="s">
        <v>8347</v>
      </c>
      <c r="S1705" s="8">
        <f t="shared" si="158"/>
        <v>42187.073344907411</v>
      </c>
      <c r="T1705" s="8">
        <f t="shared" si="159"/>
        <v>42247.031678240746</v>
      </c>
      <c r="U1705" t="str">
        <f t="shared" si="160"/>
        <v>Jul</v>
      </c>
      <c r="V1705" t="str">
        <f t="shared" si="161"/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>
        <f t="shared" si="157"/>
        <v>118.36</v>
      </c>
      <c r="Q1706" t="s">
        <v>8325</v>
      </c>
      <c r="R1706" t="s">
        <v>8347</v>
      </c>
      <c r="S1706" s="8">
        <f t="shared" si="158"/>
        <v>42020.931400462963</v>
      </c>
      <c r="T1706" s="8">
        <f t="shared" si="159"/>
        <v>42050.889733796299</v>
      </c>
      <c r="U1706" t="str">
        <f t="shared" si="160"/>
        <v>Jan</v>
      </c>
      <c r="V1706" t="str">
        <f t="shared" si="161"/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">
        <v>8325</v>
      </c>
      <c r="R1707" t="s">
        <v>8347</v>
      </c>
      <c r="S1707" s="8">
        <f t="shared" si="158"/>
        <v>42244.808402777773</v>
      </c>
      <c r="T1707" s="8">
        <f t="shared" si="159"/>
        <v>42256.416666666672</v>
      </c>
      <c r="U1707" t="str">
        <f t="shared" si="160"/>
        <v>Aug</v>
      </c>
      <c r="V1707" t="str">
        <f t="shared" si="161"/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">
        <v>8325</v>
      </c>
      <c r="R1708" t="s">
        <v>8347</v>
      </c>
      <c r="S1708" s="8">
        <f t="shared" si="158"/>
        <v>42179.098055555551</v>
      </c>
      <c r="T1708" s="8">
        <f t="shared" si="159"/>
        <v>42239.056388888886</v>
      </c>
      <c r="U1708" t="str">
        <f t="shared" si="160"/>
        <v>Jun</v>
      </c>
      <c r="V1708" t="str">
        <f t="shared" si="161"/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>
        <f t="shared" si="157"/>
        <v>54.11</v>
      </c>
      <c r="Q1709" t="s">
        <v>8325</v>
      </c>
      <c r="R1709" t="s">
        <v>8347</v>
      </c>
      <c r="S1709" s="8">
        <f t="shared" si="158"/>
        <v>42427.512673611105</v>
      </c>
      <c r="T1709" s="8">
        <f t="shared" si="159"/>
        <v>42457.429340277777</v>
      </c>
      <c r="U1709" t="str">
        <f t="shared" si="160"/>
        <v>Feb</v>
      </c>
      <c r="V1709" t="str">
        <f t="shared" si="161"/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">
        <v>8325</v>
      </c>
      <c r="R1710" t="s">
        <v>8347</v>
      </c>
      <c r="S1710" s="8">
        <f t="shared" si="158"/>
        <v>42451.658634259256</v>
      </c>
      <c r="T1710" s="8">
        <f t="shared" si="159"/>
        <v>42491.616967592592</v>
      </c>
      <c r="U1710" t="str">
        <f t="shared" si="160"/>
        <v>Mar</v>
      </c>
      <c r="V1710" t="str">
        <f t="shared" si="161"/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>
        <f t="shared" si="157"/>
        <v>21.25</v>
      </c>
      <c r="Q1711" t="s">
        <v>8325</v>
      </c>
      <c r="R1711" t="s">
        <v>8347</v>
      </c>
      <c r="S1711" s="8">
        <f t="shared" si="158"/>
        <v>41841.355486111104</v>
      </c>
      <c r="T1711" s="8">
        <f t="shared" si="159"/>
        <v>41882.568749999999</v>
      </c>
      <c r="U1711" t="str">
        <f t="shared" si="160"/>
        <v>Jul</v>
      </c>
      <c r="V1711" t="str">
        <f t="shared" si="161"/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>
        <f t="shared" si="157"/>
        <v>34</v>
      </c>
      <c r="Q1712" t="s">
        <v>8325</v>
      </c>
      <c r="R1712" t="s">
        <v>8347</v>
      </c>
      <c r="S1712" s="8">
        <f t="shared" si="158"/>
        <v>42341.382962962954</v>
      </c>
      <c r="T1712" s="8">
        <f t="shared" si="159"/>
        <v>42387.291666666672</v>
      </c>
      <c r="U1712" t="str">
        <f t="shared" si="160"/>
        <v>Dec</v>
      </c>
      <c r="V1712" t="str">
        <f t="shared" si="161"/>
        <v>2015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>
        <f t="shared" si="157"/>
        <v>525</v>
      </c>
      <c r="Q1713" t="s">
        <v>8325</v>
      </c>
      <c r="R1713" t="s">
        <v>8347</v>
      </c>
      <c r="S1713" s="8">
        <f t="shared" si="158"/>
        <v>41852.437893518516</v>
      </c>
      <c r="T1713" s="8">
        <f t="shared" si="159"/>
        <v>41883.396226851852</v>
      </c>
      <c r="U1713" t="str">
        <f t="shared" si="160"/>
        <v>Aug</v>
      </c>
      <c r="V1713" t="str">
        <f t="shared" si="161"/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">
        <v>8325</v>
      </c>
      <c r="R1714" t="s">
        <v>8347</v>
      </c>
      <c r="S1714" s="8">
        <f t="shared" si="158"/>
        <v>42125.705474537033</v>
      </c>
      <c r="T1714" s="8">
        <f t="shared" si="159"/>
        <v>42185.663807870369</v>
      </c>
      <c r="U1714" t="str">
        <f t="shared" si="160"/>
        <v>May</v>
      </c>
      <c r="V1714" t="str">
        <f t="shared" si="161"/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>
        <f t="shared" si="157"/>
        <v>50</v>
      </c>
      <c r="Q1715" t="s">
        <v>8325</v>
      </c>
      <c r="R1715" t="s">
        <v>8347</v>
      </c>
      <c r="S1715" s="8">
        <f t="shared" si="158"/>
        <v>41887.592731481483</v>
      </c>
      <c r="T1715" s="8">
        <f t="shared" si="159"/>
        <v>41917.551064814819</v>
      </c>
      <c r="U1715" t="str">
        <f t="shared" si="160"/>
        <v>Sep</v>
      </c>
      <c r="V1715" t="str">
        <f t="shared" si="161"/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>
        <f t="shared" si="157"/>
        <v>115.71</v>
      </c>
      <c r="Q1716" t="s">
        <v>8325</v>
      </c>
      <c r="R1716" t="s">
        <v>8347</v>
      </c>
      <c r="S1716" s="8">
        <f t="shared" si="158"/>
        <v>42095.710196759253</v>
      </c>
      <c r="T1716" s="8">
        <f t="shared" si="159"/>
        <v>42125.668530092589</v>
      </c>
      <c r="U1716" t="str">
        <f t="shared" si="160"/>
        <v>Apr</v>
      </c>
      <c r="V1716" t="str">
        <f t="shared" si="161"/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>
        <f t="shared" si="157"/>
        <v>5.5</v>
      </c>
      <c r="Q1717" t="s">
        <v>8325</v>
      </c>
      <c r="R1717" t="s">
        <v>8347</v>
      </c>
      <c r="S1717" s="8">
        <f t="shared" si="158"/>
        <v>42064.009085648147</v>
      </c>
      <c r="T1717" s="8">
        <f t="shared" si="159"/>
        <v>42093.890277777777</v>
      </c>
      <c r="U1717" t="str">
        <f t="shared" si="160"/>
        <v>Mar</v>
      </c>
      <c r="V1717" t="str">
        <f t="shared" si="161"/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>
        <f t="shared" si="157"/>
        <v>50</v>
      </c>
      <c r="Q1718" t="s">
        <v>8325</v>
      </c>
      <c r="R1718" t="s">
        <v>8347</v>
      </c>
      <c r="S1718" s="8">
        <f t="shared" si="158"/>
        <v>42673.369201388887</v>
      </c>
      <c r="T1718" s="8">
        <f t="shared" si="159"/>
        <v>42713.369201388887</v>
      </c>
      <c r="U1718" t="str">
        <f t="shared" si="160"/>
        <v>Oct</v>
      </c>
      <c r="V1718" t="str">
        <f t="shared" si="161"/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>
        <f t="shared" si="157"/>
        <v>34.020000000000003</v>
      </c>
      <c r="Q1719" t="s">
        <v>8325</v>
      </c>
      <c r="R1719" t="s">
        <v>8347</v>
      </c>
      <c r="S1719" s="8">
        <f t="shared" si="158"/>
        <v>42460.773587962954</v>
      </c>
      <c r="T1719" s="8">
        <f t="shared" si="159"/>
        <v>42480.916666666672</v>
      </c>
      <c r="U1719" t="str">
        <f t="shared" si="160"/>
        <v>Mar</v>
      </c>
      <c r="V1719" t="str">
        <f t="shared" si="161"/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>
        <f t="shared" si="157"/>
        <v>37.5</v>
      </c>
      <c r="Q1720" t="s">
        <v>8325</v>
      </c>
      <c r="R1720" t="s">
        <v>8347</v>
      </c>
      <c r="S1720" s="8">
        <f t="shared" si="158"/>
        <v>42460.402187499996</v>
      </c>
      <c r="T1720" s="8">
        <f t="shared" si="159"/>
        <v>42503.957638888889</v>
      </c>
      <c r="U1720" t="str">
        <f t="shared" si="160"/>
        <v>Mar</v>
      </c>
      <c r="V1720" t="str">
        <f t="shared" si="161"/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>
        <f t="shared" si="157"/>
        <v>11.67</v>
      </c>
      <c r="Q1721" t="s">
        <v>8325</v>
      </c>
      <c r="R1721" t="s">
        <v>8347</v>
      </c>
      <c r="S1721" s="8">
        <f t="shared" si="158"/>
        <v>41869.326284722221</v>
      </c>
      <c r="T1721" s="8">
        <f t="shared" si="159"/>
        <v>41899.284618055557</v>
      </c>
      <c r="U1721" t="str">
        <f t="shared" si="160"/>
        <v>Aug</v>
      </c>
      <c r="V1721" t="str">
        <f t="shared" si="161"/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>
        <f t="shared" si="157"/>
        <v>28.13</v>
      </c>
      <c r="Q1722" t="s">
        <v>8325</v>
      </c>
      <c r="R1722" t="s">
        <v>8347</v>
      </c>
      <c r="S1722" s="8">
        <f t="shared" si="158"/>
        <v>41922.574895833335</v>
      </c>
      <c r="T1722" s="8">
        <f t="shared" si="159"/>
        <v>41952.574895833335</v>
      </c>
      <c r="U1722" t="str">
        <f t="shared" si="160"/>
        <v>Oct</v>
      </c>
      <c r="V1722" t="str">
        <f t="shared" si="161"/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">
        <v>8325</v>
      </c>
      <c r="R1723" t="s">
        <v>8347</v>
      </c>
      <c r="S1723" s="8">
        <f t="shared" si="158"/>
        <v>42319.25304398148</v>
      </c>
      <c r="T1723" s="8">
        <f t="shared" si="159"/>
        <v>42349.211377314816</v>
      </c>
      <c r="U1723" t="str">
        <f t="shared" si="160"/>
        <v>Nov</v>
      </c>
      <c r="V1723" t="str">
        <f t="shared" si="161"/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>
        <f t="shared" si="157"/>
        <v>1</v>
      </c>
      <c r="Q1724" t="s">
        <v>8325</v>
      </c>
      <c r="R1724" t="s">
        <v>8347</v>
      </c>
      <c r="S1724" s="8">
        <f t="shared" si="158"/>
        <v>42425.752650462957</v>
      </c>
      <c r="T1724" s="8">
        <f t="shared" si="159"/>
        <v>42462.756944444445</v>
      </c>
      <c r="U1724" t="str">
        <f t="shared" si="160"/>
        <v>Feb</v>
      </c>
      <c r="V1724" t="str">
        <f t="shared" si="161"/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>
        <f t="shared" si="157"/>
        <v>216.67</v>
      </c>
      <c r="Q1725" t="s">
        <v>8325</v>
      </c>
      <c r="R1725" t="s">
        <v>8347</v>
      </c>
      <c r="S1725" s="8">
        <f t="shared" si="158"/>
        <v>42129.617071759254</v>
      </c>
      <c r="T1725" s="8">
        <f t="shared" si="159"/>
        <v>42186</v>
      </c>
      <c r="U1725" t="str">
        <f t="shared" si="160"/>
        <v>May</v>
      </c>
      <c r="V1725" t="str">
        <f t="shared" si="161"/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>
        <f t="shared" si="157"/>
        <v>8.75</v>
      </c>
      <c r="Q1726" t="s">
        <v>8325</v>
      </c>
      <c r="R1726" t="s">
        <v>8347</v>
      </c>
      <c r="S1726" s="8">
        <f t="shared" si="158"/>
        <v>41912.724097222221</v>
      </c>
      <c r="T1726" s="8">
        <f t="shared" si="159"/>
        <v>41942.682430555556</v>
      </c>
      <c r="U1726" t="str">
        <f t="shared" si="160"/>
        <v>Sep</v>
      </c>
      <c r="V1726" t="str">
        <f t="shared" si="161"/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>
        <f t="shared" si="157"/>
        <v>62.22</v>
      </c>
      <c r="Q1727" t="s">
        <v>8325</v>
      </c>
      <c r="R1727" t="s">
        <v>8347</v>
      </c>
      <c r="S1727" s="8">
        <f t="shared" si="158"/>
        <v>41845.759826388887</v>
      </c>
      <c r="T1727" s="8">
        <f t="shared" si="159"/>
        <v>41875.718159722222</v>
      </c>
      <c r="U1727" t="str">
        <f t="shared" si="160"/>
        <v>Jul</v>
      </c>
      <c r="V1727" t="str">
        <f t="shared" si="161"/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>
        <f t="shared" si="157"/>
        <v>137.25</v>
      </c>
      <c r="Q1728" t="s">
        <v>8325</v>
      </c>
      <c r="R1728" t="s">
        <v>8347</v>
      </c>
      <c r="S1728" s="8">
        <f t="shared" si="158"/>
        <v>41788.711388888885</v>
      </c>
      <c r="T1728" s="8">
        <f t="shared" si="159"/>
        <v>41817.669722222221</v>
      </c>
      <c r="U1728" t="str">
        <f t="shared" si="160"/>
        <v>May</v>
      </c>
      <c r="V1728" t="str">
        <f t="shared" si="161"/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>
        <f t="shared" si="157"/>
        <v>1</v>
      </c>
      <c r="Q1729" t="s">
        <v>8325</v>
      </c>
      <c r="R1729" t="s">
        <v>8347</v>
      </c>
      <c r="S1729" s="8">
        <f t="shared" si="158"/>
        <v>42044.719641203708</v>
      </c>
      <c r="T1729" s="8">
        <f t="shared" si="159"/>
        <v>42099.208333333328</v>
      </c>
      <c r="U1729" t="str">
        <f t="shared" si="160"/>
        <v>Feb</v>
      </c>
      <c r="V1729" t="str">
        <f t="shared" si="161"/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>
        <f t="shared" si="157"/>
        <v>122.14</v>
      </c>
      <c r="Q1730" t="s">
        <v>8325</v>
      </c>
      <c r="R1730" t="s">
        <v>8347</v>
      </c>
      <c r="S1730" s="8">
        <f t="shared" si="158"/>
        <v>42268.417523148142</v>
      </c>
      <c r="T1730" s="8">
        <f t="shared" si="159"/>
        <v>42298.375856481478</v>
      </c>
      <c r="U1730" t="str">
        <f t="shared" si="160"/>
        <v>Sep</v>
      </c>
      <c r="V1730" t="str">
        <f t="shared" si="161"/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ROUND(100*(E1731/D1731),0)</f>
        <v>0</v>
      </c>
      <c r="P1731" t="e">
        <f t="shared" ref="P1731:P1794" si="163">ROUND(E1731/L1731,2)</f>
        <v>#DIV/0!</v>
      </c>
      <c r="Q1731" t="s">
        <v>8325</v>
      </c>
      <c r="R1731" t="s">
        <v>8347</v>
      </c>
      <c r="S1731" s="8">
        <f t="shared" ref="S1731:S1794" si="164">(((J1731/60)/60)/24)+DATE(1970,1,1)+(-5/24)</f>
        <v>42470.843819444439</v>
      </c>
      <c r="T1731" s="8">
        <f t="shared" ref="T1731:T1794" si="165">(((I1731/60)/60)/24)+DATE(1970,1,1)+(-6/24)</f>
        <v>42530.802152777775</v>
      </c>
      <c r="U1731" t="str">
        <f t="shared" ref="U1731:U1794" si="166">TEXT(S1731,"mmm")</f>
        <v>Apr</v>
      </c>
      <c r="V1731" t="str">
        <f t="shared" ref="V1731:V1794" si="167">TEXT(S1731,"yyyy")</f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">
        <v>8325</v>
      </c>
      <c r="R1732" t="s">
        <v>8347</v>
      </c>
      <c r="S1732" s="8">
        <f t="shared" si="164"/>
        <v>42271.879432870373</v>
      </c>
      <c r="T1732" s="8">
        <f t="shared" si="165"/>
        <v>42301.837766203709</v>
      </c>
      <c r="U1732" t="str">
        <f t="shared" si="166"/>
        <v>Sep</v>
      </c>
      <c r="V1732" t="str">
        <f t="shared" si="167"/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">
        <v>8325</v>
      </c>
      <c r="R1733" t="s">
        <v>8347</v>
      </c>
      <c r="S1733" s="8">
        <f t="shared" si="164"/>
        <v>42152.698518518511</v>
      </c>
      <c r="T1733" s="8">
        <f t="shared" si="165"/>
        <v>42166.375</v>
      </c>
      <c r="U1733" t="str">
        <f t="shared" si="166"/>
        <v>May</v>
      </c>
      <c r="V1733" t="str">
        <f t="shared" si="167"/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">
        <v>8325</v>
      </c>
      <c r="R1734" t="s">
        <v>8347</v>
      </c>
      <c r="S1734" s="8">
        <f t="shared" si="164"/>
        <v>42325.475474537037</v>
      </c>
      <c r="T1734" s="8">
        <f t="shared" si="165"/>
        <v>42384.958333333328</v>
      </c>
      <c r="U1734" t="str">
        <f t="shared" si="166"/>
        <v>Nov</v>
      </c>
      <c r="V1734" t="str">
        <f t="shared" si="167"/>
        <v>2015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">
        <v>8325</v>
      </c>
      <c r="R1735" t="s">
        <v>8347</v>
      </c>
      <c r="S1735" s="8">
        <f t="shared" si="164"/>
        <v>42614.467291666668</v>
      </c>
      <c r="T1735" s="8">
        <f t="shared" si="165"/>
        <v>42626.645833333328</v>
      </c>
      <c r="U1735" t="str">
        <f t="shared" si="166"/>
        <v>Sep</v>
      </c>
      <c r="V1735" t="str">
        <f t="shared" si="167"/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>
        <f t="shared" si="163"/>
        <v>1</v>
      </c>
      <c r="Q1736" t="s">
        <v>8325</v>
      </c>
      <c r="R1736" t="s">
        <v>8347</v>
      </c>
      <c r="S1736" s="8">
        <f t="shared" si="164"/>
        <v>42101.828194444439</v>
      </c>
      <c r="T1736" s="8">
        <f t="shared" si="165"/>
        <v>42131.786527777775</v>
      </c>
      <c r="U1736" t="str">
        <f t="shared" si="166"/>
        <v>Apr</v>
      </c>
      <c r="V1736" t="str">
        <f t="shared" si="167"/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">
        <v>8325</v>
      </c>
      <c r="R1737" t="s">
        <v>8347</v>
      </c>
      <c r="S1737" s="8">
        <f t="shared" si="164"/>
        <v>42559.605844907412</v>
      </c>
      <c r="T1737" s="8">
        <f t="shared" si="165"/>
        <v>42589.564178240747</v>
      </c>
      <c r="U1737" t="str">
        <f t="shared" si="166"/>
        <v>Jul</v>
      </c>
      <c r="V1737" t="str">
        <f t="shared" si="167"/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>
        <f t="shared" si="163"/>
        <v>22</v>
      </c>
      <c r="Q1738" t="s">
        <v>8325</v>
      </c>
      <c r="R1738" t="s">
        <v>8347</v>
      </c>
      <c r="S1738" s="8">
        <f t="shared" si="164"/>
        <v>42286.65315972222</v>
      </c>
      <c r="T1738" s="8">
        <f t="shared" si="165"/>
        <v>42316.65315972222</v>
      </c>
      <c r="U1738" t="str">
        <f t="shared" si="166"/>
        <v>Oct</v>
      </c>
      <c r="V1738" t="str">
        <f t="shared" si="167"/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>
        <f t="shared" si="163"/>
        <v>56.67</v>
      </c>
      <c r="Q1739" t="s">
        <v>8325</v>
      </c>
      <c r="R1739" t="s">
        <v>8347</v>
      </c>
      <c r="S1739" s="8">
        <f t="shared" si="164"/>
        <v>42175.740648148152</v>
      </c>
      <c r="T1739" s="8">
        <f t="shared" si="165"/>
        <v>42205.698981481488</v>
      </c>
      <c r="U1739" t="str">
        <f t="shared" si="166"/>
        <v>Jun</v>
      </c>
      <c r="V1739" t="str">
        <f t="shared" si="167"/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>
        <f t="shared" si="163"/>
        <v>20</v>
      </c>
      <c r="Q1740" t="s">
        <v>8325</v>
      </c>
      <c r="R1740" t="s">
        <v>8347</v>
      </c>
      <c r="S1740" s="8">
        <f t="shared" si="164"/>
        <v>41884.665995370371</v>
      </c>
      <c r="T1740" s="8">
        <f t="shared" si="165"/>
        <v>41914.624328703707</v>
      </c>
      <c r="U1740" t="str">
        <f t="shared" si="166"/>
        <v>Sep</v>
      </c>
      <c r="V1740" t="str">
        <f t="shared" si="167"/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>
        <f t="shared" si="163"/>
        <v>1</v>
      </c>
      <c r="Q1741" t="s">
        <v>8325</v>
      </c>
      <c r="R1741" t="s">
        <v>8347</v>
      </c>
      <c r="S1741" s="8">
        <f t="shared" si="164"/>
        <v>42435.665879629632</v>
      </c>
      <c r="T1741" s="8">
        <f t="shared" si="165"/>
        <v>42494.582546296297</v>
      </c>
      <c r="U1741" t="str">
        <f t="shared" si="166"/>
        <v>Mar</v>
      </c>
      <c r="V1741" t="str">
        <f t="shared" si="167"/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">
        <v>8325</v>
      </c>
      <c r="R1742" t="s">
        <v>8347</v>
      </c>
      <c r="S1742" s="8">
        <f t="shared" si="164"/>
        <v>42171.60905092593</v>
      </c>
      <c r="T1742" s="8">
        <f t="shared" si="165"/>
        <v>42201.567384259266</v>
      </c>
      <c r="U1742" t="str">
        <f t="shared" si="166"/>
        <v>Jun</v>
      </c>
      <c r="V1742" t="str">
        <f t="shared" si="167"/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>
        <f t="shared" si="163"/>
        <v>25.58</v>
      </c>
      <c r="Q1743" t="s">
        <v>8338</v>
      </c>
      <c r="R1743" t="s">
        <v>8339</v>
      </c>
      <c r="S1743" s="8">
        <f t="shared" si="164"/>
        <v>42120.419803240737</v>
      </c>
      <c r="T1743" s="8">
        <f t="shared" si="165"/>
        <v>42165.378136574072</v>
      </c>
      <c r="U1743" t="str">
        <f t="shared" si="166"/>
        <v>Apr</v>
      </c>
      <c r="V1743" t="str">
        <f t="shared" si="167"/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>
        <f t="shared" si="163"/>
        <v>63.97</v>
      </c>
      <c r="Q1744" t="s">
        <v>8338</v>
      </c>
      <c r="R1744" t="s">
        <v>8339</v>
      </c>
      <c r="S1744" s="8">
        <f t="shared" si="164"/>
        <v>42710.668634259251</v>
      </c>
      <c r="T1744" s="8">
        <f t="shared" si="165"/>
        <v>42742.625</v>
      </c>
      <c r="U1744" t="str">
        <f t="shared" si="166"/>
        <v>Dec</v>
      </c>
      <c r="V1744" t="str">
        <f t="shared" si="167"/>
        <v>2016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>
        <f t="shared" si="163"/>
        <v>89.93</v>
      </c>
      <c r="Q1745" t="s">
        <v>8338</v>
      </c>
      <c r="R1745" t="s">
        <v>8339</v>
      </c>
      <c r="S1745" s="8">
        <f t="shared" si="164"/>
        <v>42586.717303240737</v>
      </c>
      <c r="T1745" s="8">
        <f t="shared" si="165"/>
        <v>42608.915972222225</v>
      </c>
      <c r="U1745" t="str">
        <f t="shared" si="166"/>
        <v>Aug</v>
      </c>
      <c r="V1745" t="str">
        <f t="shared" si="167"/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>
        <f t="shared" si="163"/>
        <v>93.07</v>
      </c>
      <c r="Q1746" t="s">
        <v>8338</v>
      </c>
      <c r="R1746" t="s">
        <v>8339</v>
      </c>
      <c r="S1746" s="8">
        <f t="shared" si="164"/>
        <v>42026.396724537037</v>
      </c>
      <c r="T1746" s="8">
        <f t="shared" si="165"/>
        <v>42071.313391203701</v>
      </c>
      <c r="U1746" t="str">
        <f t="shared" si="166"/>
        <v>Jan</v>
      </c>
      <c r="V1746" t="str">
        <f t="shared" si="167"/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>
        <f t="shared" si="163"/>
        <v>89.67</v>
      </c>
      <c r="Q1747" t="s">
        <v>8338</v>
      </c>
      <c r="R1747" t="s">
        <v>8339</v>
      </c>
      <c r="S1747" s="8">
        <f t="shared" si="164"/>
        <v>42690.051365740735</v>
      </c>
      <c r="T1747" s="8">
        <f t="shared" si="165"/>
        <v>42725.833333333328</v>
      </c>
      <c r="U1747" t="str">
        <f t="shared" si="166"/>
        <v>Nov</v>
      </c>
      <c r="V1747" t="str">
        <f t="shared" si="167"/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>
        <f t="shared" si="163"/>
        <v>207.62</v>
      </c>
      <c r="Q1748" t="s">
        <v>8338</v>
      </c>
      <c r="R1748" t="s">
        <v>8339</v>
      </c>
      <c r="S1748" s="8">
        <f t="shared" si="164"/>
        <v>42667.968368055554</v>
      </c>
      <c r="T1748" s="8">
        <f t="shared" si="165"/>
        <v>42697.833333333328</v>
      </c>
      <c r="U1748" t="str">
        <f t="shared" si="166"/>
        <v>Oct</v>
      </c>
      <c r="V1748" t="str">
        <f t="shared" si="167"/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>
        <f t="shared" si="163"/>
        <v>59.41</v>
      </c>
      <c r="Q1749" t="s">
        <v>8338</v>
      </c>
      <c r="R1749" t="s">
        <v>8339</v>
      </c>
      <c r="S1749" s="8">
        <f t="shared" si="164"/>
        <v>42292.227199074077</v>
      </c>
      <c r="T1749" s="8">
        <f t="shared" si="165"/>
        <v>42321.375</v>
      </c>
      <c r="U1749" t="str">
        <f t="shared" si="166"/>
        <v>Oct</v>
      </c>
      <c r="V1749" t="str">
        <f t="shared" si="167"/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>
        <f t="shared" si="163"/>
        <v>358.97</v>
      </c>
      <c r="Q1750" t="s">
        <v>8338</v>
      </c>
      <c r="R1750" t="s">
        <v>8339</v>
      </c>
      <c r="S1750" s="8">
        <f t="shared" si="164"/>
        <v>42219.742395833331</v>
      </c>
      <c r="T1750" s="8">
        <f t="shared" si="165"/>
        <v>42249.700729166667</v>
      </c>
      <c r="U1750" t="str">
        <f t="shared" si="166"/>
        <v>Aug</v>
      </c>
      <c r="V1750" t="str">
        <f t="shared" si="167"/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>
        <f t="shared" si="163"/>
        <v>94.74</v>
      </c>
      <c r="Q1751" t="s">
        <v>8338</v>
      </c>
      <c r="R1751" t="s">
        <v>8339</v>
      </c>
      <c r="S1751" s="8">
        <f t="shared" si="164"/>
        <v>42758.767604166664</v>
      </c>
      <c r="T1751" s="8">
        <f t="shared" si="165"/>
        <v>42795.541666666672</v>
      </c>
      <c r="U1751" t="str">
        <f t="shared" si="166"/>
        <v>Jan</v>
      </c>
      <c r="V1751" t="str">
        <f t="shared" si="167"/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>
        <f t="shared" si="163"/>
        <v>80.650000000000006</v>
      </c>
      <c r="Q1752" t="s">
        <v>8338</v>
      </c>
      <c r="R1752" t="s">
        <v>8339</v>
      </c>
      <c r="S1752" s="8">
        <f t="shared" si="164"/>
        <v>42454.628518518519</v>
      </c>
      <c r="T1752" s="8">
        <f t="shared" si="165"/>
        <v>42479.586851851855</v>
      </c>
      <c r="U1752" t="str">
        <f t="shared" si="166"/>
        <v>Mar</v>
      </c>
      <c r="V1752" t="str">
        <f t="shared" si="167"/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>
        <f t="shared" si="163"/>
        <v>168.69</v>
      </c>
      <c r="Q1753" t="s">
        <v>8338</v>
      </c>
      <c r="R1753" t="s">
        <v>8339</v>
      </c>
      <c r="S1753" s="8">
        <f t="shared" si="164"/>
        <v>42052.573182870365</v>
      </c>
      <c r="T1753" s="8">
        <f t="shared" si="165"/>
        <v>42082.489849537036</v>
      </c>
      <c r="U1753" t="str">
        <f t="shared" si="166"/>
        <v>Feb</v>
      </c>
      <c r="V1753" t="str">
        <f t="shared" si="167"/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>
        <f t="shared" si="163"/>
        <v>34.69</v>
      </c>
      <c r="Q1754" t="s">
        <v>8338</v>
      </c>
      <c r="R1754" t="s">
        <v>8339</v>
      </c>
      <c r="S1754" s="8">
        <f t="shared" si="164"/>
        <v>42627.044930555552</v>
      </c>
      <c r="T1754" s="8">
        <f t="shared" si="165"/>
        <v>42657.003263888888</v>
      </c>
      <c r="U1754" t="str">
        <f t="shared" si="166"/>
        <v>Sep</v>
      </c>
      <c r="V1754" t="str">
        <f t="shared" si="167"/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462.86</v>
      </c>
      <c r="Q1755" t="s">
        <v>8338</v>
      </c>
      <c r="R1755" t="s">
        <v>8339</v>
      </c>
      <c r="S1755" s="8">
        <f t="shared" si="164"/>
        <v>42420.541296296295</v>
      </c>
      <c r="T1755" s="8">
        <f t="shared" si="165"/>
        <v>42450.457962962959</v>
      </c>
      <c r="U1755" t="str">
        <f t="shared" si="166"/>
        <v>Feb</v>
      </c>
      <c r="V1755" t="str">
        <f t="shared" si="167"/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>
        <f t="shared" si="163"/>
        <v>104.39</v>
      </c>
      <c r="Q1756" t="s">
        <v>8338</v>
      </c>
      <c r="R1756" t="s">
        <v>8339</v>
      </c>
      <c r="S1756" s="8">
        <f t="shared" si="164"/>
        <v>42067.668437499997</v>
      </c>
      <c r="T1756" s="8">
        <f t="shared" si="165"/>
        <v>42097.585104166668</v>
      </c>
      <c r="U1756" t="str">
        <f t="shared" si="166"/>
        <v>Mar</v>
      </c>
      <c r="V1756" t="str">
        <f t="shared" si="167"/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">
        <v>8338</v>
      </c>
      <c r="R1757" t="s">
        <v>8339</v>
      </c>
      <c r="S1757" s="8">
        <f t="shared" si="164"/>
        <v>42252.580567129626</v>
      </c>
      <c r="T1757" s="8">
        <f t="shared" si="165"/>
        <v>42282.538900462961</v>
      </c>
      <c r="U1757" t="str">
        <f t="shared" si="166"/>
        <v>Sep</v>
      </c>
      <c r="V1757" t="str">
        <f t="shared" si="167"/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>
        <f t="shared" si="163"/>
        <v>47.13</v>
      </c>
      <c r="Q1758" t="s">
        <v>8338</v>
      </c>
      <c r="R1758" t="s">
        <v>8339</v>
      </c>
      <c r="S1758" s="8">
        <f t="shared" si="164"/>
        <v>42570.959131944437</v>
      </c>
      <c r="T1758" s="8">
        <f t="shared" si="165"/>
        <v>42610.917465277773</v>
      </c>
      <c r="U1758" t="str">
        <f t="shared" si="166"/>
        <v>Jul</v>
      </c>
      <c r="V1758" t="str">
        <f t="shared" si="167"/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>
        <f t="shared" si="163"/>
        <v>414.29</v>
      </c>
      <c r="Q1759" t="s">
        <v>8338</v>
      </c>
      <c r="R1759" t="s">
        <v>8339</v>
      </c>
      <c r="S1759" s="8">
        <f t="shared" si="164"/>
        <v>42733.619016203702</v>
      </c>
      <c r="T1759" s="8">
        <f t="shared" si="165"/>
        <v>42763.561805555553</v>
      </c>
      <c r="U1759" t="str">
        <f t="shared" si="166"/>
        <v>Dec</v>
      </c>
      <c r="V1759" t="str">
        <f t="shared" si="167"/>
        <v>2016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>
        <f t="shared" si="163"/>
        <v>42.48</v>
      </c>
      <c r="Q1760" t="s">
        <v>8338</v>
      </c>
      <c r="R1760" t="s">
        <v>8339</v>
      </c>
      <c r="S1760" s="8">
        <f t="shared" si="164"/>
        <v>42505.74759259259</v>
      </c>
      <c r="T1760" s="8">
        <f t="shared" si="165"/>
        <v>42565.705925925926</v>
      </c>
      <c r="U1760" t="str">
        <f t="shared" si="166"/>
        <v>May</v>
      </c>
      <c r="V1760" t="str">
        <f t="shared" si="167"/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>
        <f t="shared" si="163"/>
        <v>108.78</v>
      </c>
      <c r="Q1761" t="s">
        <v>8338</v>
      </c>
      <c r="R1761" t="s">
        <v>8339</v>
      </c>
      <c r="S1761" s="8">
        <f t="shared" si="164"/>
        <v>42068.620706018519</v>
      </c>
      <c r="T1761" s="8">
        <f t="shared" si="165"/>
        <v>42088.537372685183</v>
      </c>
      <c r="U1761" t="str">
        <f t="shared" si="166"/>
        <v>Mar</v>
      </c>
      <c r="V1761" t="str">
        <f t="shared" si="167"/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>
        <f t="shared" si="163"/>
        <v>81.099999999999994</v>
      </c>
      <c r="Q1762" t="s">
        <v>8338</v>
      </c>
      <c r="R1762" t="s">
        <v>8339</v>
      </c>
      <c r="S1762" s="8">
        <f t="shared" si="164"/>
        <v>42405.464270833334</v>
      </c>
      <c r="T1762" s="8">
        <f t="shared" si="165"/>
        <v>42425.42260416667</v>
      </c>
      <c r="U1762" t="str">
        <f t="shared" si="166"/>
        <v>Feb</v>
      </c>
      <c r="V1762" t="str">
        <f t="shared" si="167"/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51.67</v>
      </c>
      <c r="Q1763" t="s">
        <v>8338</v>
      </c>
      <c r="R1763" t="s">
        <v>8339</v>
      </c>
      <c r="S1763" s="8">
        <f t="shared" si="164"/>
        <v>42209.359490740739</v>
      </c>
      <c r="T1763" s="8">
        <f t="shared" si="165"/>
        <v>42259.317824074074</v>
      </c>
      <c r="U1763" t="str">
        <f t="shared" si="166"/>
        <v>Jul</v>
      </c>
      <c r="V1763" t="str">
        <f t="shared" si="167"/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">
        <v>8338</v>
      </c>
      <c r="R1764" t="s">
        <v>8339</v>
      </c>
      <c r="S1764" s="8">
        <f t="shared" si="164"/>
        <v>42410.773668981477</v>
      </c>
      <c r="T1764" s="8">
        <f t="shared" si="165"/>
        <v>42440.732002314813</v>
      </c>
      <c r="U1764" t="str">
        <f t="shared" si="166"/>
        <v>Feb</v>
      </c>
      <c r="V1764" t="str">
        <f t="shared" si="167"/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>
        <f t="shared" si="163"/>
        <v>103.64</v>
      </c>
      <c r="Q1765" t="s">
        <v>8338</v>
      </c>
      <c r="R1765" t="s">
        <v>8339</v>
      </c>
      <c r="S1765" s="8">
        <f t="shared" si="164"/>
        <v>42636.660185185181</v>
      </c>
      <c r="T1765" s="8">
        <f t="shared" si="165"/>
        <v>42666.618518518517</v>
      </c>
      <c r="U1765" t="str">
        <f t="shared" si="166"/>
        <v>Sep</v>
      </c>
      <c r="V1765" t="str">
        <f t="shared" si="167"/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>
        <f t="shared" si="163"/>
        <v>55.28</v>
      </c>
      <c r="Q1766" t="s">
        <v>8338</v>
      </c>
      <c r="R1766" t="s">
        <v>8339</v>
      </c>
      <c r="S1766" s="8">
        <f t="shared" si="164"/>
        <v>41825.27753472222</v>
      </c>
      <c r="T1766" s="8">
        <f t="shared" si="165"/>
        <v>41854.235868055555</v>
      </c>
      <c r="U1766" t="str">
        <f t="shared" si="166"/>
        <v>Jul</v>
      </c>
      <c r="V1766" t="str">
        <f t="shared" si="167"/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>
        <f t="shared" si="163"/>
        <v>72.17</v>
      </c>
      <c r="Q1767" t="s">
        <v>8338</v>
      </c>
      <c r="R1767" t="s">
        <v>8339</v>
      </c>
      <c r="S1767" s="8">
        <f t="shared" si="164"/>
        <v>41834.772129629629</v>
      </c>
      <c r="T1767" s="8">
        <f t="shared" si="165"/>
        <v>41864.730462962965</v>
      </c>
      <c r="U1767" t="str">
        <f t="shared" si="166"/>
        <v>Jul</v>
      </c>
      <c r="V1767" t="str">
        <f t="shared" si="167"/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">
        <v>8338</v>
      </c>
      <c r="R1768" t="s">
        <v>8339</v>
      </c>
      <c r="S1768" s="8">
        <f t="shared" si="164"/>
        <v>41855.65148148148</v>
      </c>
      <c r="T1768" s="8">
        <f t="shared" si="165"/>
        <v>41876.609814814816</v>
      </c>
      <c r="U1768" t="str">
        <f t="shared" si="166"/>
        <v>Aug</v>
      </c>
      <c r="V1768" t="str">
        <f t="shared" si="167"/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>
        <f t="shared" si="163"/>
        <v>58.62</v>
      </c>
      <c r="Q1769" t="s">
        <v>8338</v>
      </c>
      <c r="R1769" t="s">
        <v>8339</v>
      </c>
      <c r="S1769" s="8">
        <f t="shared" si="164"/>
        <v>41824.450046296297</v>
      </c>
      <c r="T1769" s="8">
        <f t="shared" si="165"/>
        <v>41854.408379629633</v>
      </c>
      <c r="U1769" t="str">
        <f t="shared" si="166"/>
        <v>Jul</v>
      </c>
      <c r="V1769" t="str">
        <f t="shared" si="167"/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>
        <f t="shared" si="163"/>
        <v>12.47</v>
      </c>
      <c r="Q1770" t="s">
        <v>8338</v>
      </c>
      <c r="R1770" t="s">
        <v>8339</v>
      </c>
      <c r="S1770" s="8">
        <f t="shared" si="164"/>
        <v>41849.352361111109</v>
      </c>
      <c r="T1770" s="8">
        <f t="shared" si="165"/>
        <v>41909.310694444444</v>
      </c>
      <c r="U1770" t="str">
        <f t="shared" si="166"/>
        <v>Jul</v>
      </c>
      <c r="V1770" t="str">
        <f t="shared" si="167"/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>
        <f t="shared" si="163"/>
        <v>49.14</v>
      </c>
      <c r="Q1771" t="s">
        <v>8338</v>
      </c>
      <c r="R1771" t="s">
        <v>8339</v>
      </c>
      <c r="S1771" s="8">
        <f t="shared" si="164"/>
        <v>41987.610636574071</v>
      </c>
      <c r="T1771" s="8">
        <f t="shared" si="165"/>
        <v>42017.568969907406</v>
      </c>
      <c r="U1771" t="str">
        <f t="shared" si="166"/>
        <v>Dec</v>
      </c>
      <c r="V1771" t="str">
        <f t="shared" si="167"/>
        <v>2014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>
        <f t="shared" si="163"/>
        <v>150.5</v>
      </c>
      <c r="Q1772" t="s">
        <v>8338</v>
      </c>
      <c r="R1772" t="s">
        <v>8339</v>
      </c>
      <c r="S1772" s="8">
        <f t="shared" si="164"/>
        <v>41891.571689814817</v>
      </c>
      <c r="T1772" s="8">
        <f t="shared" si="165"/>
        <v>41926.530023148152</v>
      </c>
      <c r="U1772" t="str">
        <f t="shared" si="166"/>
        <v>Sep</v>
      </c>
      <c r="V1772" t="str">
        <f t="shared" si="167"/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>
        <f t="shared" si="163"/>
        <v>35.799999999999997</v>
      </c>
      <c r="Q1773" t="s">
        <v>8338</v>
      </c>
      <c r="R1773" t="s">
        <v>8339</v>
      </c>
      <c r="S1773" s="8">
        <f t="shared" si="164"/>
        <v>41905.771296296298</v>
      </c>
      <c r="T1773" s="8">
        <f t="shared" si="165"/>
        <v>41935.729629629634</v>
      </c>
      <c r="U1773" t="str">
        <f t="shared" si="166"/>
        <v>Sep</v>
      </c>
      <c r="V1773" t="str">
        <f t="shared" si="167"/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>
        <f t="shared" si="163"/>
        <v>45.16</v>
      </c>
      <c r="Q1774" t="s">
        <v>8338</v>
      </c>
      <c r="R1774" t="s">
        <v>8339</v>
      </c>
      <c r="S1774" s="8">
        <f t="shared" si="164"/>
        <v>41766.509675925925</v>
      </c>
      <c r="T1774" s="8">
        <f t="shared" si="165"/>
        <v>41826.468009259261</v>
      </c>
      <c r="U1774" t="str">
        <f t="shared" si="166"/>
        <v>May</v>
      </c>
      <c r="V1774" t="str">
        <f t="shared" si="167"/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>
        <f t="shared" si="163"/>
        <v>98.79</v>
      </c>
      <c r="Q1775" t="s">
        <v>8338</v>
      </c>
      <c r="R1775" t="s">
        <v>8339</v>
      </c>
      <c r="S1775" s="8">
        <f t="shared" si="164"/>
        <v>41978.552060185182</v>
      </c>
      <c r="T1775" s="8">
        <f t="shared" si="165"/>
        <v>42023.510393518518</v>
      </c>
      <c r="U1775" t="str">
        <f t="shared" si="166"/>
        <v>Dec</v>
      </c>
      <c r="V1775" t="str">
        <f t="shared" si="167"/>
        <v>2014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>
        <f t="shared" si="163"/>
        <v>88.31</v>
      </c>
      <c r="Q1776" t="s">
        <v>8338</v>
      </c>
      <c r="R1776" t="s">
        <v>8339</v>
      </c>
      <c r="S1776" s="8">
        <f t="shared" si="164"/>
        <v>41930.010324074072</v>
      </c>
      <c r="T1776" s="8">
        <f t="shared" si="165"/>
        <v>41972.374305555553</v>
      </c>
      <c r="U1776" t="str">
        <f t="shared" si="166"/>
        <v>Oct</v>
      </c>
      <c r="V1776" t="str">
        <f t="shared" si="167"/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>
        <f t="shared" si="163"/>
        <v>170.63</v>
      </c>
      <c r="Q1777" t="s">
        <v>8338</v>
      </c>
      <c r="R1777" t="s">
        <v>8339</v>
      </c>
      <c r="S1777" s="8">
        <f t="shared" si="164"/>
        <v>41891.768055555556</v>
      </c>
      <c r="T1777" s="8">
        <f t="shared" si="165"/>
        <v>41936.726388888892</v>
      </c>
      <c r="U1777" t="str">
        <f t="shared" si="166"/>
        <v>Sep</v>
      </c>
      <c r="V1777" t="str">
        <f t="shared" si="167"/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>
        <f t="shared" si="163"/>
        <v>83.75</v>
      </c>
      <c r="Q1778" t="s">
        <v>8338</v>
      </c>
      <c r="R1778" t="s">
        <v>8339</v>
      </c>
      <c r="S1778" s="8">
        <f t="shared" si="164"/>
        <v>41905.748506944445</v>
      </c>
      <c r="T1778" s="8">
        <f t="shared" si="165"/>
        <v>41941.70684027778</v>
      </c>
      <c r="U1778" t="str">
        <f t="shared" si="166"/>
        <v>Sep</v>
      </c>
      <c r="V1778" t="str">
        <f t="shared" si="167"/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>
        <f t="shared" si="163"/>
        <v>65.099999999999994</v>
      </c>
      <c r="Q1779" t="s">
        <v>8338</v>
      </c>
      <c r="R1779" t="s">
        <v>8339</v>
      </c>
      <c r="S1779" s="8">
        <f t="shared" si="164"/>
        <v>42025.14876157407</v>
      </c>
      <c r="T1779" s="8">
        <f t="shared" si="165"/>
        <v>42055.107094907406</v>
      </c>
      <c r="U1779" t="str">
        <f t="shared" si="166"/>
        <v>Jan</v>
      </c>
      <c r="V1779" t="str">
        <f t="shared" si="167"/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>
        <f t="shared" si="163"/>
        <v>66.33</v>
      </c>
      <c r="Q1780" t="s">
        <v>8338</v>
      </c>
      <c r="R1780" t="s">
        <v>8339</v>
      </c>
      <c r="S1780" s="8">
        <f t="shared" si="164"/>
        <v>42045.655034722215</v>
      </c>
      <c r="T1780" s="8">
        <f t="shared" si="165"/>
        <v>42090.571701388893</v>
      </c>
      <c r="U1780" t="str">
        <f t="shared" si="166"/>
        <v>Feb</v>
      </c>
      <c r="V1780" t="str">
        <f t="shared" si="167"/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>
        <f t="shared" si="163"/>
        <v>104.89</v>
      </c>
      <c r="Q1781" t="s">
        <v>8338</v>
      </c>
      <c r="R1781" t="s">
        <v>8339</v>
      </c>
      <c r="S1781" s="8">
        <f t="shared" si="164"/>
        <v>42585.483564814807</v>
      </c>
      <c r="T1781" s="8">
        <f t="shared" si="165"/>
        <v>42615.441898148143</v>
      </c>
      <c r="U1781" t="str">
        <f t="shared" si="166"/>
        <v>Aug</v>
      </c>
      <c r="V1781" t="str">
        <f t="shared" si="167"/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>
        <f t="shared" si="163"/>
        <v>78.44</v>
      </c>
      <c r="Q1782" t="s">
        <v>8338</v>
      </c>
      <c r="R1782" t="s">
        <v>8339</v>
      </c>
      <c r="S1782" s="8">
        <f t="shared" si="164"/>
        <v>42493.392476851855</v>
      </c>
      <c r="T1782" s="8">
        <f t="shared" si="165"/>
        <v>42553.350810185191</v>
      </c>
      <c r="U1782" t="str">
        <f t="shared" si="166"/>
        <v>May</v>
      </c>
      <c r="V1782" t="str">
        <f t="shared" si="167"/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>
        <f t="shared" si="163"/>
        <v>59.04</v>
      </c>
      <c r="Q1783" t="s">
        <v>8338</v>
      </c>
      <c r="R1783" t="s">
        <v>8339</v>
      </c>
      <c r="S1783" s="8">
        <f t="shared" si="164"/>
        <v>42597.409085648142</v>
      </c>
      <c r="T1783" s="8">
        <f t="shared" si="165"/>
        <v>42628.367418981477</v>
      </c>
      <c r="U1783" t="str">
        <f t="shared" si="166"/>
        <v>Aug</v>
      </c>
      <c r="V1783" t="str">
        <f t="shared" si="167"/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>
        <f t="shared" si="163"/>
        <v>71.34</v>
      </c>
      <c r="Q1784" t="s">
        <v>8338</v>
      </c>
      <c r="R1784" t="s">
        <v>8339</v>
      </c>
      <c r="S1784" s="8">
        <f t="shared" si="164"/>
        <v>42388.366770833331</v>
      </c>
      <c r="T1784" s="8">
        <f t="shared" si="165"/>
        <v>42421.325104166666</v>
      </c>
      <c r="U1784" t="str">
        <f t="shared" si="166"/>
        <v>Jan</v>
      </c>
      <c r="V1784" t="str">
        <f t="shared" si="167"/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>
        <f t="shared" si="163"/>
        <v>51.23</v>
      </c>
      <c r="Q1785" t="s">
        <v>8338</v>
      </c>
      <c r="R1785" t="s">
        <v>8339</v>
      </c>
      <c r="S1785" s="8">
        <f t="shared" si="164"/>
        <v>42115.741643518515</v>
      </c>
      <c r="T1785" s="8">
        <f t="shared" si="165"/>
        <v>42145.699976851851</v>
      </c>
      <c r="U1785" t="str">
        <f t="shared" si="166"/>
        <v>Apr</v>
      </c>
      <c r="V1785" t="str">
        <f t="shared" si="167"/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>
        <f t="shared" si="163"/>
        <v>60.24</v>
      </c>
      <c r="Q1786" t="s">
        <v>8338</v>
      </c>
      <c r="R1786" t="s">
        <v>8339</v>
      </c>
      <c r="S1786" s="8">
        <f t="shared" si="164"/>
        <v>42003.447222222218</v>
      </c>
      <c r="T1786" s="8">
        <f t="shared" si="165"/>
        <v>42034.892361111109</v>
      </c>
      <c r="U1786" t="str">
        <f t="shared" si="166"/>
        <v>Dec</v>
      </c>
      <c r="V1786" t="str">
        <f t="shared" si="167"/>
        <v>2014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>
        <f t="shared" si="163"/>
        <v>44.94</v>
      </c>
      <c r="Q1787" t="s">
        <v>8338</v>
      </c>
      <c r="R1787" t="s">
        <v>8339</v>
      </c>
      <c r="S1787" s="8">
        <f t="shared" si="164"/>
        <v>41896.926562499997</v>
      </c>
      <c r="T1787" s="8">
        <f t="shared" si="165"/>
        <v>41927.75</v>
      </c>
      <c r="U1787" t="str">
        <f t="shared" si="166"/>
        <v>Sep</v>
      </c>
      <c r="V1787" t="str">
        <f t="shared" si="167"/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>
        <f t="shared" si="163"/>
        <v>31.21</v>
      </c>
      <c r="Q1788" t="s">
        <v>8338</v>
      </c>
      <c r="R1788" t="s">
        <v>8339</v>
      </c>
      <c r="S1788" s="8">
        <f t="shared" si="164"/>
        <v>41958.342326388891</v>
      </c>
      <c r="T1788" s="8">
        <f t="shared" si="165"/>
        <v>41988.300659722227</v>
      </c>
      <c r="U1788" t="str">
        <f t="shared" si="166"/>
        <v>Nov</v>
      </c>
      <c r="V1788" t="str">
        <f t="shared" si="167"/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>
        <f t="shared" si="163"/>
        <v>63.88</v>
      </c>
      <c r="Q1789" t="s">
        <v>8338</v>
      </c>
      <c r="R1789" t="s">
        <v>8339</v>
      </c>
      <c r="S1789" s="8">
        <f t="shared" si="164"/>
        <v>42068.447187499994</v>
      </c>
      <c r="T1789" s="8">
        <f t="shared" si="165"/>
        <v>42098.363854166666</v>
      </c>
      <c r="U1789" t="str">
        <f t="shared" si="166"/>
        <v>Mar</v>
      </c>
      <c r="V1789" t="str">
        <f t="shared" si="167"/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>
        <f t="shared" si="163"/>
        <v>19</v>
      </c>
      <c r="Q1790" t="s">
        <v>8338</v>
      </c>
      <c r="R1790" t="s">
        <v>8339</v>
      </c>
      <c r="S1790" s="8">
        <f t="shared" si="164"/>
        <v>41913.740069444444</v>
      </c>
      <c r="T1790" s="8">
        <f t="shared" si="165"/>
        <v>41943.69840277778</v>
      </c>
      <c r="U1790" t="str">
        <f t="shared" si="166"/>
        <v>Oct</v>
      </c>
      <c r="V1790" t="str">
        <f t="shared" si="167"/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>
        <f t="shared" si="163"/>
        <v>10</v>
      </c>
      <c r="Q1791" t="s">
        <v>8338</v>
      </c>
      <c r="R1791" t="s">
        <v>8339</v>
      </c>
      <c r="S1791" s="8">
        <f t="shared" si="164"/>
        <v>41956.041701388887</v>
      </c>
      <c r="T1791" s="8">
        <f t="shared" si="165"/>
        <v>42016.000034722223</v>
      </c>
      <c r="U1791" t="str">
        <f t="shared" si="166"/>
        <v>Nov</v>
      </c>
      <c r="V1791" t="str">
        <f t="shared" si="167"/>
        <v>2014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>
        <f t="shared" si="163"/>
        <v>109.07</v>
      </c>
      <c r="Q1792" t="s">
        <v>8338</v>
      </c>
      <c r="R1792" t="s">
        <v>8339</v>
      </c>
      <c r="S1792" s="8">
        <f t="shared" si="164"/>
        <v>42010.466180555559</v>
      </c>
      <c r="T1792" s="8">
        <f t="shared" si="165"/>
        <v>42040.424513888895</v>
      </c>
      <c r="U1792" t="str">
        <f t="shared" si="166"/>
        <v>Jan</v>
      </c>
      <c r="V1792" t="str">
        <f t="shared" si="167"/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>
        <f t="shared" si="163"/>
        <v>26.75</v>
      </c>
      <c r="Q1793" t="s">
        <v>8338</v>
      </c>
      <c r="R1793" t="s">
        <v>8339</v>
      </c>
      <c r="S1793" s="8">
        <f t="shared" si="164"/>
        <v>41973.532002314816</v>
      </c>
      <c r="T1793" s="8">
        <f t="shared" si="165"/>
        <v>42033.490335648152</v>
      </c>
      <c r="U1793" t="str">
        <f t="shared" si="166"/>
        <v>Nov</v>
      </c>
      <c r="V1793" t="str">
        <f t="shared" si="167"/>
        <v>2014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>
        <f t="shared" si="163"/>
        <v>109.94</v>
      </c>
      <c r="Q1794" t="s">
        <v>8338</v>
      </c>
      <c r="R1794" t="s">
        <v>8339</v>
      </c>
      <c r="S1794" s="8">
        <f t="shared" si="164"/>
        <v>42188.822708333326</v>
      </c>
      <c r="T1794" s="8">
        <f t="shared" si="165"/>
        <v>42226.040972222225</v>
      </c>
      <c r="U1794" t="str">
        <f t="shared" si="166"/>
        <v>Jul</v>
      </c>
      <c r="V1794" t="str">
        <f t="shared" si="167"/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ROUND(100*(E1795/D1795),0)</f>
        <v>1</v>
      </c>
      <c r="P1795">
        <f t="shared" ref="P1795:P1858" si="169">ROUND(E1795/L1795,2)</f>
        <v>20</v>
      </c>
      <c r="Q1795" t="s">
        <v>8338</v>
      </c>
      <c r="R1795" t="s">
        <v>8339</v>
      </c>
      <c r="S1795" s="8">
        <f t="shared" ref="S1795:S1858" si="170">(((J1795/60)/60)/24)+DATE(1970,1,1)+(-5/24)</f>
        <v>41940.683333333334</v>
      </c>
      <c r="T1795" s="8">
        <f t="shared" ref="T1795:T1858" si="171">(((I1795/60)/60)/24)+DATE(1970,1,1)+(-6/24)</f>
        <v>41970.683333333334</v>
      </c>
      <c r="U1795" t="str">
        <f t="shared" ref="U1795:U1858" si="172">TEXT(S1795,"mmm")</f>
        <v>Oct</v>
      </c>
      <c r="V1795" t="str">
        <f t="shared" ref="V1795:V1858" si="173">TEXT(S1795,"yyyy")</f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>
        <f t="shared" si="169"/>
        <v>55.39</v>
      </c>
      <c r="Q1796" t="s">
        <v>8338</v>
      </c>
      <c r="R1796" t="s">
        <v>8339</v>
      </c>
      <c r="S1796" s="8">
        <f t="shared" si="170"/>
        <v>42011.342847222222</v>
      </c>
      <c r="T1796" s="8">
        <f t="shared" si="171"/>
        <v>42046.301180555558</v>
      </c>
      <c r="U1796" t="str">
        <f t="shared" si="172"/>
        <v>Jan</v>
      </c>
      <c r="V1796" t="str">
        <f t="shared" si="173"/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>
        <f t="shared" si="169"/>
        <v>133.9</v>
      </c>
      <c r="Q1797" t="s">
        <v>8338</v>
      </c>
      <c r="R1797" t="s">
        <v>8339</v>
      </c>
      <c r="S1797" s="8">
        <f t="shared" si="170"/>
        <v>42628.080335648141</v>
      </c>
      <c r="T1797" s="8">
        <f t="shared" si="171"/>
        <v>42657.416666666672</v>
      </c>
      <c r="U1797" t="str">
        <f t="shared" si="172"/>
        <v>Sep</v>
      </c>
      <c r="V1797" t="str">
        <f t="shared" si="173"/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>
        <f t="shared" si="169"/>
        <v>48.72</v>
      </c>
      <c r="Q1798" t="s">
        <v>8338</v>
      </c>
      <c r="R1798" t="s">
        <v>8339</v>
      </c>
      <c r="S1798" s="8">
        <f t="shared" si="170"/>
        <v>42515.231087962959</v>
      </c>
      <c r="T1798" s="8">
        <f t="shared" si="171"/>
        <v>42575.189421296294</v>
      </c>
      <c r="U1798" t="str">
        <f t="shared" si="172"/>
        <v>May</v>
      </c>
      <c r="V1798" t="str">
        <f t="shared" si="173"/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>
        <f t="shared" si="169"/>
        <v>48.25</v>
      </c>
      <c r="Q1799" t="s">
        <v>8338</v>
      </c>
      <c r="R1799" t="s">
        <v>8339</v>
      </c>
      <c r="S1799" s="8">
        <f t="shared" si="170"/>
        <v>42689.360983796294</v>
      </c>
      <c r="T1799" s="8">
        <f t="shared" si="171"/>
        <v>42719.31931712963</v>
      </c>
      <c r="U1799" t="str">
        <f t="shared" si="172"/>
        <v>Nov</v>
      </c>
      <c r="V1799" t="str">
        <f t="shared" si="173"/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>
        <f t="shared" si="169"/>
        <v>58.97</v>
      </c>
      <c r="Q1800" t="s">
        <v>8338</v>
      </c>
      <c r="R1800" t="s">
        <v>8339</v>
      </c>
      <c r="S1800" s="8">
        <f t="shared" si="170"/>
        <v>42344.118437499994</v>
      </c>
      <c r="T1800" s="8">
        <f t="shared" si="171"/>
        <v>42404.07677083333</v>
      </c>
      <c r="U1800" t="str">
        <f t="shared" si="172"/>
        <v>Dec</v>
      </c>
      <c r="V1800" t="str">
        <f t="shared" si="173"/>
        <v>2015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>
        <f t="shared" si="169"/>
        <v>11.64</v>
      </c>
      <c r="Q1801" t="s">
        <v>8338</v>
      </c>
      <c r="R1801" t="s">
        <v>8339</v>
      </c>
      <c r="S1801" s="8">
        <f t="shared" si="170"/>
        <v>41934.634351851848</v>
      </c>
      <c r="T1801" s="8">
        <f t="shared" si="171"/>
        <v>41954.634351851855</v>
      </c>
      <c r="U1801" t="str">
        <f t="shared" si="172"/>
        <v>Oct</v>
      </c>
      <c r="V1801" t="str">
        <f t="shared" si="173"/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>
        <f t="shared" si="169"/>
        <v>83.72</v>
      </c>
      <c r="Q1802" t="s">
        <v>8338</v>
      </c>
      <c r="R1802" t="s">
        <v>8339</v>
      </c>
      <c r="S1802" s="8">
        <f t="shared" si="170"/>
        <v>42623.397800925923</v>
      </c>
      <c r="T1802" s="8">
        <f t="shared" si="171"/>
        <v>42653.356134259258</v>
      </c>
      <c r="U1802" t="str">
        <f t="shared" si="172"/>
        <v>Sep</v>
      </c>
      <c r="V1802" t="str">
        <f t="shared" si="173"/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>
        <f t="shared" si="169"/>
        <v>63.65</v>
      </c>
      <c r="Q1803" t="s">
        <v>8338</v>
      </c>
      <c r="R1803" t="s">
        <v>8339</v>
      </c>
      <c r="S1803" s="8">
        <f t="shared" si="170"/>
        <v>42321.452175925922</v>
      </c>
      <c r="T1803" s="8">
        <f t="shared" si="171"/>
        <v>42353.256944444445</v>
      </c>
      <c r="U1803" t="str">
        <f t="shared" si="172"/>
        <v>Nov</v>
      </c>
      <c r="V1803" t="str">
        <f t="shared" si="173"/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>
        <f t="shared" si="169"/>
        <v>94.28</v>
      </c>
      <c r="Q1804" t="s">
        <v>8338</v>
      </c>
      <c r="R1804" t="s">
        <v>8339</v>
      </c>
      <c r="S1804" s="8">
        <f t="shared" si="170"/>
        <v>42159.264236111114</v>
      </c>
      <c r="T1804" s="8">
        <f t="shared" si="171"/>
        <v>42182.665972222225</v>
      </c>
      <c r="U1804" t="str">
        <f t="shared" si="172"/>
        <v>Jun</v>
      </c>
      <c r="V1804" t="str">
        <f t="shared" si="173"/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>
        <f t="shared" si="169"/>
        <v>71.87</v>
      </c>
      <c r="Q1805" t="s">
        <v>8338</v>
      </c>
      <c r="R1805" t="s">
        <v>8339</v>
      </c>
      <c r="S1805" s="8">
        <f t="shared" si="170"/>
        <v>42017.863217592596</v>
      </c>
      <c r="T1805" s="8">
        <f t="shared" si="171"/>
        <v>42048.821550925932</v>
      </c>
      <c r="U1805" t="str">
        <f t="shared" si="172"/>
        <v>Jan</v>
      </c>
      <c r="V1805" t="str">
        <f t="shared" si="173"/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>
        <f t="shared" si="169"/>
        <v>104.85</v>
      </c>
      <c r="Q1806" t="s">
        <v>8338</v>
      </c>
      <c r="R1806" t="s">
        <v>8339</v>
      </c>
      <c r="S1806" s="8">
        <f t="shared" si="170"/>
        <v>42282.469953703701</v>
      </c>
      <c r="T1806" s="8">
        <f t="shared" si="171"/>
        <v>42322.469953703709</v>
      </c>
      <c r="U1806" t="str">
        <f t="shared" si="172"/>
        <v>Oct</v>
      </c>
      <c r="V1806" t="str">
        <f t="shared" si="173"/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>
        <f t="shared" si="169"/>
        <v>67.14</v>
      </c>
      <c r="Q1807" t="s">
        <v>8338</v>
      </c>
      <c r="R1807" t="s">
        <v>8339</v>
      </c>
      <c r="S1807" s="8">
        <f t="shared" si="170"/>
        <v>42247.595578703702</v>
      </c>
      <c r="T1807" s="8">
        <f t="shared" si="171"/>
        <v>42279.5</v>
      </c>
      <c r="U1807" t="str">
        <f t="shared" si="172"/>
        <v>Aug</v>
      </c>
      <c r="V1807" t="str">
        <f t="shared" si="173"/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>
        <f t="shared" si="169"/>
        <v>73.88</v>
      </c>
      <c r="Q1808" t="s">
        <v>8338</v>
      </c>
      <c r="R1808" t="s">
        <v>8339</v>
      </c>
      <c r="S1808" s="8">
        <f t="shared" si="170"/>
        <v>41877.429965277777</v>
      </c>
      <c r="T1808" s="8">
        <f t="shared" si="171"/>
        <v>41912.388298611113</v>
      </c>
      <c r="U1808" t="str">
        <f t="shared" si="172"/>
        <v>Aug</v>
      </c>
      <c r="V1808" t="str">
        <f t="shared" si="173"/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>
        <f t="shared" si="169"/>
        <v>69.13</v>
      </c>
      <c r="Q1809" t="s">
        <v>8338</v>
      </c>
      <c r="R1809" t="s">
        <v>8339</v>
      </c>
      <c r="S1809" s="8">
        <f t="shared" si="170"/>
        <v>41879.860104166662</v>
      </c>
      <c r="T1809" s="8">
        <f t="shared" si="171"/>
        <v>41909.818437499998</v>
      </c>
      <c r="U1809" t="str">
        <f t="shared" si="172"/>
        <v>Aug</v>
      </c>
      <c r="V1809" t="str">
        <f t="shared" si="173"/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>
        <f t="shared" si="169"/>
        <v>120.77</v>
      </c>
      <c r="Q1810" t="s">
        <v>8338</v>
      </c>
      <c r="R1810" t="s">
        <v>8339</v>
      </c>
      <c r="S1810" s="8">
        <f t="shared" si="170"/>
        <v>42742.472569444442</v>
      </c>
      <c r="T1810" s="8">
        <f t="shared" si="171"/>
        <v>42777.430902777778</v>
      </c>
      <c r="U1810" t="str">
        <f t="shared" si="172"/>
        <v>Jan</v>
      </c>
      <c r="V1810" t="str">
        <f t="shared" si="173"/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>
        <f t="shared" si="169"/>
        <v>42.22</v>
      </c>
      <c r="Q1811" t="s">
        <v>8338</v>
      </c>
      <c r="R1811" t="s">
        <v>8339</v>
      </c>
      <c r="S1811" s="8">
        <f t="shared" si="170"/>
        <v>42029.699525462966</v>
      </c>
      <c r="T1811" s="8">
        <f t="shared" si="171"/>
        <v>42064.657858796301</v>
      </c>
      <c r="U1811" t="str">
        <f t="shared" si="172"/>
        <v>Jan</v>
      </c>
      <c r="V1811" t="str">
        <f t="shared" si="173"/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>
        <f t="shared" si="169"/>
        <v>7.5</v>
      </c>
      <c r="Q1812" t="s">
        <v>8338</v>
      </c>
      <c r="R1812" t="s">
        <v>8339</v>
      </c>
      <c r="S1812" s="8">
        <f t="shared" si="170"/>
        <v>41860.701689814814</v>
      </c>
      <c r="T1812" s="8">
        <f t="shared" si="171"/>
        <v>41872.66002314815</v>
      </c>
      <c r="U1812" t="str">
        <f t="shared" si="172"/>
        <v>Aug</v>
      </c>
      <c r="V1812" t="str">
        <f t="shared" si="173"/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>
        <f t="shared" si="169"/>
        <v>1.54</v>
      </c>
      <c r="Q1813" t="s">
        <v>8338</v>
      </c>
      <c r="R1813" t="s">
        <v>8339</v>
      </c>
      <c r="S1813" s="8">
        <f t="shared" si="170"/>
        <v>41876.225347222222</v>
      </c>
      <c r="T1813" s="8">
        <f t="shared" si="171"/>
        <v>41935.916666666664</v>
      </c>
      <c r="U1813" t="str">
        <f t="shared" si="172"/>
        <v>Aug</v>
      </c>
      <c r="V1813" t="str">
        <f t="shared" si="173"/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>
        <f t="shared" si="169"/>
        <v>37.61</v>
      </c>
      <c r="Q1814" t="s">
        <v>8338</v>
      </c>
      <c r="R1814" t="s">
        <v>8339</v>
      </c>
      <c r="S1814" s="8">
        <f t="shared" si="170"/>
        <v>42524.110370370363</v>
      </c>
      <c r="T1814" s="8">
        <f t="shared" si="171"/>
        <v>42554.068703703699</v>
      </c>
      <c r="U1814" t="str">
        <f t="shared" si="172"/>
        <v>Jun</v>
      </c>
      <c r="V1814" t="str">
        <f t="shared" si="173"/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">
        <v>8338</v>
      </c>
      <c r="R1815" t="s">
        <v>8339</v>
      </c>
      <c r="S1815" s="8">
        <f t="shared" si="170"/>
        <v>41829.68069444444</v>
      </c>
      <c r="T1815" s="8">
        <f t="shared" si="171"/>
        <v>41859.639027777775</v>
      </c>
      <c r="U1815" t="str">
        <f t="shared" si="172"/>
        <v>Jul</v>
      </c>
      <c r="V1815" t="str">
        <f t="shared" si="173"/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>
        <f t="shared" si="169"/>
        <v>42.16</v>
      </c>
      <c r="Q1816" t="s">
        <v>8338</v>
      </c>
      <c r="R1816" t="s">
        <v>8339</v>
      </c>
      <c r="S1816" s="8">
        <f t="shared" si="170"/>
        <v>42033.105740740742</v>
      </c>
      <c r="T1816" s="8">
        <f t="shared" si="171"/>
        <v>42063.064074074078</v>
      </c>
      <c r="U1816" t="str">
        <f t="shared" si="172"/>
        <v>Jan</v>
      </c>
      <c r="V1816" t="str">
        <f t="shared" si="173"/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">
        <v>8338</v>
      </c>
      <c r="R1817" t="s">
        <v>8339</v>
      </c>
      <c r="S1817" s="8">
        <f t="shared" si="170"/>
        <v>42172.698344907411</v>
      </c>
      <c r="T1817" s="8">
        <f t="shared" si="171"/>
        <v>42186.656678240746</v>
      </c>
      <c r="U1817" t="str">
        <f t="shared" si="172"/>
        <v>Jun</v>
      </c>
      <c r="V1817" t="str">
        <f t="shared" si="173"/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>
        <f t="shared" si="169"/>
        <v>84.83</v>
      </c>
      <c r="Q1818" t="s">
        <v>8338</v>
      </c>
      <c r="R1818" t="s">
        <v>8339</v>
      </c>
      <c r="S1818" s="8">
        <f t="shared" si="170"/>
        <v>42548.667858796289</v>
      </c>
      <c r="T1818" s="8">
        <f t="shared" si="171"/>
        <v>42576.541666666672</v>
      </c>
      <c r="U1818" t="str">
        <f t="shared" si="172"/>
        <v>Jun</v>
      </c>
      <c r="V1818" t="str">
        <f t="shared" si="173"/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>
        <f t="shared" si="169"/>
        <v>94.19</v>
      </c>
      <c r="Q1819" t="s">
        <v>8338</v>
      </c>
      <c r="R1819" t="s">
        <v>8339</v>
      </c>
      <c r="S1819" s="8">
        <f t="shared" si="170"/>
        <v>42705.453784722216</v>
      </c>
      <c r="T1819" s="8">
        <f t="shared" si="171"/>
        <v>42765.040972222225</v>
      </c>
      <c r="U1819" t="str">
        <f t="shared" si="172"/>
        <v>Dec</v>
      </c>
      <c r="V1819" t="str">
        <f t="shared" si="173"/>
        <v>2016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">
        <v>8338</v>
      </c>
      <c r="R1820" t="s">
        <v>8339</v>
      </c>
      <c r="S1820" s="8">
        <f t="shared" si="170"/>
        <v>42067.026041666664</v>
      </c>
      <c r="T1820" s="8">
        <f t="shared" si="171"/>
        <v>42096.942708333328</v>
      </c>
      <c r="U1820" t="str">
        <f t="shared" si="172"/>
        <v>Mar</v>
      </c>
      <c r="V1820" t="str">
        <f t="shared" si="173"/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>
        <f t="shared" si="169"/>
        <v>6.25</v>
      </c>
      <c r="Q1821" t="s">
        <v>8338</v>
      </c>
      <c r="R1821" t="s">
        <v>8339</v>
      </c>
      <c r="S1821" s="8">
        <f t="shared" si="170"/>
        <v>41820.543935185182</v>
      </c>
      <c r="T1821" s="8">
        <f t="shared" si="171"/>
        <v>41850.502268518518</v>
      </c>
      <c r="U1821" t="str">
        <f t="shared" si="172"/>
        <v>Jun</v>
      </c>
      <c r="V1821" t="str">
        <f t="shared" si="173"/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>
        <f t="shared" si="169"/>
        <v>213.38</v>
      </c>
      <c r="Q1822" t="s">
        <v>8338</v>
      </c>
      <c r="R1822" t="s">
        <v>8339</v>
      </c>
      <c r="S1822" s="8">
        <f t="shared" si="170"/>
        <v>42064.87604166667</v>
      </c>
      <c r="T1822" s="8">
        <f t="shared" si="171"/>
        <v>42094.792708333334</v>
      </c>
      <c r="U1822" t="str">
        <f t="shared" si="172"/>
        <v>Mar</v>
      </c>
      <c r="V1822" t="str">
        <f t="shared" si="173"/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>
        <f t="shared" si="169"/>
        <v>59.16</v>
      </c>
      <c r="Q1823" t="s">
        <v>8325</v>
      </c>
      <c r="R1823" t="s">
        <v>8326</v>
      </c>
      <c r="S1823" s="8">
        <f t="shared" si="170"/>
        <v>40926.110729166663</v>
      </c>
      <c r="T1823" s="8">
        <f t="shared" si="171"/>
        <v>40971.069062499999</v>
      </c>
      <c r="U1823" t="str">
        <f t="shared" si="172"/>
        <v>Jan</v>
      </c>
      <c r="V1823" t="str">
        <f t="shared" si="173"/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</v>
      </c>
      <c r="Q1824" t="s">
        <v>8325</v>
      </c>
      <c r="R1824" t="s">
        <v>8326</v>
      </c>
      <c r="S1824" s="8">
        <f t="shared" si="170"/>
        <v>41634.588680555549</v>
      </c>
      <c r="T1824" s="8">
        <f t="shared" si="171"/>
        <v>41670.542361111111</v>
      </c>
      <c r="U1824" t="str">
        <f t="shared" si="172"/>
        <v>Dec</v>
      </c>
      <c r="V1824" t="str">
        <f t="shared" si="173"/>
        <v>2013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>
        <f t="shared" si="169"/>
        <v>24.58</v>
      </c>
      <c r="Q1825" t="s">
        <v>8325</v>
      </c>
      <c r="R1825" t="s">
        <v>8326</v>
      </c>
      <c r="S1825" s="8">
        <f t="shared" si="170"/>
        <v>41176.47657407407</v>
      </c>
      <c r="T1825" s="8">
        <f t="shared" si="171"/>
        <v>41206.434907407405</v>
      </c>
      <c r="U1825" t="str">
        <f t="shared" si="172"/>
        <v>Sep</v>
      </c>
      <c r="V1825" t="str">
        <f t="shared" si="173"/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>
        <f t="shared" si="169"/>
        <v>75.05</v>
      </c>
      <c r="Q1826" t="s">
        <v>8325</v>
      </c>
      <c r="R1826" t="s">
        <v>8326</v>
      </c>
      <c r="S1826" s="8">
        <f t="shared" si="170"/>
        <v>41626.707951388889</v>
      </c>
      <c r="T1826" s="8">
        <f t="shared" si="171"/>
        <v>41646.838888888888</v>
      </c>
      <c r="U1826" t="str">
        <f t="shared" si="172"/>
        <v>Dec</v>
      </c>
      <c r="V1826" t="str">
        <f t="shared" si="173"/>
        <v>2013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>
        <f t="shared" si="169"/>
        <v>42.02</v>
      </c>
      <c r="Q1827" t="s">
        <v>8325</v>
      </c>
      <c r="R1827" t="s">
        <v>8326</v>
      </c>
      <c r="S1827" s="8">
        <f t="shared" si="170"/>
        <v>41443.626192129625</v>
      </c>
      <c r="T1827" s="8">
        <f t="shared" si="171"/>
        <v>41466.58452546296</v>
      </c>
      <c r="U1827" t="str">
        <f t="shared" si="172"/>
        <v>Jun</v>
      </c>
      <c r="V1827" t="str">
        <f t="shared" si="173"/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53.16</v>
      </c>
      <c r="Q1828" t="s">
        <v>8325</v>
      </c>
      <c r="R1828" t="s">
        <v>8326</v>
      </c>
      <c r="S1828" s="8">
        <f t="shared" si="170"/>
        <v>41657.715474537035</v>
      </c>
      <c r="T1828" s="8">
        <f t="shared" si="171"/>
        <v>41687.673807870371</v>
      </c>
      <c r="U1828" t="str">
        <f t="shared" si="172"/>
        <v>Jan</v>
      </c>
      <c r="V1828" t="str">
        <f t="shared" si="173"/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>
        <f t="shared" si="169"/>
        <v>83.89</v>
      </c>
      <c r="Q1829" t="s">
        <v>8325</v>
      </c>
      <c r="R1829" t="s">
        <v>8326</v>
      </c>
      <c r="S1829" s="8">
        <f t="shared" si="170"/>
        <v>40555.117604166662</v>
      </c>
      <c r="T1829" s="8">
        <f t="shared" si="171"/>
        <v>40605.075937499998</v>
      </c>
      <c r="U1829" t="str">
        <f t="shared" si="172"/>
        <v>Jan</v>
      </c>
      <c r="V1829" t="str">
        <f t="shared" si="173"/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>
        <f t="shared" si="169"/>
        <v>417.33</v>
      </c>
      <c r="Q1830" t="s">
        <v>8325</v>
      </c>
      <c r="R1830" t="s">
        <v>8326</v>
      </c>
      <c r="S1830" s="8">
        <f t="shared" si="170"/>
        <v>41736.691319444442</v>
      </c>
      <c r="T1830" s="8">
        <f t="shared" si="171"/>
        <v>41768.666666666664</v>
      </c>
      <c r="U1830" t="str">
        <f t="shared" si="172"/>
        <v>Apr</v>
      </c>
      <c r="V1830" t="str">
        <f t="shared" si="173"/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>
        <f t="shared" si="169"/>
        <v>75.77</v>
      </c>
      <c r="Q1831" t="s">
        <v>8325</v>
      </c>
      <c r="R1831" t="s">
        <v>8326</v>
      </c>
      <c r="S1831" s="8">
        <f t="shared" si="170"/>
        <v>40515.879293981481</v>
      </c>
      <c r="T1831" s="8">
        <f t="shared" si="171"/>
        <v>40564.666666666664</v>
      </c>
      <c r="U1831" t="str">
        <f t="shared" si="172"/>
        <v>Dec</v>
      </c>
      <c r="V1831" t="str">
        <f t="shared" si="173"/>
        <v>2010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>
        <f t="shared" si="169"/>
        <v>67.39</v>
      </c>
      <c r="Q1832" t="s">
        <v>8325</v>
      </c>
      <c r="R1832" t="s">
        <v>8326</v>
      </c>
      <c r="S1832" s="8">
        <f t="shared" si="170"/>
        <v>41664.475775462961</v>
      </c>
      <c r="T1832" s="8">
        <f t="shared" si="171"/>
        <v>41694.434108796297</v>
      </c>
      <c r="U1832" t="str">
        <f t="shared" si="172"/>
        <v>Jan</v>
      </c>
      <c r="V1832" t="str">
        <f t="shared" si="173"/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73.569999999999993</v>
      </c>
      <c r="Q1833" t="s">
        <v>8325</v>
      </c>
      <c r="R1833" t="s">
        <v>8326</v>
      </c>
      <c r="S1833" s="8">
        <f t="shared" si="170"/>
        <v>41026.787766203699</v>
      </c>
      <c r="T1833" s="8">
        <f t="shared" si="171"/>
        <v>41041.746099537035</v>
      </c>
      <c r="U1833" t="str">
        <f t="shared" si="172"/>
        <v>Apr</v>
      </c>
      <c r="V1833" t="str">
        <f t="shared" si="173"/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>
        <f t="shared" si="169"/>
        <v>25</v>
      </c>
      <c r="Q1834" t="s">
        <v>8325</v>
      </c>
      <c r="R1834" t="s">
        <v>8326</v>
      </c>
      <c r="S1834" s="8">
        <f t="shared" si="170"/>
        <v>40576.331331018519</v>
      </c>
      <c r="T1834" s="8">
        <f t="shared" si="171"/>
        <v>40606.289664351854</v>
      </c>
      <c r="U1834" t="str">
        <f t="shared" si="172"/>
        <v>Feb</v>
      </c>
      <c r="V1834" t="str">
        <f t="shared" si="173"/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>
        <f t="shared" si="169"/>
        <v>42</v>
      </c>
      <c r="Q1835" t="s">
        <v>8325</v>
      </c>
      <c r="R1835" t="s">
        <v>8326</v>
      </c>
      <c r="S1835" s="8">
        <f t="shared" si="170"/>
        <v>41302.835682870369</v>
      </c>
      <c r="T1835" s="8">
        <f t="shared" si="171"/>
        <v>41335.082638888889</v>
      </c>
      <c r="U1835" t="str">
        <f t="shared" si="172"/>
        <v>Jan</v>
      </c>
      <c r="V1835" t="str">
        <f t="shared" si="173"/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>
        <f t="shared" si="169"/>
        <v>131.16999999999999</v>
      </c>
      <c r="Q1836" t="s">
        <v>8325</v>
      </c>
      <c r="R1836" t="s">
        <v>8326</v>
      </c>
      <c r="S1836" s="8">
        <f t="shared" si="170"/>
        <v>41988.755729166667</v>
      </c>
      <c r="T1836" s="8">
        <f t="shared" si="171"/>
        <v>42028.714062500003</v>
      </c>
      <c r="U1836" t="str">
        <f t="shared" si="172"/>
        <v>Dec</v>
      </c>
      <c r="V1836" t="str">
        <f t="shared" si="173"/>
        <v>2014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</v>
      </c>
      <c r="Q1837" t="s">
        <v>8325</v>
      </c>
      <c r="R1837" t="s">
        <v>8326</v>
      </c>
      <c r="S1837" s="8">
        <f t="shared" si="170"/>
        <v>42430.49387731481</v>
      </c>
      <c r="T1837" s="8">
        <f t="shared" si="171"/>
        <v>42460.410543981481</v>
      </c>
      <c r="U1837" t="str">
        <f t="shared" si="172"/>
        <v>Mar</v>
      </c>
      <c r="V1837" t="str">
        <f t="shared" si="173"/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>
        <f t="shared" si="169"/>
        <v>182.13</v>
      </c>
      <c r="Q1838" t="s">
        <v>8325</v>
      </c>
      <c r="R1838" t="s">
        <v>8326</v>
      </c>
      <c r="S1838" s="8">
        <f t="shared" si="170"/>
        <v>41305.601030092592</v>
      </c>
      <c r="T1838" s="8">
        <f t="shared" si="171"/>
        <v>41322.559363425928</v>
      </c>
      <c r="U1838" t="str">
        <f t="shared" si="172"/>
        <v>Jan</v>
      </c>
      <c r="V1838" t="str">
        <f t="shared" si="173"/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>
        <f t="shared" si="169"/>
        <v>61.37</v>
      </c>
      <c r="Q1839" t="s">
        <v>8325</v>
      </c>
      <c r="R1839" t="s">
        <v>8326</v>
      </c>
      <c r="S1839" s="8">
        <f t="shared" si="170"/>
        <v>40925.839525462965</v>
      </c>
      <c r="T1839" s="8">
        <f t="shared" si="171"/>
        <v>40985.756192129629</v>
      </c>
      <c r="U1839" t="str">
        <f t="shared" si="172"/>
        <v>Jan</v>
      </c>
      <c r="V1839" t="str">
        <f t="shared" si="173"/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>
        <f t="shared" si="169"/>
        <v>35.770000000000003</v>
      </c>
      <c r="Q1840" t="s">
        <v>8325</v>
      </c>
      <c r="R1840" t="s">
        <v>8326</v>
      </c>
      <c r="S1840" s="8">
        <f t="shared" si="170"/>
        <v>40788.578206018516</v>
      </c>
      <c r="T1840" s="8">
        <f t="shared" si="171"/>
        <v>40816.875</v>
      </c>
      <c r="U1840" t="str">
        <f t="shared" si="172"/>
        <v>Sep</v>
      </c>
      <c r="V1840" t="str">
        <f t="shared" si="173"/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>
        <f t="shared" si="169"/>
        <v>45.62</v>
      </c>
      <c r="Q1841" t="s">
        <v>8325</v>
      </c>
      <c r="R1841" t="s">
        <v>8326</v>
      </c>
      <c r="S1841" s="8">
        <f t="shared" si="170"/>
        <v>42614.513680555552</v>
      </c>
      <c r="T1841" s="8">
        <f t="shared" si="171"/>
        <v>42644.472013888888</v>
      </c>
      <c r="U1841" t="str">
        <f t="shared" si="172"/>
        <v>Sep</v>
      </c>
      <c r="V1841" t="str">
        <f t="shared" si="173"/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>
        <f t="shared" si="169"/>
        <v>75.38</v>
      </c>
      <c r="Q1842" t="s">
        <v>8325</v>
      </c>
      <c r="R1842" t="s">
        <v>8326</v>
      </c>
      <c r="S1842" s="8">
        <f t="shared" si="170"/>
        <v>41381.88784722222</v>
      </c>
      <c r="T1842" s="8">
        <f t="shared" si="171"/>
        <v>41400.957638888889</v>
      </c>
      <c r="U1842" t="str">
        <f t="shared" si="172"/>
        <v>Apr</v>
      </c>
      <c r="V1842" t="str">
        <f t="shared" si="173"/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>
        <f t="shared" si="169"/>
        <v>50.88</v>
      </c>
      <c r="Q1843" t="s">
        <v>8325</v>
      </c>
      <c r="R1843" t="s">
        <v>8326</v>
      </c>
      <c r="S1843" s="8">
        <f t="shared" si="170"/>
        <v>41745.637094907404</v>
      </c>
      <c r="T1843" s="8">
        <f t="shared" si="171"/>
        <v>41778.957638888889</v>
      </c>
      <c r="U1843" t="str">
        <f t="shared" si="172"/>
        <v>Apr</v>
      </c>
      <c r="V1843" t="str">
        <f t="shared" si="173"/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>
        <f t="shared" si="169"/>
        <v>119.29</v>
      </c>
      <c r="Q1844" t="s">
        <v>8325</v>
      </c>
      <c r="R1844" t="s">
        <v>8326</v>
      </c>
      <c r="S1844" s="8">
        <f t="shared" si="170"/>
        <v>42031.423391203702</v>
      </c>
      <c r="T1844" s="8">
        <f t="shared" si="171"/>
        <v>42064.999305555553</v>
      </c>
      <c r="U1844" t="str">
        <f t="shared" si="172"/>
        <v>Jan</v>
      </c>
      <c r="V1844" t="str">
        <f t="shared" si="173"/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>
        <f t="shared" si="169"/>
        <v>92.54</v>
      </c>
      <c r="Q1845" t="s">
        <v>8325</v>
      </c>
      <c r="R1845" t="s">
        <v>8326</v>
      </c>
      <c r="S1845" s="8">
        <f t="shared" si="170"/>
        <v>40564.786504629628</v>
      </c>
      <c r="T1845" s="8">
        <f t="shared" si="171"/>
        <v>40594.744837962964</v>
      </c>
      <c r="U1845" t="str">
        <f t="shared" si="172"/>
        <v>Jan</v>
      </c>
      <c r="V1845" t="str">
        <f t="shared" si="173"/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>
        <f t="shared" si="169"/>
        <v>76.05</v>
      </c>
      <c r="Q1846" t="s">
        <v>8325</v>
      </c>
      <c r="R1846" t="s">
        <v>8326</v>
      </c>
      <c r="S1846" s="8">
        <f t="shared" si="170"/>
        <v>40666.765208333331</v>
      </c>
      <c r="T1846" s="8">
        <f t="shared" si="171"/>
        <v>40704.875</v>
      </c>
      <c r="U1846" t="str">
        <f t="shared" si="172"/>
        <v>May</v>
      </c>
      <c r="V1846" t="str">
        <f t="shared" si="173"/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</v>
      </c>
      <c r="Q1847" t="s">
        <v>8325</v>
      </c>
      <c r="R1847" t="s">
        <v>8326</v>
      </c>
      <c r="S1847" s="8">
        <f t="shared" si="170"/>
        <v>42523.124976851854</v>
      </c>
      <c r="T1847" s="8">
        <f t="shared" si="171"/>
        <v>42537.954861111109</v>
      </c>
      <c r="U1847" t="str">
        <f t="shared" si="172"/>
        <v>Jun</v>
      </c>
      <c r="V1847" t="str">
        <f t="shared" si="173"/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>
        <f t="shared" si="169"/>
        <v>98.99</v>
      </c>
      <c r="Q1848" t="s">
        <v>8325</v>
      </c>
      <c r="R1848" t="s">
        <v>8326</v>
      </c>
      <c r="S1848" s="8">
        <f t="shared" si="170"/>
        <v>41228.441863425927</v>
      </c>
      <c r="T1848" s="8">
        <f t="shared" si="171"/>
        <v>41258.400196759263</v>
      </c>
      <c r="U1848" t="str">
        <f t="shared" si="172"/>
        <v>Nov</v>
      </c>
      <c r="V1848" t="str">
        <f t="shared" si="173"/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>
        <f t="shared" si="169"/>
        <v>79.53</v>
      </c>
      <c r="Q1849" t="s">
        <v>8325</v>
      </c>
      <c r="R1849" t="s">
        <v>8326</v>
      </c>
      <c r="S1849" s="8">
        <f t="shared" si="170"/>
        <v>42094.028148148143</v>
      </c>
      <c r="T1849" s="8">
        <f t="shared" si="171"/>
        <v>42114.986481481479</v>
      </c>
      <c r="U1849" t="str">
        <f t="shared" si="172"/>
        <v>Mar</v>
      </c>
      <c r="V1849" t="str">
        <f t="shared" si="173"/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>
        <f t="shared" si="169"/>
        <v>134.21</v>
      </c>
      <c r="Q1850" t="s">
        <v>8325</v>
      </c>
      <c r="R1850" t="s">
        <v>8326</v>
      </c>
      <c r="S1850" s="8">
        <f t="shared" si="170"/>
        <v>40691.579722222217</v>
      </c>
      <c r="T1850" s="8">
        <f t="shared" si="171"/>
        <v>40755.040972222225</v>
      </c>
      <c r="U1850" t="str">
        <f t="shared" si="172"/>
        <v>May</v>
      </c>
      <c r="V1850" t="str">
        <f t="shared" si="173"/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>
        <f t="shared" si="169"/>
        <v>37.630000000000003</v>
      </c>
      <c r="Q1851" t="s">
        <v>8325</v>
      </c>
      <c r="R1851" t="s">
        <v>8326</v>
      </c>
      <c r="S1851" s="8">
        <f t="shared" si="170"/>
        <v>41169.637256944443</v>
      </c>
      <c r="T1851" s="8">
        <f t="shared" si="171"/>
        <v>41199.595590277779</v>
      </c>
      <c r="U1851" t="str">
        <f t="shared" si="172"/>
        <v>Sep</v>
      </c>
      <c r="V1851" t="str">
        <f t="shared" si="173"/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>
        <f t="shared" si="169"/>
        <v>51.04</v>
      </c>
      <c r="Q1852" t="s">
        <v>8325</v>
      </c>
      <c r="R1852" t="s">
        <v>8326</v>
      </c>
      <c r="S1852" s="8">
        <f t="shared" si="170"/>
        <v>41800.751157407409</v>
      </c>
      <c r="T1852" s="8">
        <f t="shared" si="171"/>
        <v>41830.709490740745</v>
      </c>
      <c r="U1852" t="str">
        <f t="shared" si="172"/>
        <v>Jun</v>
      </c>
      <c r="V1852" t="str">
        <f t="shared" si="173"/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>
        <f t="shared" si="169"/>
        <v>50.04</v>
      </c>
      <c r="Q1853" t="s">
        <v>8325</v>
      </c>
      <c r="R1853" t="s">
        <v>8326</v>
      </c>
      <c r="S1853" s="8">
        <f t="shared" si="170"/>
        <v>41827.69835648148</v>
      </c>
      <c r="T1853" s="8">
        <f t="shared" si="171"/>
        <v>41847.791666666664</v>
      </c>
      <c r="U1853" t="str">
        <f t="shared" si="172"/>
        <v>Jul</v>
      </c>
      <c r="V1853" t="str">
        <f t="shared" si="173"/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>
        <f t="shared" si="169"/>
        <v>133.93</v>
      </c>
      <c r="Q1854" t="s">
        <v>8325</v>
      </c>
      <c r="R1854" t="s">
        <v>8326</v>
      </c>
      <c r="S1854" s="8">
        <f t="shared" si="170"/>
        <v>42081.563101851854</v>
      </c>
      <c r="T1854" s="8">
        <f t="shared" si="171"/>
        <v>42118.75</v>
      </c>
      <c r="U1854" t="str">
        <f t="shared" si="172"/>
        <v>Mar</v>
      </c>
      <c r="V1854" t="str">
        <f t="shared" si="173"/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>
        <f t="shared" si="169"/>
        <v>58.21</v>
      </c>
      <c r="Q1855" t="s">
        <v>8325</v>
      </c>
      <c r="R1855" t="s">
        <v>8326</v>
      </c>
      <c r="S1855" s="8">
        <f t="shared" si="170"/>
        <v>41176.852048611108</v>
      </c>
      <c r="T1855" s="8">
        <f t="shared" si="171"/>
        <v>41226.852048611108</v>
      </c>
      <c r="U1855" t="str">
        <f t="shared" si="172"/>
        <v>Sep</v>
      </c>
      <c r="V1855" t="str">
        <f t="shared" si="173"/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>
        <f t="shared" si="169"/>
        <v>88.04</v>
      </c>
      <c r="Q1856" t="s">
        <v>8325</v>
      </c>
      <c r="R1856" t="s">
        <v>8326</v>
      </c>
      <c r="S1856" s="8">
        <f t="shared" si="170"/>
        <v>41387.812928240739</v>
      </c>
      <c r="T1856" s="8">
        <f t="shared" si="171"/>
        <v>41417.771261574075</v>
      </c>
      <c r="U1856" t="str">
        <f t="shared" si="172"/>
        <v>Apr</v>
      </c>
      <c r="V1856" t="str">
        <f t="shared" si="173"/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>
        <f t="shared" si="169"/>
        <v>70.58</v>
      </c>
      <c r="Q1857" t="s">
        <v>8325</v>
      </c>
      <c r="R1857" t="s">
        <v>8326</v>
      </c>
      <c r="S1857" s="8">
        <f t="shared" si="170"/>
        <v>41600.330324074072</v>
      </c>
      <c r="T1857" s="8">
        <f t="shared" si="171"/>
        <v>41645.288657407407</v>
      </c>
      <c r="U1857" t="str">
        <f t="shared" si="172"/>
        <v>Nov</v>
      </c>
      <c r="V1857" t="str">
        <f t="shared" si="173"/>
        <v>2013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>
        <f t="shared" si="169"/>
        <v>53.29</v>
      </c>
      <c r="Q1858" t="s">
        <v>8325</v>
      </c>
      <c r="R1858" t="s">
        <v>8326</v>
      </c>
      <c r="S1858" s="8">
        <f t="shared" si="170"/>
        <v>41817.64666666666</v>
      </c>
      <c r="T1858" s="8">
        <f t="shared" si="171"/>
        <v>41838.604999999996</v>
      </c>
      <c r="U1858" t="str">
        <f t="shared" si="172"/>
        <v>Jun</v>
      </c>
      <c r="V1858" t="str">
        <f t="shared" si="173"/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ROUND(100*(E1859/D1859),0)</f>
        <v>100</v>
      </c>
      <c r="P1859">
        <f t="shared" ref="P1859:P1922" si="175">ROUND(E1859/L1859,2)</f>
        <v>136.36000000000001</v>
      </c>
      <c r="Q1859" t="s">
        <v>8325</v>
      </c>
      <c r="R1859" t="s">
        <v>8326</v>
      </c>
      <c r="S1859" s="8">
        <f t="shared" ref="S1859:S1922" si="176">(((J1859/60)/60)/24)+DATE(1970,1,1)+(-5/24)</f>
        <v>41864.560335648144</v>
      </c>
      <c r="T1859" s="8">
        <f t="shared" ref="T1859:T1922" si="177">(((I1859/60)/60)/24)+DATE(1970,1,1)+(-6/24)</f>
        <v>41894.51866898148</v>
      </c>
      <c r="U1859" t="str">
        <f t="shared" ref="U1859:U1922" si="178">TEXT(S1859,"mmm")</f>
        <v>Aug</v>
      </c>
      <c r="V1859" t="str">
        <f t="shared" ref="V1859:V1922" si="179">TEXT(S1859,"yyyy")</f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>
        <f t="shared" si="175"/>
        <v>40.549999999999997</v>
      </c>
      <c r="Q1860" t="s">
        <v>8325</v>
      </c>
      <c r="R1860" t="s">
        <v>8326</v>
      </c>
      <c r="S1860" s="8">
        <f t="shared" si="176"/>
        <v>40832.9921412037</v>
      </c>
      <c r="T1860" s="8">
        <f t="shared" si="177"/>
        <v>40892.992141203707</v>
      </c>
      <c r="U1860" t="str">
        <f t="shared" si="178"/>
        <v>Oct</v>
      </c>
      <c r="V1860" t="str">
        <f t="shared" si="179"/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>
        <f t="shared" si="175"/>
        <v>70.63</v>
      </c>
      <c r="Q1861" t="s">
        <v>8325</v>
      </c>
      <c r="R1861" t="s">
        <v>8326</v>
      </c>
      <c r="S1861" s="8">
        <f t="shared" si="176"/>
        <v>40778.561678240738</v>
      </c>
      <c r="T1861" s="8">
        <f t="shared" si="177"/>
        <v>40808.520011574074</v>
      </c>
      <c r="U1861" t="str">
        <f t="shared" si="178"/>
        <v>Aug</v>
      </c>
      <c r="V1861" t="str">
        <f t="shared" si="179"/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>
        <f t="shared" si="175"/>
        <v>52.68</v>
      </c>
      <c r="Q1862" t="s">
        <v>8325</v>
      </c>
      <c r="R1862" t="s">
        <v>8326</v>
      </c>
      <c r="S1862" s="8">
        <f t="shared" si="176"/>
        <v>41655.500972222217</v>
      </c>
      <c r="T1862" s="8">
        <f t="shared" si="177"/>
        <v>41676.459305555552</v>
      </c>
      <c r="U1862" t="str">
        <f t="shared" si="178"/>
        <v>Jan</v>
      </c>
      <c r="V1862" t="str">
        <f t="shared" si="179"/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">
        <v>8333</v>
      </c>
      <c r="R1863" t="s">
        <v>8335</v>
      </c>
      <c r="S1863" s="8">
        <f t="shared" si="176"/>
        <v>42000.091909722221</v>
      </c>
      <c r="T1863" s="8">
        <f t="shared" si="177"/>
        <v>42030.050243055557</v>
      </c>
      <c r="U1863" t="str">
        <f t="shared" si="178"/>
        <v>Dec</v>
      </c>
      <c r="V1863" t="str">
        <f t="shared" si="179"/>
        <v>2014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>
        <f t="shared" si="175"/>
        <v>90.94</v>
      </c>
      <c r="Q1864" t="s">
        <v>8333</v>
      </c>
      <c r="R1864" t="s">
        <v>8335</v>
      </c>
      <c r="S1864" s="8">
        <f t="shared" si="176"/>
        <v>42755.284421296288</v>
      </c>
      <c r="T1864" s="8">
        <f t="shared" si="177"/>
        <v>42802.0625</v>
      </c>
      <c r="U1864" t="str">
        <f t="shared" si="178"/>
        <v>Jan</v>
      </c>
      <c r="V1864" t="str">
        <f t="shared" si="179"/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>
        <f t="shared" si="175"/>
        <v>5</v>
      </c>
      <c r="Q1865" t="s">
        <v>8333</v>
      </c>
      <c r="R1865" t="s">
        <v>8335</v>
      </c>
      <c r="S1865" s="8">
        <f t="shared" si="176"/>
        <v>41772.588946759257</v>
      </c>
      <c r="T1865" s="8">
        <f t="shared" si="177"/>
        <v>41802.547280092593</v>
      </c>
      <c r="U1865" t="str">
        <f t="shared" si="178"/>
        <v>May</v>
      </c>
      <c r="V1865" t="str">
        <f t="shared" si="179"/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>
        <f t="shared" si="175"/>
        <v>58.08</v>
      </c>
      <c r="Q1866" t="s">
        <v>8333</v>
      </c>
      <c r="R1866" t="s">
        <v>8335</v>
      </c>
      <c r="S1866" s="8">
        <f t="shared" si="176"/>
        <v>41733.508101851847</v>
      </c>
      <c r="T1866" s="8">
        <f t="shared" si="177"/>
        <v>41763.466435185182</v>
      </c>
      <c r="U1866" t="str">
        <f t="shared" si="178"/>
        <v>Apr</v>
      </c>
      <c r="V1866" t="str">
        <f t="shared" si="179"/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>
        <f t="shared" si="175"/>
        <v>2</v>
      </c>
      <c r="Q1867" t="s">
        <v>8333</v>
      </c>
      <c r="R1867" t="s">
        <v>8335</v>
      </c>
      <c r="S1867" s="8">
        <f t="shared" si="176"/>
        <v>42645.159108796295</v>
      </c>
      <c r="T1867" s="8">
        <f t="shared" si="177"/>
        <v>42680.159108796302</v>
      </c>
      <c r="U1867" t="str">
        <f t="shared" si="178"/>
        <v>Oct</v>
      </c>
      <c r="V1867" t="str">
        <f t="shared" si="179"/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>
        <f t="shared" si="175"/>
        <v>62.5</v>
      </c>
      <c r="Q1868" t="s">
        <v>8333</v>
      </c>
      <c r="R1868" t="s">
        <v>8335</v>
      </c>
      <c r="S1868" s="8">
        <f t="shared" si="176"/>
        <v>42742.038159722222</v>
      </c>
      <c r="T1868" s="8">
        <f t="shared" si="177"/>
        <v>42794.916666666672</v>
      </c>
      <c r="U1868" t="str">
        <f t="shared" si="178"/>
        <v>Jan</v>
      </c>
      <c r="V1868" t="str">
        <f t="shared" si="179"/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>
        <f t="shared" si="175"/>
        <v>10</v>
      </c>
      <c r="Q1869" t="s">
        <v>8333</v>
      </c>
      <c r="R1869" t="s">
        <v>8335</v>
      </c>
      <c r="S1869" s="8">
        <f t="shared" si="176"/>
        <v>42649.716574074067</v>
      </c>
      <c r="T1869" s="8">
        <f t="shared" si="177"/>
        <v>42679.674907407403</v>
      </c>
      <c r="U1869" t="str">
        <f t="shared" si="178"/>
        <v>Oct</v>
      </c>
      <c r="V1869" t="str">
        <f t="shared" si="179"/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>
        <f t="shared" si="175"/>
        <v>71.59</v>
      </c>
      <c r="Q1870" t="s">
        <v>8333</v>
      </c>
      <c r="R1870" t="s">
        <v>8335</v>
      </c>
      <c r="S1870" s="8">
        <f t="shared" si="176"/>
        <v>42328.570891203701</v>
      </c>
      <c r="T1870" s="8">
        <f t="shared" si="177"/>
        <v>42353.082638888889</v>
      </c>
      <c r="U1870" t="str">
        <f t="shared" si="178"/>
        <v>Nov</v>
      </c>
      <c r="V1870" t="str">
        <f t="shared" si="179"/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">
        <v>8333</v>
      </c>
      <c r="R1871" t="s">
        <v>8335</v>
      </c>
      <c r="S1871" s="8">
        <f t="shared" si="176"/>
        <v>42708.794548611106</v>
      </c>
      <c r="T1871" s="8">
        <f t="shared" si="177"/>
        <v>42738.752881944441</v>
      </c>
      <c r="U1871" t="str">
        <f t="shared" si="178"/>
        <v>Dec</v>
      </c>
      <c r="V1871" t="str">
        <f t="shared" si="179"/>
        <v>2016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>
        <f t="shared" si="175"/>
        <v>32.82</v>
      </c>
      <c r="Q1872" t="s">
        <v>8333</v>
      </c>
      <c r="R1872" t="s">
        <v>8335</v>
      </c>
      <c r="S1872" s="8">
        <f t="shared" si="176"/>
        <v>42371.14739583333</v>
      </c>
      <c r="T1872" s="8">
        <f t="shared" si="177"/>
        <v>42399.928472222222</v>
      </c>
      <c r="U1872" t="str">
        <f t="shared" si="178"/>
        <v>Jan</v>
      </c>
      <c r="V1872" t="str">
        <f t="shared" si="179"/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>
        <f t="shared" si="175"/>
        <v>49.12</v>
      </c>
      <c r="Q1873" t="s">
        <v>8333</v>
      </c>
      <c r="R1873" t="s">
        <v>8335</v>
      </c>
      <c r="S1873" s="8">
        <f t="shared" si="176"/>
        <v>41923.575243055551</v>
      </c>
      <c r="T1873" s="8">
        <f t="shared" si="177"/>
        <v>41963.575243055559</v>
      </c>
      <c r="U1873" t="str">
        <f t="shared" si="178"/>
        <v>Oct</v>
      </c>
      <c r="V1873" t="str">
        <f t="shared" si="179"/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>
        <f t="shared" si="175"/>
        <v>16.309999999999999</v>
      </c>
      <c r="Q1874" t="s">
        <v>8333</v>
      </c>
      <c r="R1874" t="s">
        <v>8335</v>
      </c>
      <c r="S1874" s="8">
        <f t="shared" si="176"/>
        <v>42154.921319444438</v>
      </c>
      <c r="T1874" s="8">
        <f t="shared" si="177"/>
        <v>42184.879652777774</v>
      </c>
      <c r="U1874" t="str">
        <f t="shared" si="178"/>
        <v>May</v>
      </c>
      <c r="V1874" t="str">
        <f t="shared" si="179"/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>
        <f t="shared" si="175"/>
        <v>18</v>
      </c>
      <c r="Q1875" t="s">
        <v>8333</v>
      </c>
      <c r="R1875" t="s">
        <v>8335</v>
      </c>
      <c r="S1875" s="8">
        <f t="shared" si="176"/>
        <v>42164.407523148147</v>
      </c>
      <c r="T1875" s="8">
        <f t="shared" si="177"/>
        <v>42193.447916666672</v>
      </c>
      <c r="U1875" t="str">
        <f t="shared" si="178"/>
        <v>Jun</v>
      </c>
      <c r="V1875" t="str">
        <f t="shared" si="179"/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>
        <f t="shared" si="175"/>
        <v>13</v>
      </c>
      <c r="Q1876" t="s">
        <v>8333</v>
      </c>
      <c r="R1876" t="s">
        <v>8335</v>
      </c>
      <c r="S1876" s="8">
        <f t="shared" si="176"/>
        <v>42529.760798611103</v>
      </c>
      <c r="T1876" s="8">
        <f t="shared" si="177"/>
        <v>42549.719131944439</v>
      </c>
      <c r="U1876" t="str">
        <f t="shared" si="178"/>
        <v>Jun</v>
      </c>
      <c r="V1876" t="str">
        <f t="shared" si="179"/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>
        <f t="shared" si="175"/>
        <v>17</v>
      </c>
      <c r="Q1877" t="s">
        <v>8333</v>
      </c>
      <c r="R1877" t="s">
        <v>8335</v>
      </c>
      <c r="S1877" s="8">
        <f t="shared" si="176"/>
        <v>42528.691064814811</v>
      </c>
      <c r="T1877" s="8">
        <f t="shared" si="177"/>
        <v>42588.649398148147</v>
      </c>
      <c r="U1877" t="str">
        <f t="shared" si="178"/>
        <v>Jun</v>
      </c>
      <c r="V1877" t="str">
        <f t="shared" si="179"/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">
        <v>8333</v>
      </c>
      <c r="R1878" t="s">
        <v>8335</v>
      </c>
      <c r="S1878" s="8">
        <f t="shared" si="176"/>
        <v>41776.076446759253</v>
      </c>
      <c r="T1878" s="8">
        <f t="shared" si="177"/>
        <v>41806.034780092588</v>
      </c>
      <c r="U1878" t="str">
        <f t="shared" si="178"/>
        <v>May</v>
      </c>
      <c r="V1878" t="str">
        <f t="shared" si="179"/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">
        <v>8333</v>
      </c>
      <c r="R1879" t="s">
        <v>8335</v>
      </c>
      <c r="S1879" s="8">
        <f t="shared" si="176"/>
        <v>42034.820891203701</v>
      </c>
      <c r="T1879" s="8">
        <f t="shared" si="177"/>
        <v>42063.779224537036</v>
      </c>
      <c r="U1879" t="str">
        <f t="shared" si="178"/>
        <v>Jan</v>
      </c>
      <c r="V1879" t="str">
        <f t="shared" si="179"/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">
        <v>8333</v>
      </c>
      <c r="R1880" t="s">
        <v>8335</v>
      </c>
      <c r="S1880" s="8">
        <f t="shared" si="176"/>
        <v>41772.800405092588</v>
      </c>
      <c r="T1880" s="8">
        <f t="shared" si="177"/>
        <v>41802.758738425924</v>
      </c>
      <c r="U1880" t="str">
        <f t="shared" si="178"/>
        <v>May</v>
      </c>
      <c r="V1880" t="str">
        <f t="shared" si="179"/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>
        <f t="shared" si="175"/>
        <v>3</v>
      </c>
      <c r="Q1881" t="s">
        <v>8333</v>
      </c>
      <c r="R1881" t="s">
        <v>8335</v>
      </c>
      <c r="S1881" s="8">
        <f t="shared" si="176"/>
        <v>42413.441307870373</v>
      </c>
      <c r="T1881" s="8">
        <f t="shared" si="177"/>
        <v>42443.357974537037</v>
      </c>
      <c r="U1881" t="str">
        <f t="shared" si="178"/>
        <v>Feb</v>
      </c>
      <c r="V1881" t="str">
        <f t="shared" si="179"/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>
        <f t="shared" si="175"/>
        <v>41.83</v>
      </c>
      <c r="Q1882" t="s">
        <v>8333</v>
      </c>
      <c r="R1882" t="s">
        <v>8335</v>
      </c>
      <c r="S1882" s="8">
        <f t="shared" si="176"/>
        <v>42430.358564814807</v>
      </c>
      <c r="T1882" s="8">
        <f t="shared" si="177"/>
        <v>42459.275231481486</v>
      </c>
      <c r="U1882" t="str">
        <f t="shared" si="178"/>
        <v>Mar</v>
      </c>
      <c r="V1882" t="str">
        <f t="shared" si="179"/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>
        <f t="shared" si="175"/>
        <v>49.34</v>
      </c>
      <c r="Q1883" t="s">
        <v>8325</v>
      </c>
      <c r="R1883" t="s">
        <v>8329</v>
      </c>
      <c r="S1883" s="8">
        <f t="shared" si="176"/>
        <v>42042.944317129623</v>
      </c>
      <c r="T1883" s="8">
        <f t="shared" si="177"/>
        <v>42072.860983796301</v>
      </c>
      <c r="U1883" t="str">
        <f t="shared" si="178"/>
        <v>Feb</v>
      </c>
      <c r="V1883" t="str">
        <f t="shared" si="179"/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>
        <f t="shared" si="175"/>
        <v>41.73</v>
      </c>
      <c r="Q1884" t="s">
        <v>8325</v>
      </c>
      <c r="R1884" t="s">
        <v>8329</v>
      </c>
      <c r="S1884" s="8">
        <f t="shared" si="176"/>
        <v>41067.740879629629</v>
      </c>
      <c r="T1884" s="8">
        <f t="shared" si="177"/>
        <v>41100.741666666669</v>
      </c>
      <c r="U1884" t="str">
        <f t="shared" si="178"/>
        <v>Jun</v>
      </c>
      <c r="V1884" t="str">
        <f t="shared" si="179"/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>
        <f t="shared" si="175"/>
        <v>32.72</v>
      </c>
      <c r="Q1885" t="s">
        <v>8325</v>
      </c>
      <c r="R1885" t="s">
        <v>8329</v>
      </c>
      <c r="S1885" s="8">
        <f t="shared" si="176"/>
        <v>40977.739675925921</v>
      </c>
      <c r="T1885" s="8">
        <f t="shared" si="177"/>
        <v>41007.656342592592</v>
      </c>
      <c r="U1885" t="str">
        <f t="shared" si="178"/>
        <v>Mar</v>
      </c>
      <c r="V1885" t="str">
        <f t="shared" si="179"/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>
        <f t="shared" si="175"/>
        <v>51.96</v>
      </c>
      <c r="Q1886" t="s">
        <v>8325</v>
      </c>
      <c r="R1886" t="s">
        <v>8329</v>
      </c>
      <c r="S1886" s="8">
        <f t="shared" si="176"/>
        <v>41204.989988425921</v>
      </c>
      <c r="T1886" s="8">
        <f t="shared" si="177"/>
        <v>41240.25</v>
      </c>
      <c r="U1886" t="str">
        <f t="shared" si="178"/>
        <v>Oct</v>
      </c>
      <c r="V1886" t="str">
        <f t="shared" si="179"/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>
        <f t="shared" si="175"/>
        <v>50.69</v>
      </c>
      <c r="Q1887" t="s">
        <v>8325</v>
      </c>
      <c r="R1887" t="s">
        <v>8329</v>
      </c>
      <c r="S1887" s="8">
        <f t="shared" si="176"/>
        <v>41098.885532407403</v>
      </c>
      <c r="T1887" s="8">
        <f t="shared" si="177"/>
        <v>41131.666666666664</v>
      </c>
      <c r="U1887" t="str">
        <f t="shared" si="178"/>
        <v>Jul</v>
      </c>
      <c r="V1887" t="str">
        <f t="shared" si="179"/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>
        <f t="shared" si="175"/>
        <v>42.24</v>
      </c>
      <c r="Q1888" t="s">
        <v>8325</v>
      </c>
      <c r="R1888" t="s">
        <v>8329</v>
      </c>
      <c r="S1888" s="8">
        <f t="shared" si="176"/>
        <v>41925.69835648148</v>
      </c>
      <c r="T1888" s="8">
        <f t="shared" si="177"/>
        <v>41955.69835648148</v>
      </c>
      <c r="U1888" t="str">
        <f t="shared" si="178"/>
        <v>Oct</v>
      </c>
      <c r="V1888" t="str">
        <f t="shared" si="179"/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>
        <f t="shared" si="175"/>
        <v>416.88</v>
      </c>
      <c r="Q1889" t="s">
        <v>8325</v>
      </c>
      <c r="R1889" t="s">
        <v>8329</v>
      </c>
      <c r="S1889" s="8">
        <f t="shared" si="176"/>
        <v>42323.591805555552</v>
      </c>
      <c r="T1889" s="8">
        <f t="shared" si="177"/>
        <v>42341.645833333328</v>
      </c>
      <c r="U1889" t="str">
        <f t="shared" si="178"/>
        <v>Nov</v>
      </c>
      <c r="V1889" t="str">
        <f t="shared" si="179"/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>
        <f t="shared" si="175"/>
        <v>46.65</v>
      </c>
      <c r="Q1890" t="s">
        <v>8325</v>
      </c>
      <c r="R1890" t="s">
        <v>8329</v>
      </c>
      <c r="S1890" s="8">
        <f t="shared" si="176"/>
        <v>40299.03162037037</v>
      </c>
      <c r="T1890" s="8">
        <f t="shared" si="177"/>
        <v>40329.957638888889</v>
      </c>
      <c r="U1890" t="str">
        <f t="shared" si="178"/>
        <v>May</v>
      </c>
      <c r="V1890" t="str">
        <f t="shared" si="179"/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>
        <f t="shared" si="175"/>
        <v>48.45</v>
      </c>
      <c r="Q1891" t="s">
        <v>8325</v>
      </c>
      <c r="R1891" t="s">
        <v>8329</v>
      </c>
      <c r="S1891" s="8">
        <f t="shared" si="176"/>
        <v>41299.585023148145</v>
      </c>
      <c r="T1891" s="8">
        <f t="shared" si="177"/>
        <v>41344.501689814817</v>
      </c>
      <c r="U1891" t="str">
        <f t="shared" si="178"/>
        <v>Jan</v>
      </c>
      <c r="V1891" t="str">
        <f t="shared" si="179"/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>
        <f t="shared" si="175"/>
        <v>70.53</v>
      </c>
      <c r="Q1892" t="s">
        <v>8325</v>
      </c>
      <c r="R1892" t="s">
        <v>8329</v>
      </c>
      <c r="S1892" s="8">
        <f t="shared" si="176"/>
        <v>41228.577870370369</v>
      </c>
      <c r="T1892" s="8">
        <f t="shared" si="177"/>
        <v>41258.536203703705</v>
      </c>
      <c r="U1892" t="str">
        <f t="shared" si="178"/>
        <v>Nov</v>
      </c>
      <c r="V1892" t="str">
        <f t="shared" si="179"/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>
        <f t="shared" si="175"/>
        <v>87.96</v>
      </c>
      <c r="Q1893" t="s">
        <v>8325</v>
      </c>
      <c r="R1893" t="s">
        <v>8329</v>
      </c>
      <c r="S1893" s="8">
        <f t="shared" si="176"/>
        <v>40335.589745370366</v>
      </c>
      <c r="T1893" s="8">
        <f t="shared" si="177"/>
        <v>40381</v>
      </c>
      <c r="U1893" t="str">
        <f t="shared" si="178"/>
        <v>Jun</v>
      </c>
      <c r="V1893" t="str">
        <f t="shared" si="179"/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>
        <f t="shared" si="175"/>
        <v>26.27</v>
      </c>
      <c r="Q1894" t="s">
        <v>8325</v>
      </c>
      <c r="R1894" t="s">
        <v>8329</v>
      </c>
      <c r="S1894" s="8">
        <f t="shared" si="176"/>
        <v>40671.429178240738</v>
      </c>
      <c r="T1894" s="8">
        <f t="shared" si="177"/>
        <v>40701.387511574074</v>
      </c>
      <c r="U1894" t="str">
        <f t="shared" si="178"/>
        <v>May</v>
      </c>
      <c r="V1894" t="str">
        <f t="shared" si="179"/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57.78</v>
      </c>
      <c r="Q1895" t="s">
        <v>8325</v>
      </c>
      <c r="R1895" t="s">
        <v>8329</v>
      </c>
      <c r="S1895" s="8">
        <f t="shared" si="176"/>
        <v>40632.733622685184</v>
      </c>
      <c r="T1895" s="8">
        <f t="shared" si="177"/>
        <v>40648.915972222225</v>
      </c>
      <c r="U1895" t="str">
        <f t="shared" si="178"/>
        <v>Mar</v>
      </c>
      <c r="V1895" t="str">
        <f t="shared" si="179"/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>
        <f t="shared" si="175"/>
        <v>57.25</v>
      </c>
      <c r="Q1896" t="s">
        <v>8325</v>
      </c>
      <c r="R1896" t="s">
        <v>8329</v>
      </c>
      <c r="S1896" s="8">
        <f t="shared" si="176"/>
        <v>40920.696562500001</v>
      </c>
      <c r="T1896" s="8">
        <f t="shared" si="177"/>
        <v>40951.654895833337</v>
      </c>
      <c r="U1896" t="str">
        <f t="shared" si="178"/>
        <v>Jan</v>
      </c>
      <c r="V1896" t="str">
        <f t="shared" si="179"/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>
        <f t="shared" si="175"/>
        <v>196.34</v>
      </c>
      <c r="Q1897" t="s">
        <v>8325</v>
      </c>
      <c r="R1897" t="s">
        <v>8329</v>
      </c>
      <c r="S1897" s="8">
        <f t="shared" si="176"/>
        <v>42267.538449074076</v>
      </c>
      <c r="T1897" s="8">
        <f t="shared" si="177"/>
        <v>42297.496782407412</v>
      </c>
      <c r="U1897" t="str">
        <f t="shared" si="178"/>
        <v>Sep</v>
      </c>
      <c r="V1897" t="str">
        <f t="shared" si="179"/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>
        <f t="shared" si="175"/>
        <v>43</v>
      </c>
      <c r="Q1898" t="s">
        <v>8325</v>
      </c>
      <c r="R1898" t="s">
        <v>8329</v>
      </c>
      <c r="S1898" s="8">
        <f t="shared" si="176"/>
        <v>40981.501909722218</v>
      </c>
      <c r="T1898" s="8">
        <f t="shared" si="177"/>
        <v>41011.460243055553</v>
      </c>
      <c r="U1898" t="str">
        <f t="shared" si="178"/>
        <v>Mar</v>
      </c>
      <c r="V1898" t="str">
        <f t="shared" si="179"/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>
        <f t="shared" si="175"/>
        <v>35.549999999999997</v>
      </c>
      <c r="Q1899" t="s">
        <v>8325</v>
      </c>
      <c r="R1899" t="s">
        <v>8329</v>
      </c>
      <c r="S1899" s="8">
        <f t="shared" si="176"/>
        <v>41680.375069444446</v>
      </c>
      <c r="T1899" s="8">
        <f t="shared" si="177"/>
        <v>41702.625</v>
      </c>
      <c r="U1899" t="str">
        <f t="shared" si="178"/>
        <v>Feb</v>
      </c>
      <c r="V1899" t="str">
        <f t="shared" si="179"/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>
        <f t="shared" si="175"/>
        <v>68.81</v>
      </c>
      <c r="Q1900" t="s">
        <v>8325</v>
      </c>
      <c r="R1900" t="s">
        <v>8329</v>
      </c>
      <c r="S1900" s="8">
        <f t="shared" si="176"/>
        <v>42365.9846412037</v>
      </c>
      <c r="T1900" s="8">
        <f t="shared" si="177"/>
        <v>42401.5</v>
      </c>
      <c r="U1900" t="str">
        <f t="shared" si="178"/>
        <v>Dec</v>
      </c>
      <c r="V1900" t="str">
        <f t="shared" si="179"/>
        <v>2015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>
        <f t="shared" si="175"/>
        <v>28.57</v>
      </c>
      <c r="Q1901" t="s">
        <v>8325</v>
      </c>
      <c r="R1901" t="s">
        <v>8329</v>
      </c>
      <c r="S1901" s="8">
        <f t="shared" si="176"/>
        <v>42058.733402777776</v>
      </c>
      <c r="T1901" s="8">
        <f t="shared" si="177"/>
        <v>42088.65006944444</v>
      </c>
      <c r="U1901" t="str">
        <f t="shared" si="178"/>
        <v>Feb</v>
      </c>
      <c r="V1901" t="str">
        <f t="shared" si="179"/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>
        <f t="shared" si="175"/>
        <v>50.63</v>
      </c>
      <c r="Q1902" t="s">
        <v>8325</v>
      </c>
      <c r="R1902" t="s">
        <v>8329</v>
      </c>
      <c r="S1902" s="8">
        <f t="shared" si="176"/>
        <v>41160.663553240738</v>
      </c>
      <c r="T1902" s="8">
        <f t="shared" si="177"/>
        <v>41188.165972222225</v>
      </c>
      <c r="U1902" t="str">
        <f t="shared" si="178"/>
        <v>Sep</v>
      </c>
      <c r="V1902" t="str">
        <f t="shared" si="179"/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>
        <f t="shared" si="175"/>
        <v>106.8</v>
      </c>
      <c r="Q1903" t="s">
        <v>8319</v>
      </c>
      <c r="R1903" t="s">
        <v>8348</v>
      </c>
      <c r="S1903" s="8">
        <f t="shared" si="176"/>
        <v>42116.334826388884</v>
      </c>
      <c r="T1903" s="8">
        <f t="shared" si="177"/>
        <v>42146.291666666672</v>
      </c>
      <c r="U1903" t="str">
        <f t="shared" si="178"/>
        <v>Apr</v>
      </c>
      <c r="V1903" t="str">
        <f t="shared" si="179"/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>
        <f t="shared" si="175"/>
        <v>4</v>
      </c>
      <c r="Q1904" t="s">
        <v>8319</v>
      </c>
      <c r="R1904" t="s">
        <v>8348</v>
      </c>
      <c r="S1904" s="8">
        <f t="shared" si="176"/>
        <v>42037.581562499996</v>
      </c>
      <c r="T1904" s="8">
        <f t="shared" si="177"/>
        <v>42067.539895833332</v>
      </c>
      <c r="U1904" t="str">
        <f t="shared" si="178"/>
        <v>Feb</v>
      </c>
      <c r="V1904" t="str">
        <f t="shared" si="179"/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>
        <f t="shared" si="175"/>
        <v>34.1</v>
      </c>
      <c r="Q1905" t="s">
        <v>8319</v>
      </c>
      <c r="R1905" t="s">
        <v>8348</v>
      </c>
      <c r="S1905" s="8">
        <f t="shared" si="176"/>
        <v>42702.562395833331</v>
      </c>
      <c r="T1905" s="8">
        <f t="shared" si="177"/>
        <v>42762.520729166667</v>
      </c>
      <c r="U1905" t="str">
        <f t="shared" si="178"/>
        <v>Nov</v>
      </c>
      <c r="V1905" t="str">
        <f t="shared" si="179"/>
        <v>2016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>
        <f t="shared" si="175"/>
        <v>25</v>
      </c>
      <c r="Q1906" t="s">
        <v>8319</v>
      </c>
      <c r="R1906" t="s">
        <v>8348</v>
      </c>
      <c r="S1906" s="8">
        <f t="shared" si="176"/>
        <v>42326.477094907408</v>
      </c>
      <c r="T1906" s="8">
        <f t="shared" si="177"/>
        <v>42371.435428240744</v>
      </c>
      <c r="U1906" t="str">
        <f t="shared" si="178"/>
        <v>Nov</v>
      </c>
      <c r="V1906" t="str">
        <f t="shared" si="179"/>
        <v>2015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>
        <f t="shared" si="175"/>
        <v>10.5</v>
      </c>
      <c r="Q1907" t="s">
        <v>8319</v>
      </c>
      <c r="R1907" t="s">
        <v>8348</v>
      </c>
      <c r="S1907" s="8">
        <f t="shared" si="176"/>
        <v>41859.717523148145</v>
      </c>
      <c r="T1907" s="8">
        <f t="shared" si="177"/>
        <v>41889.675856481481</v>
      </c>
      <c r="U1907" t="str">
        <f t="shared" si="178"/>
        <v>Aug</v>
      </c>
      <c r="V1907" t="str">
        <f t="shared" si="179"/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>
        <f t="shared" si="175"/>
        <v>215.96</v>
      </c>
      <c r="Q1908" t="s">
        <v>8319</v>
      </c>
      <c r="R1908" t="s">
        <v>8348</v>
      </c>
      <c r="S1908" s="8">
        <f t="shared" si="176"/>
        <v>42514.462766203702</v>
      </c>
      <c r="T1908" s="8">
        <f t="shared" si="177"/>
        <v>42544.421099537038</v>
      </c>
      <c r="U1908" t="str">
        <f t="shared" si="178"/>
        <v>May</v>
      </c>
      <c r="V1908" t="str">
        <f t="shared" si="179"/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>
        <f t="shared" si="175"/>
        <v>21.25</v>
      </c>
      <c r="Q1909" t="s">
        <v>8319</v>
      </c>
      <c r="R1909" t="s">
        <v>8348</v>
      </c>
      <c r="S1909" s="8">
        <f t="shared" si="176"/>
        <v>41767.378761574073</v>
      </c>
      <c r="T1909" s="8">
        <f t="shared" si="177"/>
        <v>41782.337094907409</v>
      </c>
      <c r="U1909" t="str">
        <f t="shared" si="178"/>
        <v>May</v>
      </c>
      <c r="V1909" t="str">
        <f t="shared" si="179"/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>
        <f t="shared" si="175"/>
        <v>108.25</v>
      </c>
      <c r="Q1910" t="s">
        <v>8319</v>
      </c>
      <c r="R1910" t="s">
        <v>8348</v>
      </c>
      <c r="S1910" s="8">
        <f t="shared" si="176"/>
        <v>42703.709490740737</v>
      </c>
      <c r="T1910" s="8">
        <f t="shared" si="177"/>
        <v>42733.667824074073</v>
      </c>
      <c r="U1910" t="str">
        <f t="shared" si="178"/>
        <v>Nov</v>
      </c>
      <c r="V1910" t="str">
        <f t="shared" si="179"/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>
        <f t="shared" si="175"/>
        <v>129.97</v>
      </c>
      <c r="Q1911" t="s">
        <v>8319</v>
      </c>
      <c r="R1911" t="s">
        <v>8348</v>
      </c>
      <c r="S1911" s="8">
        <f t="shared" si="176"/>
        <v>41905.220821759256</v>
      </c>
      <c r="T1911" s="8">
        <f t="shared" si="177"/>
        <v>41935.179155092592</v>
      </c>
      <c r="U1911" t="str">
        <f t="shared" si="178"/>
        <v>Sep</v>
      </c>
      <c r="V1911" t="str">
        <f t="shared" si="179"/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>
        <f t="shared" si="175"/>
        <v>117.49</v>
      </c>
      <c r="Q1912" t="s">
        <v>8319</v>
      </c>
      <c r="R1912" t="s">
        <v>8348</v>
      </c>
      <c r="S1912" s="8">
        <f t="shared" si="176"/>
        <v>42264.754826388882</v>
      </c>
      <c r="T1912" s="8">
        <f t="shared" si="177"/>
        <v>42308.697916666672</v>
      </c>
      <c r="U1912" t="str">
        <f t="shared" si="178"/>
        <v>Sep</v>
      </c>
      <c r="V1912" t="str">
        <f t="shared" si="179"/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>
        <f t="shared" si="175"/>
        <v>10</v>
      </c>
      <c r="Q1913" t="s">
        <v>8319</v>
      </c>
      <c r="R1913" t="s">
        <v>8348</v>
      </c>
      <c r="S1913" s="8">
        <f t="shared" si="176"/>
        <v>41829.825624999998</v>
      </c>
      <c r="T1913" s="8">
        <f t="shared" si="177"/>
        <v>41859.783958333333</v>
      </c>
      <c r="U1913" t="str">
        <f t="shared" si="178"/>
        <v>Jul</v>
      </c>
      <c r="V1913" t="str">
        <f t="shared" si="179"/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>
        <f t="shared" si="175"/>
        <v>70.599999999999994</v>
      </c>
      <c r="Q1914" t="s">
        <v>8319</v>
      </c>
      <c r="R1914" t="s">
        <v>8348</v>
      </c>
      <c r="S1914" s="8">
        <f t="shared" si="176"/>
        <v>42129.018055555549</v>
      </c>
      <c r="T1914" s="8">
        <f t="shared" si="177"/>
        <v>42158.976388888885</v>
      </c>
      <c r="U1914" t="str">
        <f t="shared" si="178"/>
        <v>May</v>
      </c>
      <c r="V1914" t="str">
        <f t="shared" si="179"/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>
        <f t="shared" si="175"/>
        <v>24.5</v>
      </c>
      <c r="Q1915" t="s">
        <v>8319</v>
      </c>
      <c r="R1915" t="s">
        <v>8348</v>
      </c>
      <c r="S1915" s="8">
        <f t="shared" si="176"/>
        <v>41890.302986111106</v>
      </c>
      <c r="T1915" s="8">
        <f t="shared" si="177"/>
        <v>41920.261319444442</v>
      </c>
      <c r="U1915" t="str">
        <f t="shared" si="178"/>
        <v>Sep</v>
      </c>
      <c r="V1915" t="str">
        <f t="shared" si="179"/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>
        <f t="shared" si="175"/>
        <v>30</v>
      </c>
      <c r="Q1916" t="s">
        <v>8319</v>
      </c>
      <c r="R1916" t="s">
        <v>8348</v>
      </c>
      <c r="S1916" s="8">
        <f t="shared" si="176"/>
        <v>41928.966122685182</v>
      </c>
      <c r="T1916" s="8">
        <f t="shared" si="177"/>
        <v>41943.915972222225</v>
      </c>
      <c r="U1916" t="str">
        <f t="shared" si="178"/>
        <v>Oct</v>
      </c>
      <c r="V1916" t="str">
        <f t="shared" si="179"/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>
        <f t="shared" si="175"/>
        <v>2</v>
      </c>
      <c r="Q1917" t="s">
        <v>8319</v>
      </c>
      <c r="R1917" t="s">
        <v>8348</v>
      </c>
      <c r="S1917" s="8">
        <f t="shared" si="176"/>
        <v>41863.840532407405</v>
      </c>
      <c r="T1917" s="8">
        <f t="shared" si="177"/>
        <v>41883.79886574074</v>
      </c>
      <c r="U1917" t="str">
        <f t="shared" si="178"/>
        <v>Aug</v>
      </c>
      <c r="V1917" t="str">
        <f t="shared" si="179"/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>
        <f t="shared" si="175"/>
        <v>17</v>
      </c>
      <c r="Q1918" t="s">
        <v>8319</v>
      </c>
      <c r="R1918" t="s">
        <v>8348</v>
      </c>
      <c r="S1918" s="8">
        <f t="shared" si="176"/>
        <v>42656.508969907409</v>
      </c>
      <c r="T1918" s="8">
        <f t="shared" si="177"/>
        <v>42681.508969907409</v>
      </c>
      <c r="U1918" t="str">
        <f t="shared" si="178"/>
        <v>Oct</v>
      </c>
      <c r="V1918" t="str">
        <f t="shared" si="179"/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>
        <f t="shared" si="175"/>
        <v>2928.93</v>
      </c>
      <c r="Q1919" t="s">
        <v>8319</v>
      </c>
      <c r="R1919" t="s">
        <v>8348</v>
      </c>
      <c r="S1919" s="8">
        <f t="shared" si="176"/>
        <v>42746.06172453703</v>
      </c>
      <c r="T1919" s="8">
        <f t="shared" si="177"/>
        <v>42776.020057870366</v>
      </c>
      <c r="U1919" t="str">
        <f t="shared" si="178"/>
        <v>Jan</v>
      </c>
      <c r="V1919" t="str">
        <f t="shared" si="179"/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>
        <f t="shared" si="175"/>
        <v>28.89</v>
      </c>
      <c r="Q1920" t="s">
        <v>8319</v>
      </c>
      <c r="R1920" t="s">
        <v>8348</v>
      </c>
      <c r="S1920" s="8">
        <f t="shared" si="176"/>
        <v>41828.581608796296</v>
      </c>
      <c r="T1920" s="8">
        <f t="shared" si="177"/>
        <v>41863.539942129632</v>
      </c>
      <c r="U1920" t="str">
        <f t="shared" si="178"/>
        <v>Jul</v>
      </c>
      <c r="V1920" t="str">
        <f t="shared" si="179"/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>
        <f t="shared" si="175"/>
        <v>29.63</v>
      </c>
      <c r="Q1921" t="s">
        <v>8319</v>
      </c>
      <c r="R1921" t="s">
        <v>8348</v>
      </c>
      <c r="S1921" s="8">
        <f t="shared" si="176"/>
        <v>42113.667233796288</v>
      </c>
      <c r="T1921" s="8">
        <f t="shared" si="177"/>
        <v>42143.625567129624</v>
      </c>
      <c r="U1921" t="str">
        <f t="shared" si="178"/>
        <v>Apr</v>
      </c>
      <c r="V1921" t="str">
        <f t="shared" si="179"/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>
        <f t="shared" si="175"/>
        <v>40.98</v>
      </c>
      <c r="Q1922" t="s">
        <v>8319</v>
      </c>
      <c r="R1922" t="s">
        <v>8348</v>
      </c>
      <c r="S1922" s="8">
        <f t="shared" si="176"/>
        <v>42270.66737268518</v>
      </c>
      <c r="T1922" s="8">
        <f t="shared" si="177"/>
        <v>42298.708333333328</v>
      </c>
      <c r="U1922" t="str">
        <f t="shared" si="178"/>
        <v>Sep</v>
      </c>
      <c r="V1922" t="str">
        <f t="shared" si="179"/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ROUND(100*(E1923/D1923),0)</f>
        <v>137</v>
      </c>
      <c r="P1923">
        <f t="shared" ref="P1923:P1986" si="181">ROUND(E1923/L1923,2)</f>
        <v>54</v>
      </c>
      <c r="Q1923" t="s">
        <v>8325</v>
      </c>
      <c r="R1923" t="s">
        <v>8329</v>
      </c>
      <c r="S1923" s="8">
        <f t="shared" ref="S1923:S1986" si="182">(((J1923/60)/60)/24)+DATE(1970,1,1)+(-5/24)</f>
        <v>41074.013229166667</v>
      </c>
      <c r="T1923" s="8">
        <f t="shared" ref="T1923:T1986" si="183">(((I1923/60)/60)/24)+DATE(1970,1,1)+(-6/24)</f>
        <v>41103.971562500003</v>
      </c>
      <c r="U1923" t="str">
        <f t="shared" ref="U1923:U1986" si="184">TEXT(S1923,"mmm")</f>
        <v>Jun</v>
      </c>
      <c r="V1923" t="str">
        <f t="shared" ref="V1923:V1986" si="185">TEXT(S1923,"yyyy")</f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>
        <f t="shared" si="181"/>
        <v>36.11</v>
      </c>
      <c r="Q1924" t="s">
        <v>8325</v>
      </c>
      <c r="R1924" t="s">
        <v>8329</v>
      </c>
      <c r="S1924" s="8">
        <f t="shared" si="182"/>
        <v>41590.047534722216</v>
      </c>
      <c r="T1924" s="8">
        <f t="shared" si="183"/>
        <v>41620.005868055552</v>
      </c>
      <c r="U1924" t="str">
        <f t="shared" si="184"/>
        <v>Nov</v>
      </c>
      <c r="V1924" t="str">
        <f t="shared" si="185"/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>
        <f t="shared" si="181"/>
        <v>23.15</v>
      </c>
      <c r="Q1925" t="s">
        <v>8325</v>
      </c>
      <c r="R1925" t="s">
        <v>8329</v>
      </c>
      <c r="S1925" s="8">
        <f t="shared" si="182"/>
        <v>40772.640416666662</v>
      </c>
      <c r="T1925" s="8">
        <f t="shared" si="183"/>
        <v>40812.957638888889</v>
      </c>
      <c r="U1925" t="str">
        <f t="shared" si="184"/>
        <v>Aug</v>
      </c>
      <c r="V1925" t="str">
        <f t="shared" si="185"/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>
        <f t="shared" si="181"/>
        <v>104</v>
      </c>
      <c r="Q1926" t="s">
        <v>8325</v>
      </c>
      <c r="R1926" t="s">
        <v>8329</v>
      </c>
      <c r="S1926" s="8">
        <f t="shared" si="182"/>
        <v>41626.552719907406</v>
      </c>
      <c r="T1926" s="8">
        <f t="shared" si="183"/>
        <v>41654.564583333333</v>
      </c>
      <c r="U1926" t="str">
        <f t="shared" si="184"/>
        <v>Dec</v>
      </c>
      <c r="V1926" t="str">
        <f t="shared" si="185"/>
        <v>2013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>
        <f t="shared" si="181"/>
        <v>31.83</v>
      </c>
      <c r="Q1927" t="s">
        <v>8325</v>
      </c>
      <c r="R1927" t="s">
        <v>8329</v>
      </c>
      <c r="S1927" s="8">
        <f t="shared" si="182"/>
        <v>41535.693148148144</v>
      </c>
      <c r="T1927" s="8">
        <f t="shared" si="183"/>
        <v>41557.75</v>
      </c>
      <c r="U1927" t="str">
        <f t="shared" si="184"/>
        <v>Sep</v>
      </c>
      <c r="V1927" t="str">
        <f t="shared" si="185"/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>
        <f t="shared" si="181"/>
        <v>27.39</v>
      </c>
      <c r="Q1928" t="s">
        <v>8325</v>
      </c>
      <c r="R1928" t="s">
        <v>8329</v>
      </c>
      <c r="S1928" s="8">
        <f t="shared" si="182"/>
        <v>40456.746018518512</v>
      </c>
      <c r="T1928" s="8">
        <f t="shared" si="183"/>
        <v>40483.768055555556</v>
      </c>
      <c r="U1928" t="str">
        <f t="shared" si="184"/>
        <v>Oct</v>
      </c>
      <c r="V1928" t="str">
        <f t="shared" si="185"/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>
        <f t="shared" si="181"/>
        <v>56.36</v>
      </c>
      <c r="Q1929" t="s">
        <v>8325</v>
      </c>
      <c r="R1929" t="s">
        <v>8329</v>
      </c>
      <c r="S1929" s="8">
        <f t="shared" si="182"/>
        <v>40960.653229166666</v>
      </c>
      <c r="T1929" s="8">
        <f t="shared" si="183"/>
        <v>40975.957638888889</v>
      </c>
      <c r="U1929" t="str">
        <f t="shared" si="184"/>
        <v>Feb</v>
      </c>
      <c r="V1929" t="str">
        <f t="shared" si="185"/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>
        <f t="shared" si="181"/>
        <v>77.349999999999994</v>
      </c>
      <c r="Q1930" t="s">
        <v>8325</v>
      </c>
      <c r="R1930" t="s">
        <v>8329</v>
      </c>
      <c r="S1930" s="8">
        <f t="shared" si="182"/>
        <v>41371.439745370371</v>
      </c>
      <c r="T1930" s="8">
        <f t="shared" si="183"/>
        <v>41401.398078703707</v>
      </c>
      <c r="U1930" t="str">
        <f t="shared" si="184"/>
        <v>Apr</v>
      </c>
      <c r="V1930" t="str">
        <f t="shared" si="185"/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>
        <f t="shared" si="181"/>
        <v>42.8</v>
      </c>
      <c r="Q1931" t="s">
        <v>8325</v>
      </c>
      <c r="R1931" t="s">
        <v>8329</v>
      </c>
      <c r="S1931" s="8">
        <f t="shared" si="182"/>
        <v>40686.813263888886</v>
      </c>
      <c r="T1931" s="8">
        <f t="shared" si="183"/>
        <v>40728.771597222221</v>
      </c>
      <c r="U1931" t="str">
        <f t="shared" si="184"/>
        <v>May</v>
      </c>
      <c r="V1931" t="str">
        <f t="shared" si="185"/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48.85</v>
      </c>
      <c r="Q1932" t="s">
        <v>8325</v>
      </c>
      <c r="R1932" t="s">
        <v>8329</v>
      </c>
      <c r="S1932" s="8">
        <f t="shared" si="182"/>
        <v>41402.350486111107</v>
      </c>
      <c r="T1932" s="8">
        <f t="shared" si="183"/>
        <v>41462.308819444443</v>
      </c>
      <c r="U1932" t="str">
        <f t="shared" si="184"/>
        <v>May</v>
      </c>
      <c r="V1932" t="str">
        <f t="shared" si="185"/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>
        <f t="shared" si="181"/>
        <v>48.24</v>
      </c>
      <c r="Q1933" t="s">
        <v>8325</v>
      </c>
      <c r="R1933" t="s">
        <v>8329</v>
      </c>
      <c r="S1933" s="8">
        <f t="shared" si="182"/>
        <v>41037.684131944443</v>
      </c>
      <c r="T1933" s="8">
        <f t="shared" si="183"/>
        <v>41050.895833333336</v>
      </c>
      <c r="U1933" t="str">
        <f t="shared" si="184"/>
        <v>May</v>
      </c>
      <c r="V1933" t="str">
        <f t="shared" si="185"/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>
        <f t="shared" si="181"/>
        <v>70.209999999999994</v>
      </c>
      <c r="Q1934" t="s">
        <v>8325</v>
      </c>
      <c r="R1934" t="s">
        <v>8329</v>
      </c>
      <c r="S1934" s="8">
        <f t="shared" si="182"/>
        <v>40911.601539351846</v>
      </c>
      <c r="T1934" s="8">
        <f t="shared" si="183"/>
        <v>40932.559872685182</v>
      </c>
      <c r="U1934" t="str">
        <f t="shared" si="184"/>
        <v>Jan</v>
      </c>
      <c r="V1934" t="str">
        <f t="shared" si="185"/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>
        <f t="shared" si="181"/>
        <v>94.05</v>
      </c>
      <c r="Q1935" t="s">
        <v>8325</v>
      </c>
      <c r="R1935" t="s">
        <v>8329</v>
      </c>
      <c r="S1935" s="8">
        <f t="shared" si="182"/>
        <v>41878.922534722216</v>
      </c>
      <c r="T1935" s="8">
        <f t="shared" si="183"/>
        <v>41908.880868055552</v>
      </c>
      <c r="U1935" t="str">
        <f t="shared" si="184"/>
        <v>Aug</v>
      </c>
      <c r="V1935" t="str">
        <f t="shared" si="185"/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>
        <f t="shared" si="181"/>
        <v>80.27</v>
      </c>
      <c r="Q1936" t="s">
        <v>8325</v>
      </c>
      <c r="R1936" t="s">
        <v>8329</v>
      </c>
      <c r="S1936" s="8">
        <f t="shared" si="182"/>
        <v>40865.658807870372</v>
      </c>
      <c r="T1936" s="8">
        <f t="shared" si="183"/>
        <v>40901.958333333336</v>
      </c>
      <c r="U1936" t="str">
        <f t="shared" si="184"/>
        <v>Nov</v>
      </c>
      <c r="V1936" t="str">
        <f t="shared" si="185"/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>
        <f t="shared" si="181"/>
        <v>54.2</v>
      </c>
      <c r="Q1937" t="s">
        <v>8325</v>
      </c>
      <c r="R1937" t="s">
        <v>8329</v>
      </c>
      <c r="S1937" s="8">
        <f t="shared" si="182"/>
        <v>41773.72420138889</v>
      </c>
      <c r="T1937" s="8">
        <f t="shared" si="183"/>
        <v>41810.957638888889</v>
      </c>
      <c r="U1937" t="str">
        <f t="shared" si="184"/>
        <v>May</v>
      </c>
      <c r="V1937" t="str">
        <f t="shared" si="185"/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>
        <f t="shared" si="181"/>
        <v>60.27</v>
      </c>
      <c r="Q1938" t="s">
        <v>8325</v>
      </c>
      <c r="R1938" t="s">
        <v>8329</v>
      </c>
      <c r="S1938" s="8">
        <f t="shared" si="182"/>
        <v>40852.68136574074</v>
      </c>
      <c r="T1938" s="8">
        <f t="shared" si="183"/>
        <v>40882.999305555553</v>
      </c>
      <c r="U1938" t="str">
        <f t="shared" si="184"/>
        <v>Nov</v>
      </c>
      <c r="V1938" t="str">
        <f t="shared" si="185"/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>
        <f t="shared" si="181"/>
        <v>38.74</v>
      </c>
      <c r="Q1939" t="s">
        <v>8325</v>
      </c>
      <c r="R1939" t="s">
        <v>8329</v>
      </c>
      <c r="S1939" s="8">
        <f t="shared" si="182"/>
        <v>41058.91065972222</v>
      </c>
      <c r="T1939" s="8">
        <f t="shared" si="183"/>
        <v>41074.915972222225</v>
      </c>
      <c r="U1939" t="str">
        <f t="shared" si="184"/>
        <v>May</v>
      </c>
      <c r="V1939" t="str">
        <f t="shared" si="185"/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>
        <f t="shared" si="181"/>
        <v>152.54</v>
      </c>
      <c r="Q1940" t="s">
        <v>8325</v>
      </c>
      <c r="R1940" t="s">
        <v>8329</v>
      </c>
      <c r="S1940" s="8">
        <f t="shared" si="182"/>
        <v>41426.05128472222</v>
      </c>
      <c r="T1940" s="8">
        <f t="shared" si="183"/>
        <v>41456.958333333336</v>
      </c>
      <c r="U1940" t="str">
        <f t="shared" si="184"/>
        <v>Jun</v>
      </c>
      <c r="V1940" t="str">
        <f t="shared" si="185"/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>
        <f t="shared" si="181"/>
        <v>115.31</v>
      </c>
      <c r="Q1941" t="s">
        <v>8325</v>
      </c>
      <c r="R1941" t="s">
        <v>8329</v>
      </c>
      <c r="S1941" s="8">
        <f t="shared" si="182"/>
        <v>41313.776712962957</v>
      </c>
      <c r="T1941" s="8">
        <f t="shared" si="183"/>
        <v>41343.693379629629</v>
      </c>
      <c r="U1941" t="str">
        <f t="shared" si="184"/>
        <v>Feb</v>
      </c>
      <c r="V1941" t="str">
        <f t="shared" si="185"/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>
        <f t="shared" si="181"/>
        <v>35.840000000000003</v>
      </c>
      <c r="Q1942" t="s">
        <v>8325</v>
      </c>
      <c r="R1942" t="s">
        <v>8329</v>
      </c>
      <c r="S1942" s="8">
        <f t="shared" si="182"/>
        <v>40670.298993055556</v>
      </c>
      <c r="T1942" s="8">
        <f t="shared" si="183"/>
        <v>40708.915972222225</v>
      </c>
      <c r="U1942" t="str">
        <f t="shared" si="184"/>
        <v>May</v>
      </c>
      <c r="V1942" t="str">
        <f t="shared" si="185"/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>
        <f t="shared" si="181"/>
        <v>64.569999999999993</v>
      </c>
      <c r="Q1943" t="s">
        <v>8319</v>
      </c>
      <c r="R1943" t="s">
        <v>8349</v>
      </c>
      <c r="S1943" s="8">
        <f t="shared" si="182"/>
        <v>41744.08253472222</v>
      </c>
      <c r="T1943" s="8">
        <f t="shared" si="183"/>
        <v>41774.040868055556</v>
      </c>
      <c r="U1943" t="str">
        <f t="shared" si="184"/>
        <v>Apr</v>
      </c>
      <c r="V1943" t="str">
        <f t="shared" si="185"/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>
        <f t="shared" si="181"/>
        <v>87.44</v>
      </c>
      <c r="Q1944" t="s">
        <v>8319</v>
      </c>
      <c r="R1944" t="s">
        <v>8349</v>
      </c>
      <c r="S1944" s="8">
        <f t="shared" si="182"/>
        <v>40638.619675925926</v>
      </c>
      <c r="T1944" s="8">
        <f t="shared" si="183"/>
        <v>40728.578009259261</v>
      </c>
      <c r="U1944" t="str">
        <f t="shared" si="184"/>
        <v>Apr</v>
      </c>
      <c r="V1944" t="str">
        <f t="shared" si="185"/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>
        <f t="shared" si="181"/>
        <v>68.819999999999993</v>
      </c>
      <c r="Q1945" t="s">
        <v>8319</v>
      </c>
      <c r="R1945" t="s">
        <v>8349</v>
      </c>
      <c r="S1945" s="8">
        <f t="shared" si="182"/>
        <v>42548.061527777776</v>
      </c>
      <c r="T1945" s="8">
        <f t="shared" si="183"/>
        <v>42593.019861111112</v>
      </c>
      <c r="U1945" t="str">
        <f t="shared" si="184"/>
        <v>Jun</v>
      </c>
      <c r="V1945" t="str">
        <f t="shared" si="185"/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>
        <f t="shared" si="181"/>
        <v>176.2</v>
      </c>
      <c r="Q1946" t="s">
        <v>8319</v>
      </c>
      <c r="R1946" t="s">
        <v>8349</v>
      </c>
      <c r="S1946" s="8">
        <f t="shared" si="182"/>
        <v>41730.376041666663</v>
      </c>
      <c r="T1946" s="8">
        <f t="shared" si="183"/>
        <v>41760.334374999999</v>
      </c>
      <c r="U1946" t="str">
        <f t="shared" si="184"/>
        <v>Apr</v>
      </c>
      <c r="V1946" t="str">
        <f t="shared" si="185"/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>
        <f t="shared" si="181"/>
        <v>511.79</v>
      </c>
      <c r="Q1947" t="s">
        <v>8319</v>
      </c>
      <c r="R1947" t="s">
        <v>8349</v>
      </c>
      <c r="S1947" s="8">
        <f t="shared" si="182"/>
        <v>42157.043495370373</v>
      </c>
      <c r="T1947" s="8">
        <f t="shared" si="183"/>
        <v>42197.001828703709</v>
      </c>
      <c r="U1947" t="str">
        <f t="shared" si="184"/>
        <v>Jun</v>
      </c>
      <c r="V1947" t="str">
        <f t="shared" si="185"/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>
        <f t="shared" si="181"/>
        <v>160.44</v>
      </c>
      <c r="Q1948" t="s">
        <v>8319</v>
      </c>
      <c r="R1948" t="s">
        <v>8349</v>
      </c>
      <c r="S1948" s="8">
        <f t="shared" si="182"/>
        <v>41688.941678240735</v>
      </c>
      <c r="T1948" s="8">
        <f t="shared" si="183"/>
        <v>41748.858344907407</v>
      </c>
      <c r="U1948" t="str">
        <f t="shared" si="184"/>
        <v>Feb</v>
      </c>
      <c r="V1948" t="str">
        <f t="shared" si="185"/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>
        <f t="shared" si="181"/>
        <v>35</v>
      </c>
      <c r="Q1949" t="s">
        <v>8319</v>
      </c>
      <c r="R1949" t="s">
        <v>8349</v>
      </c>
      <c r="S1949" s="8">
        <f t="shared" si="182"/>
        <v>40102.709722222222</v>
      </c>
      <c r="T1949" s="8">
        <f t="shared" si="183"/>
        <v>40139.999305555553</v>
      </c>
      <c r="U1949" t="str">
        <f t="shared" si="184"/>
        <v>Oct</v>
      </c>
      <c r="V1949" t="str">
        <f t="shared" si="185"/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>
        <f t="shared" si="181"/>
        <v>188.51</v>
      </c>
      <c r="Q1950" t="s">
        <v>8319</v>
      </c>
      <c r="R1950" t="s">
        <v>8349</v>
      </c>
      <c r="S1950" s="8">
        <f t="shared" si="182"/>
        <v>42473.395937499998</v>
      </c>
      <c r="T1950" s="8">
        <f t="shared" si="183"/>
        <v>42527.459722222222</v>
      </c>
      <c r="U1950" t="str">
        <f t="shared" si="184"/>
        <v>Apr</v>
      </c>
      <c r="V1950" t="str">
        <f t="shared" si="185"/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>
        <f t="shared" si="181"/>
        <v>56.2</v>
      </c>
      <c r="Q1951" t="s">
        <v>8319</v>
      </c>
      <c r="R1951" t="s">
        <v>8349</v>
      </c>
      <c r="S1951" s="8">
        <f t="shared" si="182"/>
        <v>41800.214710648142</v>
      </c>
      <c r="T1951" s="8">
        <f t="shared" si="183"/>
        <v>41830.173043981478</v>
      </c>
      <c r="U1951" t="str">
        <f t="shared" si="184"/>
        <v>Jun</v>
      </c>
      <c r="V1951" t="str">
        <f t="shared" si="185"/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>
        <f t="shared" si="181"/>
        <v>51.31</v>
      </c>
      <c r="Q1952" t="s">
        <v>8319</v>
      </c>
      <c r="R1952" t="s">
        <v>8349</v>
      </c>
      <c r="S1952" s="8">
        <f t="shared" si="182"/>
        <v>40623.973067129627</v>
      </c>
      <c r="T1952" s="8">
        <f t="shared" si="183"/>
        <v>40654.931400462963</v>
      </c>
      <c r="U1952" t="str">
        <f t="shared" si="184"/>
        <v>Mar</v>
      </c>
      <c r="V1952" t="str">
        <f t="shared" si="185"/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>
        <f t="shared" si="181"/>
        <v>127.36</v>
      </c>
      <c r="Q1953" t="s">
        <v>8319</v>
      </c>
      <c r="R1953" t="s">
        <v>8349</v>
      </c>
      <c r="S1953" s="8">
        <f t="shared" si="182"/>
        <v>42651.212233796294</v>
      </c>
      <c r="T1953" s="8">
        <f t="shared" si="183"/>
        <v>42681.212233796294</v>
      </c>
      <c r="U1953" t="str">
        <f t="shared" si="184"/>
        <v>Oct</v>
      </c>
      <c r="V1953" t="str">
        <f t="shared" si="185"/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>
        <f t="shared" si="181"/>
        <v>101.86</v>
      </c>
      <c r="Q1954" t="s">
        <v>8319</v>
      </c>
      <c r="R1954" t="s">
        <v>8349</v>
      </c>
      <c r="S1954" s="8">
        <f t="shared" si="182"/>
        <v>41526.398321759254</v>
      </c>
      <c r="T1954" s="8">
        <f t="shared" si="183"/>
        <v>41563.35665509259</v>
      </c>
      <c r="U1954" t="str">
        <f t="shared" si="184"/>
        <v>Sep</v>
      </c>
      <c r="V1954" t="str">
        <f t="shared" si="185"/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>
        <f t="shared" si="181"/>
        <v>230.56</v>
      </c>
      <c r="Q1955" t="s">
        <v>8319</v>
      </c>
      <c r="R1955" t="s">
        <v>8349</v>
      </c>
      <c r="S1955" s="8">
        <f t="shared" si="182"/>
        <v>40940.991493055553</v>
      </c>
      <c r="T1955" s="8">
        <f t="shared" si="183"/>
        <v>40969.875</v>
      </c>
      <c r="U1955" t="str">
        <f t="shared" si="184"/>
        <v>Feb</v>
      </c>
      <c r="V1955" t="str">
        <f t="shared" si="185"/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>
        <f t="shared" si="181"/>
        <v>842.11</v>
      </c>
      <c r="Q1956" t="s">
        <v>8319</v>
      </c>
      <c r="R1956" t="s">
        <v>8349</v>
      </c>
      <c r="S1956" s="8">
        <f t="shared" si="182"/>
        <v>42394.372407407405</v>
      </c>
      <c r="T1956" s="8">
        <f t="shared" si="183"/>
        <v>42440.958333333328</v>
      </c>
      <c r="U1956" t="str">
        <f t="shared" si="184"/>
        <v>Jan</v>
      </c>
      <c r="V1956" t="str">
        <f t="shared" si="185"/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>
        <f t="shared" si="181"/>
        <v>577.28</v>
      </c>
      <c r="Q1957" t="s">
        <v>8319</v>
      </c>
      <c r="R1957" t="s">
        <v>8349</v>
      </c>
      <c r="S1957" s="8">
        <f t="shared" si="182"/>
        <v>41020.063437500001</v>
      </c>
      <c r="T1957" s="8">
        <f t="shared" si="183"/>
        <v>41052.541666666664</v>
      </c>
      <c r="U1957" t="str">
        <f t="shared" si="184"/>
        <v>Apr</v>
      </c>
      <c r="V1957" t="str">
        <f t="shared" si="185"/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>
        <f t="shared" si="181"/>
        <v>483.34</v>
      </c>
      <c r="Q1958" t="s">
        <v>8319</v>
      </c>
      <c r="R1958" t="s">
        <v>8349</v>
      </c>
      <c r="S1958" s="8">
        <f t="shared" si="182"/>
        <v>42067.71533564815</v>
      </c>
      <c r="T1958" s="8">
        <f t="shared" si="183"/>
        <v>42112.632002314815</v>
      </c>
      <c r="U1958" t="str">
        <f t="shared" si="184"/>
        <v>Mar</v>
      </c>
      <c r="V1958" t="str">
        <f t="shared" si="185"/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>
        <f t="shared" si="181"/>
        <v>76.14</v>
      </c>
      <c r="Q1959" t="s">
        <v>8319</v>
      </c>
      <c r="R1959" t="s">
        <v>8349</v>
      </c>
      <c r="S1959" s="8">
        <f t="shared" si="182"/>
        <v>41178.890196759254</v>
      </c>
      <c r="T1959" s="8">
        <f t="shared" si="183"/>
        <v>41208.848530092589</v>
      </c>
      <c r="U1959" t="str">
        <f t="shared" si="184"/>
        <v>Sep</v>
      </c>
      <c r="V1959" t="str">
        <f t="shared" si="185"/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>
        <f t="shared" si="181"/>
        <v>74.11</v>
      </c>
      <c r="Q1960" t="s">
        <v>8319</v>
      </c>
      <c r="R1960" t="s">
        <v>8349</v>
      </c>
      <c r="S1960" s="8">
        <f t="shared" si="182"/>
        <v>41326.779641203699</v>
      </c>
      <c r="T1960" s="8">
        <f t="shared" si="183"/>
        <v>41356.69630787037</v>
      </c>
      <c r="U1960" t="str">
        <f t="shared" si="184"/>
        <v>Feb</v>
      </c>
      <c r="V1960" t="str">
        <f t="shared" si="185"/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>
        <f t="shared" si="181"/>
        <v>36.97</v>
      </c>
      <c r="Q1961" t="s">
        <v>8319</v>
      </c>
      <c r="R1961" t="s">
        <v>8349</v>
      </c>
      <c r="S1961" s="8">
        <f t="shared" si="182"/>
        <v>41871.63726851852</v>
      </c>
      <c r="T1961" s="8">
        <f t="shared" si="183"/>
        <v>41912.75</v>
      </c>
      <c r="U1961" t="str">
        <f t="shared" si="184"/>
        <v>Aug</v>
      </c>
      <c r="V1961" t="str">
        <f t="shared" si="185"/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>
        <f t="shared" si="181"/>
        <v>2500.9699999999998</v>
      </c>
      <c r="Q1962" t="s">
        <v>8319</v>
      </c>
      <c r="R1962" t="s">
        <v>8349</v>
      </c>
      <c r="S1962" s="8">
        <f t="shared" si="182"/>
        <v>41964.154409722221</v>
      </c>
      <c r="T1962" s="8">
        <f t="shared" si="183"/>
        <v>41994.112743055557</v>
      </c>
      <c r="U1962" t="str">
        <f t="shared" si="184"/>
        <v>Nov</v>
      </c>
      <c r="V1962" t="str">
        <f t="shared" si="185"/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>
        <f t="shared" si="181"/>
        <v>67.69</v>
      </c>
      <c r="Q1963" t="s">
        <v>8319</v>
      </c>
      <c r="R1963" t="s">
        <v>8349</v>
      </c>
      <c r="S1963" s="8">
        <f t="shared" si="182"/>
        <v>41147.986307870371</v>
      </c>
      <c r="T1963" s="8">
        <f t="shared" si="183"/>
        <v>41187.915972222225</v>
      </c>
      <c r="U1963" t="str">
        <f t="shared" si="184"/>
        <v>Aug</v>
      </c>
      <c r="V1963" t="str">
        <f t="shared" si="185"/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>
        <f t="shared" si="181"/>
        <v>63.05</v>
      </c>
      <c r="Q1964" t="s">
        <v>8319</v>
      </c>
      <c r="R1964" t="s">
        <v>8349</v>
      </c>
      <c r="S1964" s="8">
        <f t="shared" si="182"/>
        <v>41742.572175925925</v>
      </c>
      <c r="T1964" s="8">
        <f t="shared" si="183"/>
        <v>41772.530509259261</v>
      </c>
      <c r="U1964" t="str">
        <f t="shared" si="184"/>
        <v>Apr</v>
      </c>
      <c r="V1964" t="str">
        <f t="shared" si="185"/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>
        <f t="shared" si="181"/>
        <v>117.6</v>
      </c>
      <c r="Q1965" t="s">
        <v>8319</v>
      </c>
      <c r="R1965" t="s">
        <v>8349</v>
      </c>
      <c r="S1965" s="8">
        <f t="shared" si="182"/>
        <v>41863.221458333333</v>
      </c>
      <c r="T1965" s="8">
        <f t="shared" si="183"/>
        <v>41898.179791666669</v>
      </c>
      <c r="U1965" t="str">
        <f t="shared" si="184"/>
        <v>Aug</v>
      </c>
      <c r="V1965" t="str">
        <f t="shared" si="185"/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>
        <f t="shared" si="181"/>
        <v>180.75</v>
      </c>
      <c r="Q1966" t="s">
        <v>8319</v>
      </c>
      <c r="R1966" t="s">
        <v>8349</v>
      </c>
      <c r="S1966" s="8">
        <f t="shared" si="182"/>
        <v>42452.064490740733</v>
      </c>
      <c r="T1966" s="8">
        <f t="shared" si="183"/>
        <v>42482.022824074069</v>
      </c>
      <c r="U1966" t="str">
        <f t="shared" si="184"/>
        <v>Mar</v>
      </c>
      <c r="V1966" t="str">
        <f t="shared" si="185"/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>
        <f t="shared" si="181"/>
        <v>127.32</v>
      </c>
      <c r="Q1967" t="s">
        <v>8319</v>
      </c>
      <c r="R1967" t="s">
        <v>8349</v>
      </c>
      <c r="S1967" s="8">
        <f t="shared" si="182"/>
        <v>40897.880902777775</v>
      </c>
      <c r="T1967" s="8">
        <f t="shared" si="183"/>
        <v>40919.791666666664</v>
      </c>
      <c r="U1967" t="str">
        <f t="shared" si="184"/>
        <v>Dec</v>
      </c>
      <c r="V1967" t="str">
        <f t="shared" si="185"/>
        <v>2011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>
        <f t="shared" si="181"/>
        <v>136.63999999999999</v>
      </c>
      <c r="Q1968" t="s">
        <v>8319</v>
      </c>
      <c r="R1968" t="s">
        <v>8349</v>
      </c>
      <c r="S1968" s="8">
        <f t="shared" si="182"/>
        <v>41835.332152777773</v>
      </c>
      <c r="T1968" s="8">
        <f t="shared" si="183"/>
        <v>41865.290486111109</v>
      </c>
      <c r="U1968" t="str">
        <f t="shared" si="184"/>
        <v>Jul</v>
      </c>
      <c r="V1968" t="str">
        <f t="shared" si="185"/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>
        <f t="shared" si="181"/>
        <v>182.78</v>
      </c>
      <c r="Q1969" t="s">
        <v>8319</v>
      </c>
      <c r="R1969" t="s">
        <v>8349</v>
      </c>
      <c r="S1969" s="8">
        <f t="shared" si="182"/>
        <v>41730.455196759256</v>
      </c>
      <c r="T1969" s="8">
        <f t="shared" si="183"/>
        <v>41760.413530092592</v>
      </c>
      <c r="U1969" t="str">
        <f t="shared" si="184"/>
        <v>Apr</v>
      </c>
      <c r="V1969" t="str">
        <f t="shared" si="185"/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>
        <f t="shared" si="181"/>
        <v>279.38</v>
      </c>
      <c r="Q1970" t="s">
        <v>8319</v>
      </c>
      <c r="R1970" t="s">
        <v>8349</v>
      </c>
      <c r="S1970" s="8">
        <f t="shared" si="182"/>
        <v>42676.378645833327</v>
      </c>
      <c r="T1970" s="8">
        <f t="shared" si="183"/>
        <v>42707.378645833334</v>
      </c>
      <c r="U1970" t="str">
        <f t="shared" si="184"/>
        <v>Nov</v>
      </c>
      <c r="V1970" t="str">
        <f t="shared" si="185"/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>
        <f t="shared" si="181"/>
        <v>61.38</v>
      </c>
      <c r="Q1971" t="s">
        <v>8319</v>
      </c>
      <c r="R1971" t="s">
        <v>8349</v>
      </c>
      <c r="S1971" s="8">
        <f t="shared" si="182"/>
        <v>42557.584120370368</v>
      </c>
      <c r="T1971" s="8">
        <f t="shared" si="183"/>
        <v>42587.542453703703</v>
      </c>
      <c r="U1971" t="str">
        <f t="shared" si="184"/>
        <v>Jul</v>
      </c>
      <c r="V1971" t="str">
        <f t="shared" si="185"/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>
        <f t="shared" si="181"/>
        <v>80.73</v>
      </c>
      <c r="Q1972" t="s">
        <v>8319</v>
      </c>
      <c r="R1972" t="s">
        <v>8349</v>
      </c>
      <c r="S1972" s="8">
        <f t="shared" si="182"/>
        <v>41323.984965277778</v>
      </c>
      <c r="T1972" s="8">
        <f t="shared" si="183"/>
        <v>41383.901631944449</v>
      </c>
      <c r="U1972" t="str">
        <f t="shared" si="184"/>
        <v>Feb</v>
      </c>
      <c r="V1972" t="str">
        <f t="shared" si="185"/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>
        <f t="shared" si="181"/>
        <v>272.36</v>
      </c>
      <c r="Q1973" t="s">
        <v>8319</v>
      </c>
      <c r="R1973" t="s">
        <v>8349</v>
      </c>
      <c r="S1973" s="8">
        <f t="shared" si="182"/>
        <v>41561.29237268518</v>
      </c>
      <c r="T1973" s="8">
        <f t="shared" si="183"/>
        <v>41592.916666666664</v>
      </c>
      <c r="U1973" t="str">
        <f t="shared" si="184"/>
        <v>Oct</v>
      </c>
      <c r="V1973" t="str">
        <f t="shared" si="185"/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>
        <f t="shared" si="181"/>
        <v>70.849999999999994</v>
      </c>
      <c r="Q1974" t="s">
        <v>8319</v>
      </c>
      <c r="R1974" t="s">
        <v>8349</v>
      </c>
      <c r="S1974" s="8">
        <f t="shared" si="182"/>
        <v>41200.803749999999</v>
      </c>
      <c r="T1974" s="8">
        <f t="shared" si="183"/>
        <v>41230.803749999999</v>
      </c>
      <c r="U1974" t="str">
        <f t="shared" si="184"/>
        <v>Oct</v>
      </c>
      <c r="V1974" t="str">
        <f t="shared" si="185"/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>
        <f t="shared" si="181"/>
        <v>247.94</v>
      </c>
      <c r="Q1975" t="s">
        <v>8319</v>
      </c>
      <c r="R1975" t="s">
        <v>8349</v>
      </c>
      <c r="S1975" s="8">
        <f t="shared" si="182"/>
        <v>42549.514629629623</v>
      </c>
      <c r="T1975" s="8">
        <f t="shared" si="183"/>
        <v>42588.041666666672</v>
      </c>
      <c r="U1975" t="str">
        <f t="shared" si="184"/>
        <v>Jun</v>
      </c>
      <c r="V1975" t="str">
        <f t="shared" si="185"/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>
        <f t="shared" si="181"/>
        <v>186.81</v>
      </c>
      <c r="Q1976" t="s">
        <v>8319</v>
      </c>
      <c r="R1976" t="s">
        <v>8349</v>
      </c>
      <c r="S1976" s="8">
        <f t="shared" si="182"/>
        <v>41445.125798611109</v>
      </c>
      <c r="T1976" s="8">
        <f t="shared" si="183"/>
        <v>41505.084131944444</v>
      </c>
      <c r="U1976" t="str">
        <f t="shared" si="184"/>
        <v>Jun</v>
      </c>
      <c r="V1976" t="str">
        <f t="shared" si="185"/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>
        <f t="shared" si="181"/>
        <v>131.99</v>
      </c>
      <c r="Q1977" t="s">
        <v>8319</v>
      </c>
      <c r="R1977" t="s">
        <v>8349</v>
      </c>
      <c r="S1977" s="8">
        <f t="shared" si="182"/>
        <v>41313.54688657407</v>
      </c>
      <c r="T1977" s="8">
        <f t="shared" si="183"/>
        <v>41343.505219907405</v>
      </c>
      <c r="U1977" t="str">
        <f t="shared" si="184"/>
        <v>Feb</v>
      </c>
      <c r="V1977" t="str">
        <f t="shared" si="185"/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>
        <f t="shared" si="181"/>
        <v>29.31</v>
      </c>
      <c r="Q1978" t="s">
        <v>8319</v>
      </c>
      <c r="R1978" t="s">
        <v>8349</v>
      </c>
      <c r="S1978" s="8">
        <f t="shared" si="182"/>
        <v>41438.691261574073</v>
      </c>
      <c r="T1978" s="8">
        <f t="shared" si="183"/>
        <v>41468.649594907409</v>
      </c>
      <c r="U1978" t="str">
        <f t="shared" si="184"/>
        <v>Jun</v>
      </c>
      <c r="V1978" t="str">
        <f t="shared" si="185"/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>
        <f t="shared" si="181"/>
        <v>245.02</v>
      </c>
      <c r="Q1979" t="s">
        <v>8319</v>
      </c>
      <c r="R1979" t="s">
        <v>8349</v>
      </c>
      <c r="S1979" s="8">
        <f t="shared" si="182"/>
        <v>42311.008564814816</v>
      </c>
      <c r="T1979" s="8">
        <f t="shared" si="183"/>
        <v>42357.082638888889</v>
      </c>
      <c r="U1979" t="str">
        <f t="shared" si="184"/>
        <v>Nov</v>
      </c>
      <c r="V1979" t="str">
        <f t="shared" si="185"/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>
        <f t="shared" si="181"/>
        <v>1323.25</v>
      </c>
      <c r="Q1980" t="s">
        <v>8319</v>
      </c>
      <c r="R1980" t="s">
        <v>8349</v>
      </c>
      <c r="S1980" s="8">
        <f t="shared" si="182"/>
        <v>41039.017268518517</v>
      </c>
      <c r="T1980" s="8">
        <f t="shared" si="183"/>
        <v>41072.041666666664</v>
      </c>
      <c r="U1980" t="str">
        <f t="shared" si="184"/>
        <v>May</v>
      </c>
      <c r="V1980" t="str">
        <f t="shared" si="185"/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>
        <f t="shared" si="181"/>
        <v>282.66000000000003</v>
      </c>
      <c r="Q1981" t="s">
        <v>8319</v>
      </c>
      <c r="R1981" t="s">
        <v>8349</v>
      </c>
      <c r="S1981" s="8">
        <f t="shared" si="182"/>
        <v>42290.25168981481</v>
      </c>
      <c r="T1981" s="8">
        <f t="shared" si="183"/>
        <v>42326.957638888889</v>
      </c>
      <c r="U1981" t="str">
        <f t="shared" si="184"/>
        <v>Oct</v>
      </c>
      <c r="V1981" t="str">
        <f t="shared" si="185"/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>
        <f t="shared" si="181"/>
        <v>91.21</v>
      </c>
      <c r="Q1982" t="s">
        <v>8319</v>
      </c>
      <c r="R1982" t="s">
        <v>8349</v>
      </c>
      <c r="S1982" s="8">
        <f t="shared" si="182"/>
        <v>42423.334050925921</v>
      </c>
      <c r="T1982" s="8">
        <f t="shared" si="183"/>
        <v>42463.250717592593</v>
      </c>
      <c r="U1982" t="str">
        <f t="shared" si="184"/>
        <v>Feb</v>
      </c>
      <c r="V1982" t="str">
        <f t="shared" si="185"/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>
        <f t="shared" si="181"/>
        <v>31.75</v>
      </c>
      <c r="Q1983" t="s">
        <v>8338</v>
      </c>
      <c r="R1983" t="s">
        <v>8350</v>
      </c>
      <c r="S1983" s="8">
        <f t="shared" si="182"/>
        <v>41799.516956018517</v>
      </c>
      <c r="T1983" s="8">
        <f t="shared" si="183"/>
        <v>41829.475289351853</v>
      </c>
      <c r="U1983" t="str">
        <f t="shared" si="184"/>
        <v>Jun</v>
      </c>
      <c r="V1983" t="str">
        <f t="shared" si="185"/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">
        <v>8338</v>
      </c>
      <c r="R1984" t="s">
        <v>8350</v>
      </c>
      <c r="S1984" s="8">
        <f t="shared" si="182"/>
        <v>42678.378321759257</v>
      </c>
      <c r="T1984" s="8">
        <f t="shared" si="183"/>
        <v>42708.378321759257</v>
      </c>
      <c r="U1984" t="str">
        <f t="shared" si="184"/>
        <v>Nov</v>
      </c>
      <c r="V1984" t="str">
        <f t="shared" si="185"/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>
        <f t="shared" si="181"/>
        <v>88.69</v>
      </c>
      <c r="Q1985" t="s">
        <v>8338</v>
      </c>
      <c r="R1985" t="s">
        <v>8350</v>
      </c>
      <c r="S1985" s="8">
        <f t="shared" si="182"/>
        <v>42592.803449074076</v>
      </c>
      <c r="T1985" s="8">
        <f t="shared" si="183"/>
        <v>42615.041666666672</v>
      </c>
      <c r="U1985" t="str">
        <f t="shared" si="184"/>
        <v>Aug</v>
      </c>
      <c r="V1985" t="str">
        <f t="shared" si="185"/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>
        <f t="shared" si="181"/>
        <v>453.14</v>
      </c>
      <c r="Q1986" t="s">
        <v>8338</v>
      </c>
      <c r="R1986" t="s">
        <v>8350</v>
      </c>
      <c r="S1986" s="8">
        <f t="shared" si="182"/>
        <v>41913.581956018512</v>
      </c>
      <c r="T1986" s="8">
        <f t="shared" si="183"/>
        <v>41973.581956018519</v>
      </c>
      <c r="U1986" t="str">
        <f t="shared" si="184"/>
        <v>Oct</v>
      </c>
      <c r="V1986" t="str">
        <f t="shared" si="185"/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ROUND(100*(E1987/D1987),0)</f>
        <v>3</v>
      </c>
      <c r="P1987">
        <f t="shared" ref="P1987:P2050" si="187">ROUND(E1987/L1987,2)</f>
        <v>12.75</v>
      </c>
      <c r="Q1987" t="s">
        <v>8338</v>
      </c>
      <c r="R1987" t="s">
        <v>8350</v>
      </c>
      <c r="S1987" s="8">
        <f t="shared" ref="S1987:S2050" si="188">(((J1987/60)/60)/24)+DATE(1970,1,1)+(-5/24)</f>
        <v>42555.490405092591</v>
      </c>
      <c r="T1987" s="8">
        <f t="shared" ref="T1987:T2050" si="189">(((I1987/60)/60)/24)+DATE(1970,1,1)+(-6/24)</f>
        <v>42584.708333333328</v>
      </c>
      <c r="U1987" t="str">
        <f t="shared" ref="U1987:U2050" si="190">TEXT(S1987,"mmm")</f>
        <v>Jul</v>
      </c>
      <c r="V1987" t="str">
        <f t="shared" ref="V1987:V2050" si="191">TEXT(S1987,"yyyy")</f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>
        <f t="shared" si="187"/>
        <v>1</v>
      </c>
      <c r="Q1988" t="s">
        <v>8338</v>
      </c>
      <c r="R1988" t="s">
        <v>8350</v>
      </c>
      <c r="S1988" s="8">
        <f t="shared" si="188"/>
        <v>42413.225497685176</v>
      </c>
      <c r="T1988" s="8">
        <f t="shared" si="189"/>
        <v>42443.142164351855</v>
      </c>
      <c r="U1988" t="str">
        <f t="shared" si="190"/>
        <v>Feb</v>
      </c>
      <c r="V1988" t="str">
        <f t="shared" si="191"/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>
        <f t="shared" si="187"/>
        <v>83.43</v>
      </c>
      <c r="Q1989" t="s">
        <v>8338</v>
      </c>
      <c r="R1989" t="s">
        <v>8350</v>
      </c>
      <c r="S1989" s="8">
        <f t="shared" si="188"/>
        <v>42034.431435185186</v>
      </c>
      <c r="T1989" s="8">
        <f t="shared" si="189"/>
        <v>42064.389768518522</v>
      </c>
      <c r="U1989" t="str">
        <f t="shared" si="190"/>
        <v>Jan</v>
      </c>
      <c r="V1989" t="str">
        <f t="shared" si="191"/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>
        <f t="shared" si="187"/>
        <v>25</v>
      </c>
      <c r="Q1990" t="s">
        <v>8338</v>
      </c>
      <c r="R1990" t="s">
        <v>8350</v>
      </c>
      <c r="S1990" s="8">
        <f t="shared" si="188"/>
        <v>42206.554884259262</v>
      </c>
      <c r="T1990" s="8">
        <f t="shared" si="189"/>
        <v>42236.513217592597</v>
      </c>
      <c r="U1990" t="str">
        <f t="shared" si="190"/>
        <v>Jul</v>
      </c>
      <c r="V1990" t="str">
        <f t="shared" si="191"/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">
        <v>8338</v>
      </c>
      <c r="R1991" t="s">
        <v>8350</v>
      </c>
      <c r="S1991" s="8">
        <f t="shared" si="188"/>
        <v>42685.472314814811</v>
      </c>
      <c r="T1991" s="8">
        <f t="shared" si="189"/>
        <v>42715.430648148147</v>
      </c>
      <c r="U1991" t="str">
        <f t="shared" si="190"/>
        <v>Nov</v>
      </c>
      <c r="V1991" t="str">
        <f t="shared" si="191"/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>
        <f t="shared" si="187"/>
        <v>101.8</v>
      </c>
      <c r="Q1992" t="s">
        <v>8338</v>
      </c>
      <c r="R1992" t="s">
        <v>8350</v>
      </c>
      <c r="S1992" s="8">
        <f t="shared" si="188"/>
        <v>42397.987638888888</v>
      </c>
      <c r="T1992" s="8">
        <f t="shared" si="189"/>
        <v>42412.945972222224</v>
      </c>
      <c r="U1992" t="str">
        <f t="shared" si="190"/>
        <v>Jan</v>
      </c>
      <c r="V1992" t="str">
        <f t="shared" si="191"/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>
        <f t="shared" si="187"/>
        <v>46.67</v>
      </c>
      <c r="Q1993" t="s">
        <v>8338</v>
      </c>
      <c r="R1993" t="s">
        <v>8350</v>
      </c>
      <c r="S1993" s="8">
        <f t="shared" si="188"/>
        <v>42167.685023148144</v>
      </c>
      <c r="T1993" s="8">
        <f t="shared" si="189"/>
        <v>42188.64335648148</v>
      </c>
      <c r="U1993" t="str">
        <f t="shared" si="190"/>
        <v>Jun</v>
      </c>
      <c r="V1993" t="str">
        <f t="shared" si="191"/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>
        <f t="shared" si="187"/>
        <v>1</v>
      </c>
      <c r="Q1994" t="s">
        <v>8338</v>
      </c>
      <c r="R1994" t="s">
        <v>8350</v>
      </c>
      <c r="S1994" s="8">
        <f t="shared" si="188"/>
        <v>42022.935081018521</v>
      </c>
      <c r="T1994" s="8">
        <f t="shared" si="189"/>
        <v>42052.893414351856</v>
      </c>
      <c r="U1994" t="str">
        <f t="shared" si="190"/>
        <v>Jan</v>
      </c>
      <c r="V1994" t="str">
        <f t="shared" si="191"/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">
        <v>8338</v>
      </c>
      <c r="R1995" t="s">
        <v>8350</v>
      </c>
      <c r="S1995" s="8">
        <f t="shared" si="188"/>
        <v>42329.380057870374</v>
      </c>
      <c r="T1995" s="8">
        <f t="shared" si="189"/>
        <v>42359.33839120371</v>
      </c>
      <c r="U1995" t="str">
        <f t="shared" si="190"/>
        <v>Nov</v>
      </c>
      <c r="V1995" t="str">
        <f t="shared" si="191"/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">
        <v>8338</v>
      </c>
      <c r="R1996" t="s">
        <v>8350</v>
      </c>
      <c r="S1996" s="8">
        <f t="shared" si="188"/>
        <v>42650.797939814809</v>
      </c>
      <c r="T1996" s="8">
        <f t="shared" si="189"/>
        <v>42710.797939814816</v>
      </c>
      <c r="U1996" t="str">
        <f t="shared" si="190"/>
        <v>Oct</v>
      </c>
      <c r="V1996" t="str">
        <f t="shared" si="191"/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>
        <f t="shared" si="187"/>
        <v>26</v>
      </c>
      <c r="Q1997" t="s">
        <v>8338</v>
      </c>
      <c r="R1997" t="s">
        <v>8350</v>
      </c>
      <c r="S1997" s="8">
        <f t="shared" si="188"/>
        <v>42181.693703703706</v>
      </c>
      <c r="T1997" s="8">
        <f t="shared" si="189"/>
        <v>42201.652037037042</v>
      </c>
      <c r="U1997" t="str">
        <f t="shared" si="190"/>
        <v>Jun</v>
      </c>
      <c r="V1997" t="str">
        <f t="shared" si="191"/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">
        <v>8338</v>
      </c>
      <c r="R1998" t="s">
        <v>8350</v>
      </c>
      <c r="S1998" s="8">
        <f t="shared" si="188"/>
        <v>41800.611238425925</v>
      </c>
      <c r="T1998" s="8">
        <f t="shared" si="189"/>
        <v>41830.569571759261</v>
      </c>
      <c r="U1998" t="str">
        <f t="shared" si="190"/>
        <v>Jun</v>
      </c>
      <c r="V1998" t="str">
        <f t="shared" si="191"/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">
        <v>8338</v>
      </c>
      <c r="R1999" t="s">
        <v>8350</v>
      </c>
      <c r="S1999" s="8">
        <f t="shared" si="188"/>
        <v>41847.722361111111</v>
      </c>
      <c r="T1999" s="8">
        <f t="shared" si="189"/>
        <v>41877.680694444447</v>
      </c>
      <c r="U1999" t="str">
        <f t="shared" si="190"/>
        <v>Jul</v>
      </c>
      <c r="V1999" t="str">
        <f t="shared" si="191"/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>
        <f t="shared" si="187"/>
        <v>218.33</v>
      </c>
      <c r="Q2000" t="s">
        <v>8338</v>
      </c>
      <c r="R2000" t="s">
        <v>8350</v>
      </c>
      <c r="S2000" s="8">
        <f t="shared" si="188"/>
        <v>41806.910162037035</v>
      </c>
      <c r="T2000" s="8">
        <f t="shared" si="189"/>
        <v>41851.868495370371</v>
      </c>
      <c r="U2000" t="str">
        <f t="shared" si="190"/>
        <v>Jun</v>
      </c>
      <c r="V2000" t="str">
        <f t="shared" si="191"/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>
        <f t="shared" si="187"/>
        <v>33.71</v>
      </c>
      <c r="Q2001" t="s">
        <v>8338</v>
      </c>
      <c r="R2001" t="s">
        <v>8350</v>
      </c>
      <c r="S2001" s="8">
        <f t="shared" si="188"/>
        <v>41926.274398148147</v>
      </c>
      <c r="T2001" s="8">
        <f t="shared" si="189"/>
        <v>41956.274398148147</v>
      </c>
      <c r="U2001" t="str">
        <f t="shared" si="190"/>
        <v>Oct</v>
      </c>
      <c r="V2001" t="str">
        <f t="shared" si="191"/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>
        <f t="shared" si="187"/>
        <v>25</v>
      </c>
      <c r="Q2002" t="s">
        <v>8338</v>
      </c>
      <c r="R2002" t="s">
        <v>8350</v>
      </c>
      <c r="S2002" s="8">
        <f t="shared" si="188"/>
        <v>42345.743206018517</v>
      </c>
      <c r="T2002" s="8">
        <f t="shared" si="189"/>
        <v>42375.701539351852</v>
      </c>
      <c r="U2002" t="str">
        <f t="shared" si="190"/>
        <v>Dec</v>
      </c>
      <c r="V2002" t="str">
        <f t="shared" si="191"/>
        <v>2015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>
        <f t="shared" si="187"/>
        <v>128.38999999999999</v>
      </c>
      <c r="Q2003" t="s">
        <v>8319</v>
      </c>
      <c r="R2003" t="s">
        <v>8349</v>
      </c>
      <c r="S2003" s="8">
        <f t="shared" si="188"/>
        <v>42136.001342592594</v>
      </c>
      <c r="T2003" s="8">
        <f t="shared" si="189"/>
        <v>42167.583333333328</v>
      </c>
      <c r="U2003" t="str">
        <f t="shared" si="190"/>
        <v>May</v>
      </c>
      <c r="V2003" t="str">
        <f t="shared" si="191"/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>
        <f t="shared" si="187"/>
        <v>78.83</v>
      </c>
      <c r="Q2004" t="s">
        <v>8319</v>
      </c>
      <c r="R2004" t="s">
        <v>8349</v>
      </c>
      <c r="S2004" s="8">
        <f t="shared" si="188"/>
        <v>42728.503969907404</v>
      </c>
      <c r="T2004" s="8">
        <f t="shared" si="189"/>
        <v>42758.46230324074</v>
      </c>
      <c r="U2004" t="str">
        <f t="shared" si="190"/>
        <v>Dec</v>
      </c>
      <c r="V2004" t="str">
        <f t="shared" si="191"/>
        <v>2016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</v>
      </c>
      <c r="Q2005" t="s">
        <v>8319</v>
      </c>
      <c r="R2005" t="s">
        <v>8349</v>
      </c>
      <c r="S2005" s="8">
        <f t="shared" si="188"/>
        <v>40346.917268518519</v>
      </c>
      <c r="T2005" s="8">
        <f t="shared" si="189"/>
        <v>40361.708333333336</v>
      </c>
      <c r="U2005" t="str">
        <f t="shared" si="190"/>
        <v>Jun</v>
      </c>
      <c r="V2005" t="str">
        <f t="shared" si="191"/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>
        <f t="shared" si="187"/>
        <v>331.1</v>
      </c>
      <c r="Q2006" t="s">
        <v>8319</v>
      </c>
      <c r="R2006" t="s">
        <v>8349</v>
      </c>
      <c r="S2006" s="8">
        <f t="shared" si="188"/>
        <v>41800.396562499998</v>
      </c>
      <c r="T2006" s="8">
        <f t="shared" si="189"/>
        <v>41830.354895833334</v>
      </c>
      <c r="U2006" t="str">
        <f t="shared" si="190"/>
        <v>Jun</v>
      </c>
      <c r="V2006" t="str">
        <f t="shared" si="191"/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>
        <f t="shared" si="187"/>
        <v>194.26</v>
      </c>
      <c r="Q2007" t="s">
        <v>8319</v>
      </c>
      <c r="R2007" t="s">
        <v>8349</v>
      </c>
      <c r="S2007" s="8">
        <f t="shared" si="188"/>
        <v>41535.604374999995</v>
      </c>
      <c r="T2007" s="8">
        <f t="shared" si="189"/>
        <v>41562.915972222225</v>
      </c>
      <c r="U2007" t="str">
        <f t="shared" si="190"/>
        <v>Sep</v>
      </c>
      <c r="V2007" t="str">
        <f t="shared" si="191"/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>
        <f t="shared" si="187"/>
        <v>408.98</v>
      </c>
      <c r="Q2008" t="s">
        <v>8319</v>
      </c>
      <c r="R2008" t="s">
        <v>8349</v>
      </c>
      <c r="S2008" s="8">
        <f t="shared" si="188"/>
        <v>41941.292187499996</v>
      </c>
      <c r="T2008" s="8">
        <f t="shared" si="189"/>
        <v>41976.292187500003</v>
      </c>
      <c r="U2008" t="str">
        <f t="shared" si="190"/>
        <v>Oct</v>
      </c>
      <c r="V2008" t="str">
        <f t="shared" si="191"/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>
        <f t="shared" si="187"/>
        <v>84.46</v>
      </c>
      <c r="Q2009" t="s">
        <v>8319</v>
      </c>
      <c r="R2009" t="s">
        <v>8349</v>
      </c>
      <c r="S2009" s="8">
        <f t="shared" si="188"/>
        <v>40347.629467592589</v>
      </c>
      <c r="T2009" s="8">
        <f t="shared" si="189"/>
        <v>40413.916666666664</v>
      </c>
      <c r="U2009" t="str">
        <f t="shared" si="190"/>
        <v>Jun</v>
      </c>
      <c r="V2009" t="str">
        <f t="shared" si="191"/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>
        <f t="shared" si="187"/>
        <v>44.85</v>
      </c>
      <c r="Q2010" t="s">
        <v>8319</v>
      </c>
      <c r="R2010" t="s">
        <v>8349</v>
      </c>
      <c r="S2010" s="8">
        <f t="shared" si="188"/>
        <v>40761.396087962959</v>
      </c>
      <c r="T2010" s="8">
        <f t="shared" si="189"/>
        <v>40805.354421296295</v>
      </c>
      <c r="U2010" t="str">
        <f t="shared" si="190"/>
        <v>Aug</v>
      </c>
      <c r="V2010" t="str">
        <f t="shared" si="191"/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>
        <f t="shared" si="187"/>
        <v>383.36</v>
      </c>
      <c r="Q2011" t="s">
        <v>8319</v>
      </c>
      <c r="R2011" t="s">
        <v>8349</v>
      </c>
      <c r="S2011" s="8">
        <f t="shared" si="188"/>
        <v>42661.115081018514</v>
      </c>
      <c r="T2011" s="8">
        <f t="shared" si="189"/>
        <v>42697.115081018521</v>
      </c>
      <c r="U2011" t="str">
        <f t="shared" si="190"/>
        <v>Oct</v>
      </c>
      <c r="V2011" t="str">
        <f t="shared" si="191"/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>
        <f t="shared" si="187"/>
        <v>55.28</v>
      </c>
      <c r="Q2012" t="s">
        <v>8319</v>
      </c>
      <c r="R2012" t="s">
        <v>8349</v>
      </c>
      <c r="S2012" s="8">
        <f t="shared" si="188"/>
        <v>42570.788090277776</v>
      </c>
      <c r="T2012" s="8">
        <f t="shared" si="189"/>
        <v>42600.746423611112</v>
      </c>
      <c r="U2012" t="str">
        <f t="shared" si="190"/>
        <v>Jul</v>
      </c>
      <c r="V2012" t="str">
        <f t="shared" si="191"/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>
        <f t="shared" si="187"/>
        <v>422.02</v>
      </c>
      <c r="Q2013" t="s">
        <v>8319</v>
      </c>
      <c r="R2013" t="s">
        <v>8349</v>
      </c>
      <c r="S2013" s="8">
        <f t="shared" si="188"/>
        <v>42347.150150462963</v>
      </c>
      <c r="T2013" s="8">
        <f t="shared" si="189"/>
        <v>42380.708333333328</v>
      </c>
      <c r="U2013" t="str">
        <f t="shared" si="190"/>
        <v>Dec</v>
      </c>
      <c r="V2013" t="str">
        <f t="shared" si="191"/>
        <v>2015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>
        <f t="shared" si="187"/>
        <v>64.180000000000007</v>
      </c>
      <c r="Q2014" t="s">
        <v>8319</v>
      </c>
      <c r="R2014" t="s">
        <v>8349</v>
      </c>
      <c r="S2014" s="8">
        <f t="shared" si="188"/>
        <v>42010.613900462959</v>
      </c>
      <c r="T2014" s="8">
        <f t="shared" si="189"/>
        <v>42040.572233796294</v>
      </c>
      <c r="U2014" t="str">
        <f t="shared" si="190"/>
        <v>Jan</v>
      </c>
      <c r="V2014" t="str">
        <f t="shared" si="191"/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>
        <f t="shared" si="187"/>
        <v>173.58</v>
      </c>
      <c r="Q2015" t="s">
        <v>8319</v>
      </c>
      <c r="R2015" t="s">
        <v>8349</v>
      </c>
      <c r="S2015" s="8">
        <f t="shared" si="188"/>
        <v>42499.752476851849</v>
      </c>
      <c r="T2015" s="8">
        <f t="shared" si="189"/>
        <v>42559.710810185185</v>
      </c>
      <c r="U2015" t="str">
        <f t="shared" si="190"/>
        <v>May</v>
      </c>
      <c r="V2015" t="str">
        <f t="shared" si="191"/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>
        <f t="shared" si="187"/>
        <v>88.6</v>
      </c>
      <c r="Q2016" t="s">
        <v>8319</v>
      </c>
      <c r="R2016" t="s">
        <v>8349</v>
      </c>
      <c r="S2016" s="8">
        <f t="shared" si="188"/>
        <v>41324.006238425922</v>
      </c>
      <c r="T2016" s="8">
        <f t="shared" si="189"/>
        <v>41357.922905092593</v>
      </c>
      <c r="U2016" t="str">
        <f t="shared" si="190"/>
        <v>Feb</v>
      </c>
      <c r="V2016" t="str">
        <f t="shared" si="191"/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>
        <f t="shared" si="187"/>
        <v>50.22</v>
      </c>
      <c r="Q2017" t="s">
        <v>8319</v>
      </c>
      <c r="R2017" t="s">
        <v>8349</v>
      </c>
      <c r="S2017" s="8">
        <f t="shared" si="188"/>
        <v>40765.668553240735</v>
      </c>
      <c r="T2017" s="8">
        <f t="shared" si="189"/>
        <v>40795.626886574071</v>
      </c>
      <c r="U2017" t="str">
        <f t="shared" si="190"/>
        <v>Aug</v>
      </c>
      <c r="V2017" t="str">
        <f t="shared" si="191"/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>
        <f t="shared" si="187"/>
        <v>192.39</v>
      </c>
      <c r="Q2018" t="s">
        <v>8319</v>
      </c>
      <c r="R2018" t="s">
        <v>8349</v>
      </c>
      <c r="S2018" s="8">
        <f t="shared" si="188"/>
        <v>41312.672442129624</v>
      </c>
      <c r="T2018" s="8">
        <f t="shared" si="189"/>
        <v>41342.63077546296</v>
      </c>
      <c r="U2018" t="str">
        <f t="shared" si="190"/>
        <v>Feb</v>
      </c>
      <c r="V2018" t="str">
        <f t="shared" si="191"/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>
        <f t="shared" si="187"/>
        <v>73.42</v>
      </c>
      <c r="Q2019" t="s">
        <v>8319</v>
      </c>
      <c r="R2019" t="s">
        <v>8349</v>
      </c>
      <c r="S2019" s="8">
        <f t="shared" si="188"/>
        <v>40960.849016203698</v>
      </c>
      <c r="T2019" s="8">
        <f t="shared" si="189"/>
        <v>40991.916666666664</v>
      </c>
      <c r="U2019" t="str">
        <f t="shared" si="190"/>
        <v>Feb</v>
      </c>
      <c r="V2019" t="str">
        <f t="shared" si="191"/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>
        <f t="shared" si="187"/>
        <v>147.68</v>
      </c>
      <c r="Q2020" t="s">
        <v>8319</v>
      </c>
      <c r="R2020" t="s">
        <v>8349</v>
      </c>
      <c r="S2020" s="8">
        <f t="shared" si="188"/>
        <v>42199.157511574071</v>
      </c>
      <c r="T2020" s="8">
        <f t="shared" si="189"/>
        <v>42229.115844907406</v>
      </c>
      <c r="U2020" t="str">
        <f t="shared" si="190"/>
        <v>Jul</v>
      </c>
      <c r="V2020" t="str">
        <f t="shared" si="191"/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>
        <f t="shared" si="187"/>
        <v>108.97</v>
      </c>
      <c r="Q2021" t="s">
        <v>8319</v>
      </c>
      <c r="R2021" t="s">
        <v>8349</v>
      </c>
      <c r="S2021" s="8">
        <f t="shared" si="188"/>
        <v>42605.500243055554</v>
      </c>
      <c r="T2021" s="8">
        <f t="shared" si="189"/>
        <v>42635.45857638889</v>
      </c>
      <c r="U2021" t="str">
        <f t="shared" si="190"/>
        <v>Aug</v>
      </c>
      <c r="V2021" t="str">
        <f t="shared" si="191"/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>
        <f t="shared" si="187"/>
        <v>23.65</v>
      </c>
      <c r="Q2022" t="s">
        <v>8319</v>
      </c>
      <c r="R2022" t="s">
        <v>8349</v>
      </c>
      <c r="S2022" s="8">
        <f t="shared" si="188"/>
        <v>41736.88916666666</v>
      </c>
      <c r="T2022" s="8">
        <f t="shared" si="189"/>
        <v>41773.711111111108</v>
      </c>
      <c r="U2022" t="str">
        <f t="shared" si="190"/>
        <v>Apr</v>
      </c>
      <c r="V2022" t="str">
        <f t="shared" si="191"/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>
        <f t="shared" si="187"/>
        <v>147.94999999999999</v>
      </c>
      <c r="Q2023" t="s">
        <v>8319</v>
      </c>
      <c r="R2023" t="s">
        <v>8349</v>
      </c>
      <c r="S2023" s="8">
        <f t="shared" si="188"/>
        <v>41860.862233796295</v>
      </c>
      <c r="T2023" s="8">
        <f t="shared" si="189"/>
        <v>41905.820567129631</v>
      </c>
      <c r="U2023" t="str">
        <f t="shared" si="190"/>
        <v>Aug</v>
      </c>
      <c r="V2023" t="str">
        <f t="shared" si="191"/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>
        <f t="shared" si="187"/>
        <v>385.04</v>
      </c>
      <c r="Q2024" t="s">
        <v>8319</v>
      </c>
      <c r="R2024" t="s">
        <v>8349</v>
      </c>
      <c r="S2024" s="8">
        <f t="shared" si="188"/>
        <v>42502.36078703704</v>
      </c>
      <c r="T2024" s="8">
        <f t="shared" si="189"/>
        <v>42532.319120370375</v>
      </c>
      <c r="U2024" t="str">
        <f t="shared" si="190"/>
        <v>May</v>
      </c>
      <c r="V2024" t="str">
        <f t="shared" si="191"/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>
        <f t="shared" si="187"/>
        <v>457.39</v>
      </c>
      <c r="Q2025" t="s">
        <v>8319</v>
      </c>
      <c r="R2025" t="s">
        <v>8349</v>
      </c>
      <c r="S2025" s="8">
        <f t="shared" si="188"/>
        <v>42136.212418981479</v>
      </c>
      <c r="T2025" s="8">
        <f t="shared" si="189"/>
        <v>42166.170752314814</v>
      </c>
      <c r="U2025" t="str">
        <f t="shared" si="190"/>
        <v>May</v>
      </c>
      <c r="V2025" t="str">
        <f t="shared" si="191"/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>
        <f t="shared" si="187"/>
        <v>222.99</v>
      </c>
      <c r="Q2026" t="s">
        <v>8319</v>
      </c>
      <c r="R2026" t="s">
        <v>8349</v>
      </c>
      <c r="S2026" s="8">
        <f t="shared" si="188"/>
        <v>41099.758611111109</v>
      </c>
      <c r="T2026" s="8">
        <f t="shared" si="189"/>
        <v>41133.875</v>
      </c>
      <c r="U2026" t="str">
        <f t="shared" si="190"/>
        <v>Jul</v>
      </c>
      <c r="V2026" t="str">
        <f t="shared" si="191"/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>
        <f t="shared" si="187"/>
        <v>220.74</v>
      </c>
      <c r="Q2027" t="s">
        <v>8319</v>
      </c>
      <c r="R2027" t="s">
        <v>8349</v>
      </c>
      <c r="S2027" s="8">
        <f t="shared" si="188"/>
        <v>42135.976226851846</v>
      </c>
      <c r="T2027" s="8">
        <f t="shared" si="189"/>
        <v>42165.934560185182</v>
      </c>
      <c r="U2027" t="str">
        <f t="shared" si="190"/>
        <v>May</v>
      </c>
      <c r="V2027" t="str">
        <f t="shared" si="191"/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>
        <f t="shared" si="187"/>
        <v>73.5</v>
      </c>
      <c r="Q2028" t="s">
        <v>8319</v>
      </c>
      <c r="R2028" t="s">
        <v>8349</v>
      </c>
      <c r="S2028" s="8">
        <f t="shared" si="188"/>
        <v>41704.527604166666</v>
      </c>
      <c r="T2028" s="8">
        <f t="shared" si="189"/>
        <v>41749.915972222225</v>
      </c>
      <c r="U2028" t="str">
        <f t="shared" si="190"/>
        <v>Mar</v>
      </c>
      <c r="V2028" t="str">
        <f t="shared" si="191"/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>
        <f t="shared" si="187"/>
        <v>223.1</v>
      </c>
      <c r="Q2029" t="s">
        <v>8319</v>
      </c>
      <c r="R2029" t="s">
        <v>8349</v>
      </c>
      <c r="S2029" s="8">
        <f t="shared" si="188"/>
        <v>42048.605543981481</v>
      </c>
      <c r="T2029" s="8">
        <f t="shared" si="189"/>
        <v>42093.522210648152</v>
      </c>
      <c r="U2029" t="str">
        <f t="shared" si="190"/>
        <v>Feb</v>
      </c>
      <c r="V2029" t="str">
        <f t="shared" si="191"/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>
        <f t="shared" si="187"/>
        <v>47.91</v>
      </c>
      <c r="Q2030" t="s">
        <v>8319</v>
      </c>
      <c r="R2030" t="s">
        <v>8349</v>
      </c>
      <c r="S2030" s="8">
        <f t="shared" si="188"/>
        <v>40215.710717592592</v>
      </c>
      <c r="T2030" s="8">
        <f t="shared" si="189"/>
        <v>40252.663194444445</v>
      </c>
      <c r="U2030" t="str">
        <f t="shared" si="190"/>
        <v>Feb</v>
      </c>
      <c r="V2030" t="str">
        <f t="shared" si="191"/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>
        <f t="shared" si="187"/>
        <v>96.06</v>
      </c>
      <c r="Q2031" t="s">
        <v>8319</v>
      </c>
      <c r="R2031" t="s">
        <v>8349</v>
      </c>
      <c r="S2031" s="8">
        <f t="shared" si="188"/>
        <v>41847.813437500001</v>
      </c>
      <c r="T2031" s="8">
        <f t="shared" si="189"/>
        <v>41877.771770833337</v>
      </c>
      <c r="U2031" t="str">
        <f t="shared" si="190"/>
        <v>Jul</v>
      </c>
      <c r="V2031" t="str">
        <f t="shared" si="191"/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>
        <f t="shared" si="187"/>
        <v>118.61</v>
      </c>
      <c r="Q2032" t="s">
        <v>8319</v>
      </c>
      <c r="R2032" t="s">
        <v>8349</v>
      </c>
      <c r="S2032" s="8">
        <f t="shared" si="188"/>
        <v>41212.788148148145</v>
      </c>
      <c r="T2032" s="8">
        <f t="shared" si="189"/>
        <v>41242.746481481481</v>
      </c>
      <c r="U2032" t="str">
        <f t="shared" si="190"/>
        <v>Oct</v>
      </c>
      <c r="V2032" t="str">
        <f t="shared" si="191"/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>
        <f t="shared" si="187"/>
        <v>118.45</v>
      </c>
      <c r="Q2033" t="s">
        <v>8319</v>
      </c>
      <c r="R2033" t="s">
        <v>8349</v>
      </c>
      <c r="S2033" s="8">
        <f t="shared" si="188"/>
        <v>41975.120983796289</v>
      </c>
      <c r="T2033" s="8">
        <f t="shared" si="189"/>
        <v>42012.791666666672</v>
      </c>
      <c r="U2033" t="str">
        <f t="shared" si="190"/>
        <v>Dec</v>
      </c>
      <c r="V2033" t="str">
        <f t="shared" si="191"/>
        <v>2014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>
        <f t="shared" si="187"/>
        <v>143.21</v>
      </c>
      <c r="Q2034" t="s">
        <v>8319</v>
      </c>
      <c r="R2034" t="s">
        <v>8349</v>
      </c>
      <c r="S2034" s="8">
        <f t="shared" si="188"/>
        <v>42689.35733796296</v>
      </c>
      <c r="T2034" s="8">
        <f t="shared" si="189"/>
        <v>42718.958333333328</v>
      </c>
      <c r="U2034" t="str">
        <f t="shared" si="190"/>
        <v>Nov</v>
      </c>
      <c r="V2034" t="str">
        <f t="shared" si="191"/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>
        <f t="shared" si="187"/>
        <v>282.72000000000003</v>
      </c>
      <c r="Q2035" t="s">
        <v>8319</v>
      </c>
      <c r="R2035" t="s">
        <v>8349</v>
      </c>
      <c r="S2035" s="8">
        <f t="shared" si="188"/>
        <v>41724.874050925922</v>
      </c>
      <c r="T2035" s="8">
        <f t="shared" si="189"/>
        <v>41754.832384259258</v>
      </c>
      <c r="U2035" t="str">
        <f t="shared" si="190"/>
        <v>Mar</v>
      </c>
      <c r="V2035" t="str">
        <f t="shared" si="191"/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>
        <f t="shared" si="187"/>
        <v>593.94000000000005</v>
      </c>
      <c r="Q2036" t="s">
        <v>8319</v>
      </c>
      <c r="R2036" t="s">
        <v>8349</v>
      </c>
      <c r="S2036" s="8">
        <f t="shared" si="188"/>
        <v>42075.921678240738</v>
      </c>
      <c r="T2036" s="8">
        <f t="shared" si="189"/>
        <v>42131.040277777778</v>
      </c>
      <c r="U2036" t="str">
        <f t="shared" si="190"/>
        <v>Mar</v>
      </c>
      <c r="V2036" t="str">
        <f t="shared" si="191"/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>
        <f t="shared" si="187"/>
        <v>262.16000000000003</v>
      </c>
      <c r="Q2037" t="s">
        <v>8319</v>
      </c>
      <c r="R2037" t="s">
        <v>8349</v>
      </c>
      <c r="S2037" s="8">
        <f t="shared" si="188"/>
        <v>42311.41674768518</v>
      </c>
      <c r="T2037" s="8">
        <f t="shared" si="189"/>
        <v>42356.791666666672</v>
      </c>
      <c r="U2037" t="str">
        <f t="shared" si="190"/>
        <v>Nov</v>
      </c>
      <c r="V2037" t="str">
        <f t="shared" si="191"/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>
        <f t="shared" si="187"/>
        <v>46.58</v>
      </c>
      <c r="Q2038" t="s">
        <v>8319</v>
      </c>
      <c r="R2038" t="s">
        <v>8349</v>
      </c>
      <c r="S2038" s="8">
        <f t="shared" si="188"/>
        <v>41738.656469907408</v>
      </c>
      <c r="T2038" s="8">
        <f t="shared" si="189"/>
        <v>41768.614803240744</v>
      </c>
      <c r="U2038" t="str">
        <f t="shared" si="190"/>
        <v>Apr</v>
      </c>
      <c r="V2038" t="str">
        <f t="shared" si="191"/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>
        <f t="shared" si="187"/>
        <v>70.040000000000006</v>
      </c>
      <c r="Q2039" t="s">
        <v>8319</v>
      </c>
      <c r="R2039" t="s">
        <v>8349</v>
      </c>
      <c r="S2039" s="8">
        <f t="shared" si="188"/>
        <v>41578.001770833333</v>
      </c>
      <c r="T2039" s="8">
        <f t="shared" si="189"/>
        <v>41638.001770833333</v>
      </c>
      <c r="U2039" t="str">
        <f t="shared" si="190"/>
        <v>Oct</v>
      </c>
      <c r="V2039" t="str">
        <f t="shared" si="191"/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>
        <f t="shared" si="187"/>
        <v>164.91</v>
      </c>
      <c r="Q2040" t="s">
        <v>8319</v>
      </c>
      <c r="R2040" t="s">
        <v>8349</v>
      </c>
      <c r="S2040" s="8">
        <f t="shared" si="188"/>
        <v>41424.062743055554</v>
      </c>
      <c r="T2040" s="8">
        <f t="shared" si="189"/>
        <v>41456.5</v>
      </c>
      <c r="U2040" t="str">
        <f t="shared" si="190"/>
        <v>May</v>
      </c>
      <c r="V2040" t="str">
        <f t="shared" si="191"/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>
        <f t="shared" si="187"/>
        <v>449.26</v>
      </c>
      <c r="Q2041" t="s">
        <v>8319</v>
      </c>
      <c r="R2041" t="s">
        <v>8349</v>
      </c>
      <c r="S2041" s="8">
        <f t="shared" si="188"/>
        <v>42675.23061342592</v>
      </c>
      <c r="T2041" s="8">
        <f t="shared" si="189"/>
        <v>42704.957638888889</v>
      </c>
      <c r="U2041" t="str">
        <f t="shared" si="190"/>
        <v>Nov</v>
      </c>
      <c r="V2041" t="str">
        <f t="shared" si="191"/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>
        <f t="shared" si="187"/>
        <v>27.47</v>
      </c>
      <c r="Q2042" t="s">
        <v>8319</v>
      </c>
      <c r="R2042" t="s">
        <v>8349</v>
      </c>
      <c r="S2042" s="8">
        <f t="shared" si="188"/>
        <v>41578.718784722223</v>
      </c>
      <c r="T2042" s="8">
        <f t="shared" si="189"/>
        <v>41593.718784722223</v>
      </c>
      <c r="U2042" t="str">
        <f t="shared" si="190"/>
        <v>Oct</v>
      </c>
      <c r="V2042" t="str">
        <f t="shared" si="191"/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>
        <f t="shared" si="187"/>
        <v>143.97999999999999</v>
      </c>
      <c r="Q2043" t="s">
        <v>8319</v>
      </c>
      <c r="R2043" t="s">
        <v>8349</v>
      </c>
      <c r="S2043" s="8">
        <f t="shared" si="188"/>
        <v>42654.317442129628</v>
      </c>
      <c r="T2043" s="8">
        <f t="shared" si="189"/>
        <v>42684.317442129628</v>
      </c>
      <c r="U2043" t="str">
        <f t="shared" si="190"/>
        <v>Oct</v>
      </c>
      <c r="V2043" t="str">
        <f t="shared" si="191"/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>
        <f t="shared" si="187"/>
        <v>88.24</v>
      </c>
      <c r="Q2044" t="s">
        <v>8319</v>
      </c>
      <c r="R2044" t="s">
        <v>8349</v>
      </c>
      <c r="S2044" s="8">
        <f t="shared" si="188"/>
        <v>42331.499699074069</v>
      </c>
      <c r="T2044" s="8">
        <f t="shared" si="189"/>
        <v>42391.458032407405</v>
      </c>
      <c r="U2044" t="str">
        <f t="shared" si="190"/>
        <v>Nov</v>
      </c>
      <c r="V2044" t="str">
        <f t="shared" si="191"/>
        <v>2015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>
        <f t="shared" si="187"/>
        <v>36.33</v>
      </c>
      <c r="Q2045" t="s">
        <v>8319</v>
      </c>
      <c r="R2045" t="s">
        <v>8349</v>
      </c>
      <c r="S2045" s="8">
        <f t="shared" si="188"/>
        <v>42660.968483796292</v>
      </c>
      <c r="T2045" s="8">
        <f t="shared" si="189"/>
        <v>42714.957638888889</v>
      </c>
      <c r="U2045" t="str">
        <f t="shared" si="190"/>
        <v>Oct</v>
      </c>
      <c r="V2045" t="str">
        <f t="shared" si="191"/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>
        <f t="shared" si="187"/>
        <v>90.18</v>
      </c>
      <c r="Q2046" t="s">
        <v>8319</v>
      </c>
      <c r="R2046" t="s">
        <v>8349</v>
      </c>
      <c r="S2046" s="8">
        <f t="shared" si="188"/>
        <v>42138.475856481477</v>
      </c>
      <c r="T2046" s="8">
        <f t="shared" si="189"/>
        <v>42168.434189814812</v>
      </c>
      <c r="U2046" t="str">
        <f t="shared" si="190"/>
        <v>May</v>
      </c>
      <c r="V2046" t="str">
        <f t="shared" si="191"/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>
        <f t="shared" si="187"/>
        <v>152.62</v>
      </c>
      <c r="Q2047" t="s">
        <v>8319</v>
      </c>
      <c r="R2047" t="s">
        <v>8349</v>
      </c>
      <c r="S2047" s="8">
        <f t="shared" si="188"/>
        <v>41068.880173611105</v>
      </c>
      <c r="T2047" s="8">
        <f t="shared" si="189"/>
        <v>41098.838506944441</v>
      </c>
      <c r="U2047" t="str">
        <f t="shared" si="190"/>
        <v>Jun</v>
      </c>
      <c r="V2047" t="str">
        <f t="shared" si="191"/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>
        <f t="shared" si="187"/>
        <v>55.81</v>
      </c>
      <c r="Q2048" t="s">
        <v>8319</v>
      </c>
      <c r="R2048" t="s">
        <v>8349</v>
      </c>
      <c r="S2048" s="8">
        <f t="shared" si="188"/>
        <v>41386.963472222218</v>
      </c>
      <c r="T2048" s="8">
        <f t="shared" si="189"/>
        <v>41416.921805555554</v>
      </c>
      <c r="U2048" t="str">
        <f t="shared" si="190"/>
        <v>Apr</v>
      </c>
      <c r="V2048" t="str">
        <f t="shared" si="191"/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>
        <f t="shared" si="187"/>
        <v>227.85</v>
      </c>
      <c r="Q2049" t="s">
        <v>8319</v>
      </c>
      <c r="R2049" t="s">
        <v>8349</v>
      </c>
      <c r="S2049" s="8">
        <f t="shared" si="188"/>
        <v>42081.695254629631</v>
      </c>
      <c r="T2049" s="8">
        <f t="shared" si="189"/>
        <v>42110.75</v>
      </c>
      <c r="U2049" t="str">
        <f t="shared" si="190"/>
        <v>Mar</v>
      </c>
      <c r="V2049" t="str">
        <f t="shared" si="191"/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>
        <f t="shared" si="187"/>
        <v>91.83</v>
      </c>
      <c r="Q2050" t="s">
        <v>8319</v>
      </c>
      <c r="R2050" t="s">
        <v>8349</v>
      </c>
      <c r="S2050" s="8">
        <f t="shared" si="188"/>
        <v>41387.443182870367</v>
      </c>
      <c r="T2050" s="8">
        <f t="shared" si="189"/>
        <v>41417.401516203703</v>
      </c>
      <c r="U2050" t="str">
        <f t="shared" si="190"/>
        <v>Apr</v>
      </c>
      <c r="V2050" t="str">
        <f t="shared" si="191"/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ROUND(100*(E2051/D2051),0)</f>
        <v>120</v>
      </c>
      <c r="P2051">
        <f t="shared" ref="P2051:P2114" si="193">ROUND(E2051/L2051,2)</f>
        <v>80.989999999999995</v>
      </c>
      <c r="Q2051" t="s">
        <v>8319</v>
      </c>
      <c r="R2051" t="s">
        <v>8349</v>
      </c>
      <c r="S2051" s="8">
        <f t="shared" ref="S2051:S2114" si="194">(((J2051/60)/60)/24)+DATE(1970,1,1)+(-5/24)</f>
        <v>41575.319016203699</v>
      </c>
      <c r="T2051" s="8">
        <f t="shared" ref="T2051:T2114" si="195">(((I2051/60)/60)/24)+DATE(1970,1,1)+(-6/24)</f>
        <v>41610.707638888889</v>
      </c>
      <c r="U2051" t="str">
        <f t="shared" ref="U2051:U2114" si="196">TEXT(S2051,"mmm")</f>
        <v>Oct</v>
      </c>
      <c r="V2051" t="str">
        <f t="shared" ref="V2051:V2114" si="197">TEXT(S2051,"yyyy")</f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>
        <f t="shared" si="193"/>
        <v>278.39</v>
      </c>
      <c r="Q2052" t="s">
        <v>8319</v>
      </c>
      <c r="R2052" t="s">
        <v>8349</v>
      </c>
      <c r="S2052" s="8">
        <f t="shared" si="194"/>
        <v>42114.863171296289</v>
      </c>
      <c r="T2052" s="8">
        <f t="shared" si="195"/>
        <v>42154.821504629625</v>
      </c>
      <c r="U2052" t="str">
        <f t="shared" si="196"/>
        <v>Apr</v>
      </c>
      <c r="V2052" t="str">
        <f t="shared" si="197"/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>
        <f t="shared" si="193"/>
        <v>43.1</v>
      </c>
      <c r="Q2053" t="s">
        <v>8319</v>
      </c>
      <c r="R2053" t="s">
        <v>8349</v>
      </c>
      <c r="S2053" s="8">
        <f t="shared" si="194"/>
        <v>41603.814085648148</v>
      </c>
      <c r="T2053" s="8">
        <f t="shared" si="195"/>
        <v>41633.772418981483</v>
      </c>
      <c r="U2053" t="str">
        <f t="shared" si="196"/>
        <v>Nov</v>
      </c>
      <c r="V2053" t="str">
        <f t="shared" si="197"/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>
        <f t="shared" si="193"/>
        <v>326.29000000000002</v>
      </c>
      <c r="Q2054" t="s">
        <v>8319</v>
      </c>
      <c r="R2054" t="s">
        <v>8349</v>
      </c>
      <c r="S2054" s="8">
        <f t="shared" si="194"/>
        <v>42374.875613425924</v>
      </c>
      <c r="T2054" s="8">
        <f t="shared" si="195"/>
        <v>42419.83394675926</v>
      </c>
      <c r="U2054" t="str">
        <f t="shared" si="196"/>
        <v>Jan</v>
      </c>
      <c r="V2054" t="str">
        <f t="shared" si="197"/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>
        <f t="shared" si="193"/>
        <v>41.74</v>
      </c>
      <c r="Q2055" t="s">
        <v>8319</v>
      </c>
      <c r="R2055" t="s">
        <v>8349</v>
      </c>
      <c r="S2055" s="8">
        <f t="shared" si="194"/>
        <v>42303.409155092588</v>
      </c>
      <c r="T2055" s="8">
        <f t="shared" si="195"/>
        <v>42333.409155092595</v>
      </c>
      <c r="U2055" t="str">
        <f t="shared" si="196"/>
        <v>Oct</v>
      </c>
      <c r="V2055" t="str">
        <f t="shared" si="197"/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>
        <f t="shared" si="193"/>
        <v>64.02</v>
      </c>
      <c r="Q2056" t="s">
        <v>8319</v>
      </c>
      <c r="R2056" t="s">
        <v>8349</v>
      </c>
      <c r="S2056" s="8">
        <f t="shared" si="194"/>
        <v>41731.312615740739</v>
      </c>
      <c r="T2056" s="8">
        <f t="shared" si="195"/>
        <v>41761.270949074074</v>
      </c>
      <c r="U2056" t="str">
        <f t="shared" si="196"/>
        <v>Apr</v>
      </c>
      <c r="V2056" t="str">
        <f t="shared" si="197"/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>
        <f t="shared" si="193"/>
        <v>99.46</v>
      </c>
      <c r="Q2057" t="s">
        <v>8319</v>
      </c>
      <c r="R2057" t="s">
        <v>8349</v>
      </c>
      <c r="S2057" s="8">
        <f t="shared" si="194"/>
        <v>41946.465775462959</v>
      </c>
      <c r="T2057" s="8">
        <f t="shared" si="195"/>
        <v>41975.916666666672</v>
      </c>
      <c r="U2057" t="str">
        <f t="shared" si="196"/>
        <v>Nov</v>
      </c>
      <c r="V2057" t="str">
        <f t="shared" si="197"/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>
        <f t="shared" si="193"/>
        <v>138.49</v>
      </c>
      <c r="Q2058" t="s">
        <v>8319</v>
      </c>
      <c r="R2058" t="s">
        <v>8349</v>
      </c>
      <c r="S2058" s="8">
        <f t="shared" si="194"/>
        <v>41351.552569444444</v>
      </c>
      <c r="T2058" s="8">
        <f t="shared" si="195"/>
        <v>41381.51090277778</v>
      </c>
      <c r="U2058" t="str">
        <f t="shared" si="196"/>
        <v>Mar</v>
      </c>
      <c r="V2058" t="str">
        <f t="shared" si="197"/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>
        <f t="shared" si="193"/>
        <v>45.55</v>
      </c>
      <c r="Q2059" t="s">
        <v>8319</v>
      </c>
      <c r="R2059" t="s">
        <v>8349</v>
      </c>
      <c r="S2059" s="8">
        <f t="shared" si="194"/>
        <v>42396.286249999997</v>
      </c>
      <c r="T2059" s="8">
        <f t="shared" si="195"/>
        <v>42426.244583333333</v>
      </c>
      <c r="U2059" t="str">
        <f t="shared" si="196"/>
        <v>Jan</v>
      </c>
      <c r="V2059" t="str">
        <f t="shared" si="197"/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>
        <f t="shared" si="193"/>
        <v>10.51</v>
      </c>
      <c r="Q2060" t="s">
        <v>8319</v>
      </c>
      <c r="R2060" t="s">
        <v>8349</v>
      </c>
      <c r="S2060" s="8">
        <f t="shared" si="194"/>
        <v>42026.16238425926</v>
      </c>
      <c r="T2060" s="8">
        <f t="shared" si="195"/>
        <v>42065.583333333328</v>
      </c>
      <c r="U2060" t="str">
        <f t="shared" si="196"/>
        <v>Jan</v>
      </c>
      <c r="V2060" t="str">
        <f t="shared" si="197"/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>
        <f t="shared" si="193"/>
        <v>114.77</v>
      </c>
      <c r="Q2061" t="s">
        <v>8319</v>
      </c>
      <c r="R2061" t="s">
        <v>8349</v>
      </c>
      <c r="S2061" s="8">
        <f t="shared" si="194"/>
        <v>42361.394143518519</v>
      </c>
      <c r="T2061" s="8">
        <f t="shared" si="195"/>
        <v>42400.665972222225</v>
      </c>
      <c r="U2061" t="str">
        <f t="shared" si="196"/>
        <v>Dec</v>
      </c>
      <c r="V2061" t="str">
        <f t="shared" si="197"/>
        <v>2015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>
        <f t="shared" si="193"/>
        <v>36</v>
      </c>
      <c r="Q2062" t="s">
        <v>8319</v>
      </c>
      <c r="R2062" t="s">
        <v>8349</v>
      </c>
      <c r="S2062" s="8">
        <f t="shared" si="194"/>
        <v>41783.434606481482</v>
      </c>
      <c r="T2062" s="8">
        <f t="shared" si="195"/>
        <v>41843.392939814818</v>
      </c>
      <c r="U2062" t="str">
        <f t="shared" si="196"/>
        <v>May</v>
      </c>
      <c r="V2062" t="str">
        <f t="shared" si="197"/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>
        <f t="shared" si="193"/>
        <v>154.16999999999999</v>
      </c>
      <c r="Q2063" t="s">
        <v>8319</v>
      </c>
      <c r="R2063" t="s">
        <v>8349</v>
      </c>
      <c r="S2063" s="8">
        <f t="shared" si="194"/>
        <v>42705.556180555555</v>
      </c>
      <c r="T2063" s="8">
        <f t="shared" si="195"/>
        <v>42735.514513888891</v>
      </c>
      <c r="U2063" t="str">
        <f t="shared" si="196"/>
        <v>Dec</v>
      </c>
      <c r="V2063" t="str">
        <f t="shared" si="197"/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>
        <f t="shared" si="193"/>
        <v>566.39</v>
      </c>
      <c r="Q2064" t="s">
        <v>8319</v>
      </c>
      <c r="R2064" t="s">
        <v>8349</v>
      </c>
      <c r="S2064" s="8">
        <f t="shared" si="194"/>
        <v>42423.174745370365</v>
      </c>
      <c r="T2064" s="8">
        <f t="shared" si="195"/>
        <v>42453.091412037036</v>
      </c>
      <c r="U2064" t="str">
        <f t="shared" si="196"/>
        <v>Feb</v>
      </c>
      <c r="V2064" t="str">
        <f t="shared" si="197"/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>
        <f t="shared" si="193"/>
        <v>120.86</v>
      </c>
      <c r="Q2065" t="s">
        <v>8319</v>
      </c>
      <c r="R2065" t="s">
        <v>8349</v>
      </c>
      <c r="S2065" s="8">
        <f t="shared" si="194"/>
        <v>42472.524317129624</v>
      </c>
      <c r="T2065" s="8">
        <f t="shared" si="195"/>
        <v>42505.48265046296</v>
      </c>
      <c r="U2065" t="str">
        <f t="shared" si="196"/>
        <v>Apr</v>
      </c>
      <c r="V2065" t="str">
        <f t="shared" si="197"/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>
        <f t="shared" si="193"/>
        <v>86.16</v>
      </c>
      <c r="Q2066" t="s">
        <v>8319</v>
      </c>
      <c r="R2066" t="s">
        <v>8349</v>
      </c>
      <c r="S2066" s="8">
        <f t="shared" si="194"/>
        <v>41389.1565162037</v>
      </c>
      <c r="T2066" s="8">
        <f t="shared" si="195"/>
        <v>41425.25</v>
      </c>
      <c r="U2066" t="str">
        <f t="shared" si="196"/>
        <v>Apr</v>
      </c>
      <c r="V2066" t="str">
        <f t="shared" si="197"/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>
        <f t="shared" si="193"/>
        <v>51.21</v>
      </c>
      <c r="Q2067" t="s">
        <v>8319</v>
      </c>
      <c r="R2067" t="s">
        <v>8349</v>
      </c>
      <c r="S2067" s="8">
        <f t="shared" si="194"/>
        <v>41603.125335648147</v>
      </c>
      <c r="T2067" s="8">
        <f t="shared" si="195"/>
        <v>41633.083668981482</v>
      </c>
      <c r="U2067" t="str">
        <f t="shared" si="196"/>
        <v>Nov</v>
      </c>
      <c r="V2067" t="str">
        <f t="shared" si="197"/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>
        <f t="shared" si="193"/>
        <v>67.260000000000005</v>
      </c>
      <c r="Q2068" t="s">
        <v>8319</v>
      </c>
      <c r="R2068" t="s">
        <v>8349</v>
      </c>
      <c r="S2068" s="8">
        <f t="shared" si="194"/>
        <v>41844.563460648147</v>
      </c>
      <c r="T2068" s="8">
        <f t="shared" si="195"/>
        <v>41874.521793981483</v>
      </c>
      <c r="U2068" t="str">
        <f t="shared" si="196"/>
        <v>Jul</v>
      </c>
      <c r="V2068" t="str">
        <f t="shared" si="197"/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>
        <f t="shared" si="193"/>
        <v>62.8</v>
      </c>
      <c r="Q2069" t="s">
        <v>8319</v>
      </c>
      <c r="R2069" t="s">
        <v>8349</v>
      </c>
      <c r="S2069" s="8">
        <f t="shared" si="194"/>
        <v>42115.645555555551</v>
      </c>
      <c r="T2069" s="8">
        <f t="shared" si="195"/>
        <v>42148.603888888887</v>
      </c>
      <c r="U2069" t="str">
        <f t="shared" si="196"/>
        <v>Apr</v>
      </c>
      <c r="V2069" t="str">
        <f t="shared" si="197"/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>
        <f t="shared" si="193"/>
        <v>346.13</v>
      </c>
      <c r="Q2070" t="s">
        <v>8319</v>
      </c>
      <c r="R2070" t="s">
        <v>8349</v>
      </c>
      <c r="S2070" s="8">
        <f t="shared" si="194"/>
        <v>42633.633275462962</v>
      </c>
      <c r="T2070" s="8">
        <f t="shared" si="195"/>
        <v>42663.591608796298</v>
      </c>
      <c r="U2070" t="str">
        <f t="shared" si="196"/>
        <v>Sep</v>
      </c>
      <c r="V2070" t="str">
        <f t="shared" si="197"/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>
        <f t="shared" si="193"/>
        <v>244.12</v>
      </c>
      <c r="Q2071" t="s">
        <v>8319</v>
      </c>
      <c r="R2071" t="s">
        <v>8349</v>
      </c>
      <c r="S2071" s="8">
        <f t="shared" si="194"/>
        <v>42340.763784722221</v>
      </c>
      <c r="T2071" s="8">
        <f t="shared" si="195"/>
        <v>42371.722118055557</v>
      </c>
      <c r="U2071" t="str">
        <f t="shared" si="196"/>
        <v>Dec</v>
      </c>
      <c r="V2071" t="str">
        <f t="shared" si="197"/>
        <v>2015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>
        <f t="shared" si="193"/>
        <v>259.25</v>
      </c>
      <c r="Q2072" t="s">
        <v>8319</v>
      </c>
      <c r="R2072" t="s">
        <v>8349</v>
      </c>
      <c r="S2072" s="8">
        <f t="shared" si="194"/>
        <v>42519.448182870365</v>
      </c>
      <c r="T2072" s="8">
        <f t="shared" si="195"/>
        <v>42549.4065162037</v>
      </c>
      <c r="U2072" t="str">
        <f t="shared" si="196"/>
        <v>May</v>
      </c>
      <c r="V2072" t="str">
        <f t="shared" si="197"/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>
        <f t="shared" si="193"/>
        <v>201.96</v>
      </c>
      <c r="Q2073" t="s">
        <v>8319</v>
      </c>
      <c r="R2073" t="s">
        <v>8349</v>
      </c>
      <c r="S2073" s="8">
        <f t="shared" si="194"/>
        <v>42600.070416666662</v>
      </c>
      <c r="T2073" s="8">
        <f t="shared" si="195"/>
        <v>42645.028749999998</v>
      </c>
      <c r="U2073" t="str">
        <f t="shared" si="196"/>
        <v>Aug</v>
      </c>
      <c r="V2073" t="str">
        <f t="shared" si="197"/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>
        <f t="shared" si="193"/>
        <v>226.21</v>
      </c>
      <c r="Q2074" t="s">
        <v>8319</v>
      </c>
      <c r="R2074" t="s">
        <v>8349</v>
      </c>
      <c r="S2074" s="8">
        <f t="shared" si="194"/>
        <v>42467.373055555552</v>
      </c>
      <c r="T2074" s="8">
        <f t="shared" si="195"/>
        <v>42497.331388888888</v>
      </c>
      <c r="U2074" t="str">
        <f t="shared" si="196"/>
        <v>Apr</v>
      </c>
      <c r="V2074" t="str">
        <f t="shared" si="197"/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>
        <f t="shared" si="193"/>
        <v>324.69</v>
      </c>
      <c r="Q2075" t="s">
        <v>8319</v>
      </c>
      <c r="R2075" t="s">
        <v>8349</v>
      </c>
      <c r="S2075" s="8">
        <f t="shared" si="194"/>
        <v>42087.459699074076</v>
      </c>
      <c r="T2075" s="8">
        <f t="shared" si="195"/>
        <v>42132.418032407411</v>
      </c>
      <c r="U2075" t="str">
        <f t="shared" si="196"/>
        <v>Mar</v>
      </c>
      <c r="V2075" t="str">
        <f t="shared" si="197"/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>
        <f t="shared" si="193"/>
        <v>205</v>
      </c>
      <c r="Q2076" t="s">
        <v>8319</v>
      </c>
      <c r="R2076" t="s">
        <v>8349</v>
      </c>
      <c r="S2076" s="8">
        <f t="shared" si="194"/>
        <v>42466.617847222216</v>
      </c>
      <c r="T2076" s="8">
        <f t="shared" si="195"/>
        <v>42496.576180555552</v>
      </c>
      <c r="U2076" t="str">
        <f t="shared" si="196"/>
        <v>Apr</v>
      </c>
      <c r="V2076" t="str">
        <f t="shared" si="197"/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>
        <f t="shared" si="193"/>
        <v>20.47</v>
      </c>
      <c r="Q2077" t="s">
        <v>8319</v>
      </c>
      <c r="R2077" t="s">
        <v>8349</v>
      </c>
      <c r="S2077" s="8">
        <f t="shared" si="194"/>
        <v>41450.473240740735</v>
      </c>
      <c r="T2077" s="8">
        <f t="shared" si="195"/>
        <v>41480.431574074071</v>
      </c>
      <c r="U2077" t="str">
        <f t="shared" si="196"/>
        <v>Jun</v>
      </c>
      <c r="V2077" t="str">
        <f t="shared" si="197"/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>
        <f t="shared" si="193"/>
        <v>116.35</v>
      </c>
      <c r="Q2078" t="s">
        <v>8319</v>
      </c>
      <c r="R2078" t="s">
        <v>8349</v>
      </c>
      <c r="S2078" s="8">
        <f t="shared" si="194"/>
        <v>41803.672326388885</v>
      </c>
      <c r="T2078" s="8">
        <f t="shared" si="195"/>
        <v>41843.630659722221</v>
      </c>
      <c r="U2078" t="str">
        <f t="shared" si="196"/>
        <v>Jun</v>
      </c>
      <c r="V2078" t="str">
        <f t="shared" si="197"/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>
        <f t="shared" si="193"/>
        <v>307.2</v>
      </c>
      <c r="Q2079" t="s">
        <v>8319</v>
      </c>
      <c r="R2079" t="s">
        <v>8349</v>
      </c>
      <c r="S2079" s="8">
        <f t="shared" si="194"/>
        <v>42102.83421296296</v>
      </c>
      <c r="T2079" s="8">
        <f t="shared" si="195"/>
        <v>42160.625</v>
      </c>
      <c r="U2079" t="str">
        <f t="shared" si="196"/>
        <v>Apr</v>
      </c>
      <c r="V2079" t="str">
        <f t="shared" si="197"/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>
        <f t="shared" si="193"/>
        <v>546.69000000000005</v>
      </c>
      <c r="Q2080" t="s">
        <v>8319</v>
      </c>
      <c r="R2080" t="s">
        <v>8349</v>
      </c>
      <c r="S2080" s="8">
        <f t="shared" si="194"/>
        <v>42692.563159722216</v>
      </c>
      <c r="T2080" s="8">
        <f t="shared" si="195"/>
        <v>42722.521493055552</v>
      </c>
      <c r="U2080" t="str">
        <f t="shared" si="196"/>
        <v>Nov</v>
      </c>
      <c r="V2080" t="str">
        <f t="shared" si="197"/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>
        <f t="shared" si="193"/>
        <v>47.47</v>
      </c>
      <c r="Q2081" t="s">
        <v>8319</v>
      </c>
      <c r="R2081" t="s">
        <v>8349</v>
      </c>
      <c r="S2081" s="8">
        <f t="shared" si="194"/>
        <v>42150.502233796295</v>
      </c>
      <c r="T2081" s="8">
        <f t="shared" si="195"/>
        <v>42180.541666666672</v>
      </c>
      <c r="U2081" t="str">
        <f t="shared" si="196"/>
        <v>May</v>
      </c>
      <c r="V2081" t="str">
        <f t="shared" si="197"/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>
        <f t="shared" si="193"/>
        <v>101.56</v>
      </c>
      <c r="Q2082" t="s">
        <v>8319</v>
      </c>
      <c r="R2082" t="s">
        <v>8349</v>
      </c>
      <c r="S2082" s="8">
        <f t="shared" si="194"/>
        <v>42289.748842592591</v>
      </c>
      <c r="T2082" s="8">
        <f t="shared" si="195"/>
        <v>42319.748842592591</v>
      </c>
      <c r="U2082" t="str">
        <f t="shared" si="196"/>
        <v>Oct</v>
      </c>
      <c r="V2082" t="str">
        <f t="shared" si="197"/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>
        <f t="shared" si="193"/>
        <v>72.91</v>
      </c>
      <c r="Q2083" t="s">
        <v>8325</v>
      </c>
      <c r="R2083" t="s">
        <v>8329</v>
      </c>
      <c r="S2083" s="8">
        <f t="shared" si="194"/>
        <v>41003.948553240742</v>
      </c>
      <c r="T2083" s="8">
        <f t="shared" si="195"/>
        <v>41044.957638888889</v>
      </c>
      <c r="U2083" t="str">
        <f t="shared" si="196"/>
        <v>Apr</v>
      </c>
      <c r="V2083" t="str">
        <f t="shared" si="197"/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>
        <f t="shared" si="193"/>
        <v>43.71</v>
      </c>
      <c r="Q2084" t="s">
        <v>8325</v>
      </c>
      <c r="R2084" t="s">
        <v>8329</v>
      </c>
      <c r="S2084" s="8">
        <f t="shared" si="194"/>
        <v>40810.911990740737</v>
      </c>
      <c r="T2084" s="8">
        <f t="shared" si="195"/>
        <v>40870.911990740737</v>
      </c>
      <c r="U2084" t="str">
        <f t="shared" si="196"/>
        <v>Sep</v>
      </c>
      <c r="V2084" t="str">
        <f t="shared" si="197"/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>
        <f t="shared" si="193"/>
        <v>34</v>
      </c>
      <c r="Q2085" t="s">
        <v>8325</v>
      </c>
      <c r="R2085" t="s">
        <v>8329</v>
      </c>
      <c r="S2085" s="8">
        <f t="shared" si="194"/>
        <v>41034.513831018514</v>
      </c>
      <c r="T2085" s="8">
        <f t="shared" si="195"/>
        <v>41064.47216435185</v>
      </c>
      <c r="U2085" t="str">
        <f t="shared" si="196"/>
        <v>May</v>
      </c>
      <c r="V2085" t="str">
        <f t="shared" si="197"/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>
        <f t="shared" si="193"/>
        <v>70.650000000000006</v>
      </c>
      <c r="Q2086" t="s">
        <v>8325</v>
      </c>
      <c r="R2086" t="s">
        <v>8329</v>
      </c>
      <c r="S2086" s="8">
        <f t="shared" si="194"/>
        <v>41731.624791666662</v>
      </c>
      <c r="T2086" s="8">
        <f t="shared" si="195"/>
        <v>41763.040972222225</v>
      </c>
      <c r="U2086" t="str">
        <f t="shared" si="196"/>
        <v>Apr</v>
      </c>
      <c r="V2086" t="str">
        <f t="shared" si="197"/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>
        <f t="shared" si="193"/>
        <v>89.3</v>
      </c>
      <c r="Q2087" t="s">
        <v>8325</v>
      </c>
      <c r="R2087" t="s">
        <v>8329</v>
      </c>
      <c r="S2087" s="8">
        <f t="shared" si="194"/>
        <v>41075.627164351848</v>
      </c>
      <c r="T2087" s="8">
        <f t="shared" si="195"/>
        <v>41105.585497685184</v>
      </c>
      <c r="U2087" t="str">
        <f t="shared" si="196"/>
        <v>Jun</v>
      </c>
      <c r="V2087" t="str">
        <f t="shared" si="197"/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>
        <f t="shared" si="193"/>
        <v>115.09</v>
      </c>
      <c r="Q2088" t="s">
        <v>8325</v>
      </c>
      <c r="R2088" t="s">
        <v>8329</v>
      </c>
      <c r="S2088" s="8">
        <f t="shared" si="194"/>
        <v>40860.462175925924</v>
      </c>
      <c r="T2088" s="8">
        <f t="shared" si="195"/>
        <v>40890.957638888889</v>
      </c>
      <c r="U2088" t="str">
        <f t="shared" si="196"/>
        <v>Nov</v>
      </c>
      <c r="V2088" t="str">
        <f t="shared" si="197"/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>
        <f t="shared" si="193"/>
        <v>62.12</v>
      </c>
      <c r="Q2089" t="s">
        <v>8325</v>
      </c>
      <c r="R2089" t="s">
        <v>8329</v>
      </c>
      <c r="S2089" s="8">
        <f t="shared" si="194"/>
        <v>40763.996041666665</v>
      </c>
      <c r="T2089" s="8">
        <f t="shared" si="195"/>
        <v>40793.954375000001</v>
      </c>
      <c r="U2089" t="str">
        <f t="shared" si="196"/>
        <v>Aug</v>
      </c>
      <c r="V2089" t="str">
        <f t="shared" si="197"/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>
        <f t="shared" si="193"/>
        <v>46.2</v>
      </c>
      <c r="Q2090" t="s">
        <v>8325</v>
      </c>
      <c r="R2090" t="s">
        <v>8329</v>
      </c>
      <c r="S2090" s="8">
        <f t="shared" si="194"/>
        <v>40395.506388888884</v>
      </c>
      <c r="T2090" s="8">
        <f t="shared" si="195"/>
        <v>40431.915972222225</v>
      </c>
      <c r="U2090" t="str">
        <f t="shared" si="196"/>
        <v>Aug</v>
      </c>
      <c r="V2090" t="str">
        <f t="shared" si="197"/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>
        <f t="shared" si="193"/>
        <v>48.55</v>
      </c>
      <c r="Q2091" t="s">
        <v>8325</v>
      </c>
      <c r="R2091" t="s">
        <v>8329</v>
      </c>
      <c r="S2091" s="8">
        <f t="shared" si="194"/>
        <v>41452.867986111109</v>
      </c>
      <c r="T2091" s="8">
        <f t="shared" si="195"/>
        <v>41487.826319444444</v>
      </c>
      <c r="U2091" t="str">
        <f t="shared" si="196"/>
        <v>Jun</v>
      </c>
      <c r="V2091" t="str">
        <f t="shared" si="197"/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>
        <f t="shared" si="193"/>
        <v>57.52</v>
      </c>
      <c r="Q2092" t="s">
        <v>8325</v>
      </c>
      <c r="R2092" t="s">
        <v>8329</v>
      </c>
      <c r="S2092" s="8">
        <f t="shared" si="194"/>
        <v>41299.173090277778</v>
      </c>
      <c r="T2092" s="8">
        <f t="shared" si="195"/>
        <v>41329.131423611114</v>
      </c>
      <c r="U2092" t="str">
        <f t="shared" si="196"/>
        <v>Jan</v>
      </c>
      <c r="V2092" t="str">
        <f t="shared" si="197"/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>
        <f t="shared" si="193"/>
        <v>88.15</v>
      </c>
      <c r="Q2093" t="s">
        <v>8325</v>
      </c>
      <c r="R2093" t="s">
        <v>8329</v>
      </c>
      <c r="S2093" s="8">
        <f t="shared" si="194"/>
        <v>40555.114328703698</v>
      </c>
      <c r="T2093" s="8">
        <f t="shared" si="195"/>
        <v>40603.583333333336</v>
      </c>
      <c r="U2093" t="str">
        <f t="shared" si="196"/>
        <v>Jan</v>
      </c>
      <c r="V2093" t="str">
        <f t="shared" si="197"/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>
        <f t="shared" si="193"/>
        <v>110.49</v>
      </c>
      <c r="Q2094" t="s">
        <v>8325</v>
      </c>
      <c r="R2094" t="s">
        <v>8329</v>
      </c>
      <c r="S2094" s="8">
        <f t="shared" si="194"/>
        <v>40763.499212962961</v>
      </c>
      <c r="T2094" s="8">
        <f t="shared" si="195"/>
        <v>40823.457546296297</v>
      </c>
      <c r="U2094" t="str">
        <f t="shared" si="196"/>
        <v>Aug</v>
      </c>
      <c r="V2094" t="str">
        <f t="shared" si="197"/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>
        <f t="shared" si="193"/>
        <v>66.83</v>
      </c>
      <c r="Q2095" t="s">
        <v>8325</v>
      </c>
      <c r="R2095" t="s">
        <v>8329</v>
      </c>
      <c r="S2095" s="8">
        <f t="shared" si="194"/>
        <v>41205.646203703705</v>
      </c>
      <c r="T2095" s="8">
        <f t="shared" si="195"/>
        <v>41265.646203703705</v>
      </c>
      <c r="U2095" t="str">
        <f t="shared" si="196"/>
        <v>Oct</v>
      </c>
      <c r="V2095" t="str">
        <f t="shared" si="197"/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>
        <f t="shared" si="193"/>
        <v>58.6</v>
      </c>
      <c r="Q2096" t="s">
        <v>8325</v>
      </c>
      <c r="R2096" t="s">
        <v>8329</v>
      </c>
      <c r="S2096" s="8">
        <f t="shared" si="194"/>
        <v>40938.811689814815</v>
      </c>
      <c r="T2096" s="8">
        <f t="shared" si="195"/>
        <v>40972.875</v>
      </c>
      <c r="U2096" t="str">
        <f t="shared" si="196"/>
        <v>Jan</v>
      </c>
      <c r="V2096" t="str">
        <f t="shared" si="197"/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113.64</v>
      </c>
      <c r="Q2097" t="s">
        <v>8325</v>
      </c>
      <c r="R2097" t="s">
        <v>8329</v>
      </c>
      <c r="S2097" s="8">
        <f t="shared" si="194"/>
        <v>40758.525150462956</v>
      </c>
      <c r="T2097" s="8">
        <f t="shared" si="195"/>
        <v>40818.483483796292</v>
      </c>
      <c r="U2097" t="str">
        <f t="shared" si="196"/>
        <v>Aug</v>
      </c>
      <c r="V2097" t="str">
        <f t="shared" si="197"/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>
        <f t="shared" si="193"/>
        <v>43.57</v>
      </c>
      <c r="Q2098" t="s">
        <v>8325</v>
      </c>
      <c r="R2098" t="s">
        <v>8329</v>
      </c>
      <c r="S2098" s="8">
        <f t="shared" si="194"/>
        <v>41192.550173611111</v>
      </c>
      <c r="T2098" s="8">
        <f t="shared" si="195"/>
        <v>41207.915972222225</v>
      </c>
      <c r="U2098" t="str">
        <f t="shared" si="196"/>
        <v>Oct</v>
      </c>
      <c r="V2098" t="str">
        <f t="shared" si="197"/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78.95</v>
      </c>
      <c r="Q2099" t="s">
        <v>8325</v>
      </c>
      <c r="R2099" t="s">
        <v>8329</v>
      </c>
      <c r="S2099" s="8">
        <f t="shared" si="194"/>
        <v>40818.376562499994</v>
      </c>
      <c r="T2099" s="8">
        <f t="shared" si="195"/>
        <v>40878.376562500001</v>
      </c>
      <c r="U2099" t="str">
        <f t="shared" si="196"/>
        <v>Oct</v>
      </c>
      <c r="V2099" t="str">
        <f t="shared" si="197"/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>
        <f t="shared" si="193"/>
        <v>188.13</v>
      </c>
      <c r="Q2100" t="s">
        <v>8325</v>
      </c>
      <c r="R2100" t="s">
        <v>8329</v>
      </c>
      <c r="S2100" s="8">
        <f t="shared" si="194"/>
        <v>40945.905497685184</v>
      </c>
      <c r="T2100" s="8">
        <f t="shared" si="195"/>
        <v>40975.86383101852</v>
      </c>
      <c r="U2100" t="str">
        <f t="shared" si="196"/>
        <v>Feb</v>
      </c>
      <c r="V2100" t="str">
        <f t="shared" si="197"/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>
        <f t="shared" si="193"/>
        <v>63.03</v>
      </c>
      <c r="Q2101" t="s">
        <v>8325</v>
      </c>
      <c r="R2101" t="s">
        <v>8329</v>
      </c>
      <c r="S2101" s="8">
        <f t="shared" si="194"/>
        <v>42173.53800925926</v>
      </c>
      <c r="T2101" s="8">
        <f t="shared" si="195"/>
        <v>42186.902777777781</v>
      </c>
      <c r="U2101" t="str">
        <f t="shared" si="196"/>
        <v>Jun</v>
      </c>
      <c r="V2101" t="str">
        <f t="shared" si="197"/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>
        <f t="shared" si="193"/>
        <v>30.37</v>
      </c>
      <c r="Q2102" t="s">
        <v>8325</v>
      </c>
      <c r="R2102" t="s">
        <v>8329</v>
      </c>
      <c r="S2102" s="8">
        <f t="shared" si="194"/>
        <v>41074.62663194444</v>
      </c>
      <c r="T2102" s="8">
        <f t="shared" si="195"/>
        <v>41089.915972222225</v>
      </c>
      <c r="U2102" t="str">
        <f t="shared" si="196"/>
        <v>Jun</v>
      </c>
      <c r="V2102" t="str">
        <f t="shared" si="197"/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>
        <f t="shared" si="193"/>
        <v>51.48</v>
      </c>
      <c r="Q2103" t="s">
        <v>8325</v>
      </c>
      <c r="R2103" t="s">
        <v>8329</v>
      </c>
      <c r="S2103" s="8">
        <f t="shared" si="194"/>
        <v>40891.941134259258</v>
      </c>
      <c r="T2103" s="8">
        <f t="shared" si="195"/>
        <v>40951.899467592593</v>
      </c>
      <c r="U2103" t="str">
        <f t="shared" si="196"/>
        <v>Dec</v>
      </c>
      <c r="V2103" t="str">
        <f t="shared" si="197"/>
        <v>2011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35.79</v>
      </c>
      <c r="Q2104" t="s">
        <v>8325</v>
      </c>
      <c r="R2104" t="s">
        <v>8329</v>
      </c>
      <c r="S2104" s="8">
        <f t="shared" si="194"/>
        <v>40638.660277777773</v>
      </c>
      <c r="T2104" s="8">
        <f t="shared" si="195"/>
        <v>40668.618611111109</v>
      </c>
      <c r="U2104" t="str">
        <f t="shared" si="196"/>
        <v>Apr</v>
      </c>
      <c r="V2104" t="str">
        <f t="shared" si="197"/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>
        <f t="shared" si="193"/>
        <v>98.82</v>
      </c>
      <c r="Q2105" t="s">
        <v>8325</v>
      </c>
      <c r="R2105" t="s">
        <v>8329</v>
      </c>
      <c r="S2105" s="8">
        <f t="shared" si="194"/>
        <v>41192.546608796292</v>
      </c>
      <c r="T2105" s="8">
        <f t="shared" si="195"/>
        <v>41222.5466087963</v>
      </c>
      <c r="U2105" t="str">
        <f t="shared" si="196"/>
        <v>Oct</v>
      </c>
      <c r="V2105" t="str">
        <f t="shared" si="197"/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>
        <f t="shared" si="193"/>
        <v>28</v>
      </c>
      <c r="Q2106" t="s">
        <v>8325</v>
      </c>
      <c r="R2106" t="s">
        <v>8329</v>
      </c>
      <c r="S2106" s="8">
        <f t="shared" si="194"/>
        <v>41393.86613425926</v>
      </c>
      <c r="T2106" s="8">
        <f t="shared" si="195"/>
        <v>41424.75</v>
      </c>
      <c r="U2106" t="str">
        <f t="shared" si="196"/>
        <v>Apr</v>
      </c>
      <c r="V2106" t="str">
        <f t="shared" si="197"/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</v>
      </c>
      <c r="Q2107" t="s">
        <v>8325</v>
      </c>
      <c r="R2107" t="s">
        <v>8329</v>
      </c>
      <c r="S2107" s="8">
        <f t="shared" si="194"/>
        <v>41951.580474537033</v>
      </c>
      <c r="T2107" s="8">
        <f t="shared" si="195"/>
        <v>41963.916666666672</v>
      </c>
      <c r="U2107" t="str">
        <f t="shared" si="196"/>
        <v>Nov</v>
      </c>
      <c r="V2107" t="str">
        <f t="shared" si="197"/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>
        <f t="shared" si="193"/>
        <v>53.52</v>
      </c>
      <c r="Q2108" t="s">
        <v>8325</v>
      </c>
      <c r="R2108" t="s">
        <v>8329</v>
      </c>
      <c r="S2108" s="8">
        <f t="shared" si="194"/>
        <v>41270.006643518514</v>
      </c>
      <c r="T2108" s="8">
        <f t="shared" si="195"/>
        <v>41299.96497685185</v>
      </c>
      <c r="U2108" t="str">
        <f t="shared" si="196"/>
        <v>Dec</v>
      </c>
      <c r="V2108" t="str">
        <f t="shared" si="197"/>
        <v>2012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>
        <f t="shared" si="193"/>
        <v>37.15</v>
      </c>
      <c r="Q2109" t="s">
        <v>8325</v>
      </c>
      <c r="R2109" t="s">
        <v>8329</v>
      </c>
      <c r="S2109" s="8">
        <f t="shared" si="194"/>
        <v>41934.502233796295</v>
      </c>
      <c r="T2109" s="8">
        <f t="shared" si="195"/>
        <v>41955.502233796295</v>
      </c>
      <c r="U2109" t="str">
        <f t="shared" si="196"/>
        <v>Oct</v>
      </c>
      <c r="V2109" t="str">
        <f t="shared" si="197"/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>
        <f t="shared" si="193"/>
        <v>89.9</v>
      </c>
      <c r="Q2110" t="s">
        <v>8325</v>
      </c>
      <c r="R2110" t="s">
        <v>8329</v>
      </c>
      <c r="S2110" s="8">
        <f t="shared" si="194"/>
        <v>41134.967361111107</v>
      </c>
      <c r="T2110" s="8">
        <f t="shared" si="195"/>
        <v>41161.913194444445</v>
      </c>
      <c r="U2110" t="str">
        <f t="shared" si="196"/>
        <v>Aug</v>
      </c>
      <c r="V2110" t="str">
        <f t="shared" si="197"/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>
        <f t="shared" si="193"/>
        <v>106.53</v>
      </c>
      <c r="Q2111" t="s">
        <v>8325</v>
      </c>
      <c r="R2111" t="s">
        <v>8329</v>
      </c>
      <c r="S2111" s="8">
        <f t="shared" si="194"/>
        <v>42160.500196759262</v>
      </c>
      <c r="T2111" s="8">
        <f t="shared" si="195"/>
        <v>42190.458530092597</v>
      </c>
      <c r="U2111" t="str">
        <f t="shared" si="196"/>
        <v>Jun</v>
      </c>
      <c r="V2111" t="str">
        <f t="shared" si="197"/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>
        <f t="shared" si="193"/>
        <v>52.82</v>
      </c>
      <c r="Q2112" t="s">
        <v>8325</v>
      </c>
      <c r="R2112" t="s">
        <v>8329</v>
      </c>
      <c r="S2112" s="8">
        <f t="shared" si="194"/>
        <v>41759.462604166663</v>
      </c>
      <c r="T2112" s="8">
        <f t="shared" si="195"/>
        <v>41786.957638888889</v>
      </c>
      <c r="U2112" t="str">
        <f t="shared" si="196"/>
        <v>Apr</v>
      </c>
      <c r="V2112" t="str">
        <f t="shared" si="197"/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>
        <f t="shared" si="193"/>
        <v>54.62</v>
      </c>
      <c r="Q2113" t="s">
        <v>8325</v>
      </c>
      <c r="R2113" t="s">
        <v>8329</v>
      </c>
      <c r="S2113" s="8">
        <f t="shared" si="194"/>
        <v>40702.988715277774</v>
      </c>
      <c r="T2113" s="8">
        <f t="shared" si="195"/>
        <v>40769.791666666664</v>
      </c>
      <c r="U2113" t="str">
        <f t="shared" si="196"/>
        <v>Jun</v>
      </c>
      <c r="V2113" t="str">
        <f t="shared" si="197"/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</v>
      </c>
      <c r="Q2114" t="s">
        <v>8325</v>
      </c>
      <c r="R2114" t="s">
        <v>8329</v>
      </c>
      <c r="S2114" s="8">
        <f t="shared" si="194"/>
        <v>41365.719826388886</v>
      </c>
      <c r="T2114" s="8">
        <f t="shared" si="195"/>
        <v>41379.678159722222</v>
      </c>
      <c r="U2114" t="str">
        <f t="shared" si="196"/>
        <v>Apr</v>
      </c>
      <c r="V2114" t="str">
        <f t="shared" si="197"/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ROUND(100*(E2115/D2115),0)</f>
        <v>105</v>
      </c>
      <c r="P2115">
        <f t="shared" ref="P2115:P2178" si="199">ROUND(E2115/L2115,2)</f>
        <v>68.599999999999994</v>
      </c>
      <c r="Q2115" t="s">
        <v>8325</v>
      </c>
      <c r="R2115" t="s">
        <v>8329</v>
      </c>
      <c r="S2115" s="8">
        <f t="shared" ref="S2115:S2178" si="200">(((J2115/60)/60)/24)+DATE(1970,1,1)+(-5/24)</f>
        <v>41870.657129629624</v>
      </c>
      <c r="T2115" s="8">
        <f t="shared" ref="T2115:T2178" si="201">(((I2115/60)/60)/24)+DATE(1970,1,1)+(-6/24)</f>
        <v>41905.61546296296</v>
      </c>
      <c r="U2115" t="str">
        <f t="shared" ref="U2115:U2178" si="202">TEXT(S2115,"mmm")</f>
        <v>Aug</v>
      </c>
      <c r="V2115" t="str">
        <f t="shared" ref="V2115:V2178" si="203">TEXT(S2115,"yyyy")</f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>
        <f t="shared" si="199"/>
        <v>35.61</v>
      </c>
      <c r="Q2116" t="s">
        <v>8325</v>
      </c>
      <c r="R2116" t="s">
        <v>8329</v>
      </c>
      <c r="S2116" s="8">
        <f t="shared" si="200"/>
        <v>40458.607291666667</v>
      </c>
      <c r="T2116" s="8">
        <f t="shared" si="201"/>
        <v>40520.957638888889</v>
      </c>
      <c r="U2116" t="str">
        <f t="shared" si="202"/>
        <v>Oct</v>
      </c>
      <c r="V2116" t="str">
        <f t="shared" si="203"/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>
        <f t="shared" si="199"/>
        <v>94.03</v>
      </c>
      <c r="Q2117" t="s">
        <v>8325</v>
      </c>
      <c r="R2117" t="s">
        <v>8329</v>
      </c>
      <c r="S2117" s="8">
        <f t="shared" si="200"/>
        <v>40563.872696759259</v>
      </c>
      <c r="T2117" s="8">
        <f t="shared" si="201"/>
        <v>40593.831030092595</v>
      </c>
      <c r="U2117" t="str">
        <f t="shared" si="202"/>
        <v>Jan</v>
      </c>
      <c r="V2117" t="str">
        <f t="shared" si="203"/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>
        <f t="shared" si="199"/>
        <v>526.46</v>
      </c>
      <c r="Q2118" t="s">
        <v>8325</v>
      </c>
      <c r="R2118" t="s">
        <v>8329</v>
      </c>
      <c r="S2118" s="8">
        <f t="shared" si="200"/>
        <v>41136.569479166668</v>
      </c>
      <c r="T2118" s="8">
        <f t="shared" si="201"/>
        <v>41184.527812500004</v>
      </c>
      <c r="U2118" t="str">
        <f t="shared" si="202"/>
        <v>Aug</v>
      </c>
      <c r="V2118" t="str">
        <f t="shared" si="203"/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>
        <f t="shared" si="199"/>
        <v>50.66</v>
      </c>
      <c r="Q2119" t="s">
        <v>8325</v>
      </c>
      <c r="R2119" t="s">
        <v>8329</v>
      </c>
      <c r="S2119" s="8">
        <f t="shared" si="200"/>
        <v>42289.851261574069</v>
      </c>
      <c r="T2119" s="8">
        <f t="shared" si="201"/>
        <v>42303.957638888889</v>
      </c>
      <c r="U2119" t="str">
        <f t="shared" si="202"/>
        <v>Oct</v>
      </c>
      <c r="V2119" t="str">
        <f t="shared" si="203"/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>
        <f t="shared" si="199"/>
        <v>79.180000000000007</v>
      </c>
      <c r="Q2120" t="s">
        <v>8325</v>
      </c>
      <c r="R2120" t="s">
        <v>8329</v>
      </c>
      <c r="S2120" s="8">
        <f t="shared" si="200"/>
        <v>40718.631203703699</v>
      </c>
      <c r="T2120" s="8">
        <f t="shared" si="201"/>
        <v>40748.589537037034</v>
      </c>
      <c r="U2120" t="str">
        <f t="shared" si="202"/>
        <v>Jun</v>
      </c>
      <c r="V2120" t="str">
        <f t="shared" si="203"/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>
        <f t="shared" si="199"/>
        <v>91.59</v>
      </c>
      <c r="Q2121" t="s">
        <v>8325</v>
      </c>
      <c r="R2121" t="s">
        <v>8329</v>
      </c>
      <c r="S2121" s="8">
        <f t="shared" si="200"/>
        <v>41106.921817129631</v>
      </c>
      <c r="T2121" s="8">
        <f t="shared" si="201"/>
        <v>41136.880150462966</v>
      </c>
      <c r="U2121" t="str">
        <f t="shared" si="202"/>
        <v>Jul</v>
      </c>
      <c r="V2121" t="str">
        <f t="shared" si="203"/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>
        <f t="shared" si="199"/>
        <v>116.96</v>
      </c>
      <c r="Q2122" t="s">
        <v>8325</v>
      </c>
      <c r="R2122" t="s">
        <v>8329</v>
      </c>
      <c r="S2122" s="8">
        <f t="shared" si="200"/>
        <v>41591.756203703699</v>
      </c>
      <c r="T2122" s="8">
        <f t="shared" si="201"/>
        <v>41640.714537037034</v>
      </c>
      <c r="U2122" t="str">
        <f t="shared" si="202"/>
        <v>Nov</v>
      </c>
      <c r="V2122" t="str">
        <f t="shared" si="203"/>
        <v>2013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>
        <f t="shared" si="199"/>
        <v>28.4</v>
      </c>
      <c r="Q2123" t="s">
        <v>8333</v>
      </c>
      <c r="R2123" t="s">
        <v>8334</v>
      </c>
      <c r="S2123" s="8">
        <f t="shared" si="200"/>
        <v>42716.534120370365</v>
      </c>
      <c r="T2123" s="8">
        <f t="shared" si="201"/>
        <v>42746.4924537037</v>
      </c>
      <c r="U2123" t="str">
        <f t="shared" si="202"/>
        <v>Dec</v>
      </c>
      <c r="V2123" t="str">
        <f t="shared" si="203"/>
        <v>2016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>
        <f t="shared" si="199"/>
        <v>103.33</v>
      </c>
      <c r="Q2124" t="s">
        <v>8333</v>
      </c>
      <c r="R2124" t="s">
        <v>8334</v>
      </c>
      <c r="S2124" s="8">
        <f t="shared" si="200"/>
        <v>42712.092233796291</v>
      </c>
      <c r="T2124" s="8">
        <f t="shared" si="201"/>
        <v>42742.050567129627</v>
      </c>
      <c r="U2124" t="str">
        <f t="shared" si="202"/>
        <v>Dec</v>
      </c>
      <c r="V2124" t="str">
        <f t="shared" si="203"/>
        <v>2016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">
        <v>8333</v>
      </c>
      <c r="R2125" t="s">
        <v>8334</v>
      </c>
      <c r="S2125" s="8">
        <f t="shared" si="200"/>
        <v>40198.216516203705</v>
      </c>
      <c r="T2125" s="8">
        <f t="shared" si="201"/>
        <v>40252.040972222225</v>
      </c>
      <c r="U2125" t="str">
        <f t="shared" si="202"/>
        <v>Jan</v>
      </c>
      <c r="V2125" t="str">
        <f t="shared" si="203"/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>
        <f t="shared" si="199"/>
        <v>23</v>
      </c>
      <c r="Q2126" t="s">
        <v>8333</v>
      </c>
      <c r="R2126" t="s">
        <v>8334</v>
      </c>
      <c r="S2126" s="8">
        <f t="shared" si="200"/>
        <v>40463.819849537031</v>
      </c>
      <c r="T2126" s="8">
        <f t="shared" si="201"/>
        <v>40511.958333333336</v>
      </c>
      <c r="U2126" t="str">
        <f t="shared" si="202"/>
        <v>Oct</v>
      </c>
      <c r="V2126" t="str">
        <f t="shared" si="203"/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>
        <f t="shared" si="199"/>
        <v>31.56</v>
      </c>
      <c r="Q2127" t="s">
        <v>8333</v>
      </c>
      <c r="R2127" t="s">
        <v>8334</v>
      </c>
      <c r="S2127" s="8">
        <f t="shared" si="200"/>
        <v>42190.815196759257</v>
      </c>
      <c r="T2127" s="8">
        <f t="shared" si="201"/>
        <v>42220.773530092592</v>
      </c>
      <c r="U2127" t="str">
        <f t="shared" si="202"/>
        <v>Jul</v>
      </c>
      <c r="V2127" t="str">
        <f t="shared" si="203"/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>
        <f t="shared" si="199"/>
        <v>5</v>
      </c>
      <c r="Q2128" t="s">
        <v>8333</v>
      </c>
      <c r="R2128" t="s">
        <v>8334</v>
      </c>
      <c r="S2128" s="8">
        <f t="shared" si="200"/>
        <v>41951.76489583333</v>
      </c>
      <c r="T2128" s="8">
        <f t="shared" si="201"/>
        <v>41981.723229166666</v>
      </c>
      <c r="U2128" t="str">
        <f t="shared" si="202"/>
        <v>Nov</v>
      </c>
      <c r="V2128" t="str">
        <f t="shared" si="203"/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>
        <f t="shared" si="199"/>
        <v>34.22</v>
      </c>
      <c r="Q2129" t="s">
        <v>8333</v>
      </c>
      <c r="R2129" t="s">
        <v>8334</v>
      </c>
      <c r="S2129" s="8">
        <f t="shared" si="200"/>
        <v>42045.297025462954</v>
      </c>
      <c r="T2129" s="8">
        <f t="shared" si="201"/>
        <v>42075.213692129633</v>
      </c>
      <c r="U2129" t="str">
        <f t="shared" si="202"/>
        <v>Feb</v>
      </c>
      <c r="V2129" t="str">
        <f t="shared" si="203"/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>
        <f t="shared" si="199"/>
        <v>25</v>
      </c>
      <c r="Q2130" t="s">
        <v>8333</v>
      </c>
      <c r="R2130" t="s">
        <v>8334</v>
      </c>
      <c r="S2130" s="8">
        <f t="shared" si="200"/>
        <v>41843.564456018517</v>
      </c>
      <c r="T2130" s="8">
        <f t="shared" si="201"/>
        <v>41903.522789351853</v>
      </c>
      <c r="U2130" t="str">
        <f t="shared" si="202"/>
        <v>Jul</v>
      </c>
      <c r="V2130" t="str">
        <f t="shared" si="203"/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>
        <f t="shared" si="199"/>
        <v>19.670000000000002</v>
      </c>
      <c r="Q2131" t="s">
        <v>8333</v>
      </c>
      <c r="R2131" t="s">
        <v>8334</v>
      </c>
      <c r="S2131" s="8">
        <f t="shared" si="200"/>
        <v>42408.815972222219</v>
      </c>
      <c r="T2131" s="8">
        <f t="shared" si="201"/>
        <v>42438.774305555555</v>
      </c>
      <c r="U2131" t="str">
        <f t="shared" si="202"/>
        <v>Feb</v>
      </c>
      <c r="V2131" t="str">
        <f t="shared" si="203"/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>
        <f t="shared" si="199"/>
        <v>21.25</v>
      </c>
      <c r="Q2132" t="s">
        <v>8333</v>
      </c>
      <c r="R2132" t="s">
        <v>8334</v>
      </c>
      <c r="S2132" s="8">
        <f t="shared" si="200"/>
        <v>41831.87804398148</v>
      </c>
      <c r="T2132" s="8">
        <f t="shared" si="201"/>
        <v>41866.836377314816</v>
      </c>
      <c r="U2132" t="str">
        <f t="shared" si="202"/>
        <v>Jul</v>
      </c>
      <c r="V2132" t="str">
        <f t="shared" si="203"/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</v>
      </c>
      <c r="Q2133" t="s">
        <v>8333</v>
      </c>
      <c r="R2133" t="s">
        <v>8334</v>
      </c>
      <c r="S2133" s="8">
        <f t="shared" si="200"/>
        <v>42166.998738425922</v>
      </c>
      <c r="T2133" s="8">
        <f t="shared" si="201"/>
        <v>42196.957071759258</v>
      </c>
      <c r="U2133" t="str">
        <f t="shared" si="202"/>
        <v>Jun</v>
      </c>
      <c r="V2133" t="str">
        <f t="shared" si="203"/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>
        <f t="shared" si="199"/>
        <v>21.34</v>
      </c>
      <c r="Q2134" t="s">
        <v>8333</v>
      </c>
      <c r="R2134" t="s">
        <v>8334</v>
      </c>
      <c r="S2134" s="8">
        <f t="shared" si="200"/>
        <v>41643.27884259259</v>
      </c>
      <c r="T2134" s="8">
        <f t="shared" si="201"/>
        <v>41673.237175925926</v>
      </c>
      <c r="U2134" t="str">
        <f t="shared" si="202"/>
        <v>Jan</v>
      </c>
      <c r="V2134" t="str">
        <f t="shared" si="203"/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>
        <f t="shared" si="199"/>
        <v>5.33</v>
      </c>
      <c r="Q2135" t="s">
        <v>8333</v>
      </c>
      <c r="R2135" t="s">
        <v>8334</v>
      </c>
      <c r="S2135" s="8">
        <f t="shared" si="200"/>
        <v>40618.888877314814</v>
      </c>
      <c r="T2135" s="8">
        <f t="shared" si="201"/>
        <v>40657.040972222225</v>
      </c>
      <c r="U2135" t="str">
        <f t="shared" si="202"/>
        <v>Mar</v>
      </c>
      <c r="V2135" t="str">
        <f t="shared" si="203"/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>
        <f t="shared" si="199"/>
        <v>34.67</v>
      </c>
      <c r="Q2136" t="s">
        <v>8333</v>
      </c>
      <c r="R2136" t="s">
        <v>8334</v>
      </c>
      <c r="S2136" s="8">
        <f t="shared" si="200"/>
        <v>41361.678136574068</v>
      </c>
      <c r="T2136" s="8">
        <f t="shared" si="201"/>
        <v>41391.636469907404</v>
      </c>
      <c r="U2136" t="str">
        <f t="shared" si="202"/>
        <v>Mar</v>
      </c>
      <c r="V2136" t="str">
        <f t="shared" si="203"/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>
        <f t="shared" si="199"/>
        <v>21.73</v>
      </c>
      <c r="Q2137" t="s">
        <v>8333</v>
      </c>
      <c r="R2137" t="s">
        <v>8334</v>
      </c>
      <c r="S2137" s="8">
        <f t="shared" si="200"/>
        <v>41156.755011574067</v>
      </c>
      <c r="T2137" s="8">
        <f t="shared" si="201"/>
        <v>41186.713344907403</v>
      </c>
      <c r="U2137" t="str">
        <f t="shared" si="202"/>
        <v>Sep</v>
      </c>
      <c r="V2137" t="str">
        <f t="shared" si="203"/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>
        <f t="shared" si="199"/>
        <v>11.92</v>
      </c>
      <c r="Q2138" t="s">
        <v>8333</v>
      </c>
      <c r="R2138" t="s">
        <v>8334</v>
      </c>
      <c r="S2138" s="8">
        <f t="shared" si="200"/>
        <v>41536.300763888888</v>
      </c>
      <c r="T2138" s="8">
        <f t="shared" si="201"/>
        <v>41566.259097222224</v>
      </c>
      <c r="U2138" t="str">
        <f t="shared" si="202"/>
        <v>Sep</v>
      </c>
      <c r="V2138" t="str">
        <f t="shared" si="203"/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>
        <f t="shared" si="199"/>
        <v>26.6</v>
      </c>
      <c r="Q2139" t="s">
        <v>8333</v>
      </c>
      <c r="R2139" t="s">
        <v>8334</v>
      </c>
      <c r="S2139" s="8">
        <f t="shared" si="200"/>
        <v>41948.562835648147</v>
      </c>
      <c r="T2139" s="8">
        <f t="shared" si="201"/>
        <v>41978.521168981482</v>
      </c>
      <c r="U2139" t="str">
        <f t="shared" si="202"/>
        <v>Nov</v>
      </c>
      <c r="V2139" t="str">
        <f t="shared" si="203"/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>
        <f t="shared" si="199"/>
        <v>10.67</v>
      </c>
      <c r="Q2140" t="s">
        <v>8333</v>
      </c>
      <c r="R2140" t="s">
        <v>8334</v>
      </c>
      <c r="S2140" s="8">
        <f t="shared" si="200"/>
        <v>41556.804849537039</v>
      </c>
      <c r="T2140" s="8">
        <f t="shared" si="201"/>
        <v>41586.804849537039</v>
      </c>
      <c r="U2140" t="str">
        <f t="shared" si="202"/>
        <v>Oct</v>
      </c>
      <c r="V2140" t="str">
        <f t="shared" si="203"/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>
        <f t="shared" si="199"/>
        <v>29.04</v>
      </c>
      <c r="Q2141" t="s">
        <v>8333</v>
      </c>
      <c r="R2141" t="s">
        <v>8334</v>
      </c>
      <c r="S2141" s="8">
        <f t="shared" si="200"/>
        <v>42647.541759259257</v>
      </c>
      <c r="T2141" s="8">
        <f t="shared" si="201"/>
        <v>42677.500092592592</v>
      </c>
      <c r="U2141" t="str">
        <f t="shared" si="202"/>
        <v>Oct</v>
      </c>
      <c r="V2141" t="str">
        <f t="shared" si="203"/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>
        <f t="shared" si="199"/>
        <v>50.91</v>
      </c>
      <c r="Q2142" t="s">
        <v>8333</v>
      </c>
      <c r="R2142" t="s">
        <v>8334</v>
      </c>
      <c r="S2142" s="8">
        <f t="shared" si="200"/>
        <v>41255.625277777777</v>
      </c>
      <c r="T2142" s="8">
        <f t="shared" si="201"/>
        <v>41285.583611111113</v>
      </c>
      <c r="U2142" t="str">
        <f t="shared" si="202"/>
        <v>Dec</v>
      </c>
      <c r="V2142" t="str">
        <f t="shared" si="203"/>
        <v>2012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">
        <v>8333</v>
      </c>
      <c r="R2143" t="s">
        <v>8334</v>
      </c>
      <c r="S2143" s="8">
        <f t="shared" si="200"/>
        <v>41927.027303240735</v>
      </c>
      <c r="T2143" s="8">
        <f t="shared" si="201"/>
        <v>41957.027303240742</v>
      </c>
      <c r="U2143" t="str">
        <f t="shared" si="202"/>
        <v>Oct</v>
      </c>
      <c r="V2143" t="str">
        <f t="shared" si="203"/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>
        <f t="shared" si="199"/>
        <v>50.08</v>
      </c>
      <c r="Q2144" t="s">
        <v>8333</v>
      </c>
      <c r="R2144" t="s">
        <v>8334</v>
      </c>
      <c r="S2144" s="8">
        <f t="shared" si="200"/>
        <v>42340.493171296293</v>
      </c>
      <c r="T2144" s="8">
        <f t="shared" si="201"/>
        <v>42368.451504629629</v>
      </c>
      <c r="U2144" t="str">
        <f t="shared" si="202"/>
        <v>Dec</v>
      </c>
      <c r="V2144" t="str">
        <f t="shared" si="203"/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>
        <f t="shared" si="199"/>
        <v>45</v>
      </c>
      <c r="Q2145" t="s">
        <v>8333</v>
      </c>
      <c r="R2145" t="s">
        <v>8334</v>
      </c>
      <c r="S2145" s="8">
        <f t="shared" si="200"/>
        <v>40332.678379629629</v>
      </c>
      <c r="T2145" s="8">
        <f t="shared" si="201"/>
        <v>40380.541666666664</v>
      </c>
      <c r="U2145" t="str">
        <f t="shared" si="202"/>
        <v>Jun</v>
      </c>
      <c r="V2145" t="str">
        <f t="shared" si="203"/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>
        <f t="shared" si="199"/>
        <v>25.29</v>
      </c>
      <c r="Q2146" t="s">
        <v>8333</v>
      </c>
      <c r="R2146" t="s">
        <v>8334</v>
      </c>
      <c r="S2146" s="8">
        <f t="shared" si="200"/>
        <v>41499.338425925926</v>
      </c>
      <c r="T2146" s="8">
        <f t="shared" si="201"/>
        <v>41531.296759259261</v>
      </c>
      <c r="U2146" t="str">
        <f t="shared" si="202"/>
        <v>Aug</v>
      </c>
      <c r="V2146" t="str">
        <f t="shared" si="203"/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>
        <f t="shared" si="199"/>
        <v>51.29</v>
      </c>
      <c r="Q2147" t="s">
        <v>8333</v>
      </c>
      <c r="R2147" t="s">
        <v>8334</v>
      </c>
      <c r="S2147" s="8">
        <f t="shared" si="200"/>
        <v>41575.029097222221</v>
      </c>
      <c r="T2147" s="8">
        <f t="shared" si="201"/>
        <v>41605.029097222221</v>
      </c>
      <c r="U2147" t="str">
        <f t="shared" si="202"/>
        <v>Oct</v>
      </c>
      <c r="V2147" t="str">
        <f t="shared" si="203"/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>
        <f t="shared" si="199"/>
        <v>1</v>
      </c>
      <c r="Q2148" t="s">
        <v>8333</v>
      </c>
      <c r="R2148" t="s">
        <v>8334</v>
      </c>
      <c r="S2148" s="8">
        <f t="shared" si="200"/>
        <v>42397.471180555549</v>
      </c>
      <c r="T2148" s="8">
        <f t="shared" si="201"/>
        <v>42411.429513888885</v>
      </c>
      <c r="U2148" t="str">
        <f t="shared" si="202"/>
        <v>Jan</v>
      </c>
      <c r="V2148" t="str">
        <f t="shared" si="203"/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>
        <f t="shared" si="199"/>
        <v>49.38</v>
      </c>
      <c r="Q2149" t="s">
        <v>8333</v>
      </c>
      <c r="R2149" t="s">
        <v>8334</v>
      </c>
      <c r="S2149" s="8">
        <f t="shared" si="200"/>
        <v>41927.087361111109</v>
      </c>
      <c r="T2149" s="8">
        <f t="shared" si="201"/>
        <v>41959.087361111116</v>
      </c>
      <c r="U2149" t="str">
        <f t="shared" si="202"/>
        <v>Oct</v>
      </c>
      <c r="V2149" t="str">
        <f t="shared" si="203"/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">
        <v>8333</v>
      </c>
      <c r="R2150" t="s">
        <v>8334</v>
      </c>
      <c r="S2150" s="8">
        <f t="shared" si="200"/>
        <v>42066.525254629632</v>
      </c>
      <c r="T2150" s="8">
        <f t="shared" si="201"/>
        <v>42096.441921296297</v>
      </c>
      <c r="U2150" t="str">
        <f t="shared" si="202"/>
        <v>Mar</v>
      </c>
      <c r="V2150" t="str">
        <f t="shared" si="203"/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">
        <v>8333</v>
      </c>
      <c r="R2151" t="s">
        <v>8334</v>
      </c>
      <c r="S2151" s="8">
        <f t="shared" si="200"/>
        <v>40354.816620370366</v>
      </c>
      <c r="T2151" s="8">
        <f t="shared" si="201"/>
        <v>40389.75</v>
      </c>
      <c r="U2151" t="str">
        <f t="shared" si="202"/>
        <v>Jun</v>
      </c>
      <c r="V2151" t="str">
        <f t="shared" si="203"/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>
        <f t="shared" si="199"/>
        <v>101.25</v>
      </c>
      <c r="Q2152" t="s">
        <v>8333</v>
      </c>
      <c r="R2152" t="s">
        <v>8334</v>
      </c>
      <c r="S2152" s="8">
        <f t="shared" si="200"/>
        <v>42534.076377314814</v>
      </c>
      <c r="T2152" s="8">
        <f t="shared" si="201"/>
        <v>42564.034710648149</v>
      </c>
      <c r="U2152" t="str">
        <f t="shared" si="202"/>
        <v>Jun</v>
      </c>
      <c r="V2152" t="str">
        <f t="shared" si="203"/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>
        <f t="shared" si="199"/>
        <v>19.670000000000002</v>
      </c>
      <c r="Q2153" t="s">
        <v>8333</v>
      </c>
      <c r="R2153" t="s">
        <v>8334</v>
      </c>
      <c r="S2153" s="8">
        <f t="shared" si="200"/>
        <v>42520.639050925929</v>
      </c>
      <c r="T2153" s="8">
        <f t="shared" si="201"/>
        <v>42550.597384259265</v>
      </c>
      <c r="U2153" t="str">
        <f t="shared" si="202"/>
        <v>May</v>
      </c>
      <c r="V2153" t="str">
        <f t="shared" si="203"/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>
        <f t="shared" si="199"/>
        <v>12.5</v>
      </c>
      <c r="Q2154" t="s">
        <v>8333</v>
      </c>
      <c r="R2154" t="s">
        <v>8334</v>
      </c>
      <c r="S2154" s="8">
        <f t="shared" si="200"/>
        <v>41683.62394675926</v>
      </c>
      <c r="T2154" s="8">
        <f t="shared" si="201"/>
        <v>41713.540613425925</v>
      </c>
      <c r="U2154" t="str">
        <f t="shared" si="202"/>
        <v>Feb</v>
      </c>
      <c r="V2154" t="str">
        <f t="shared" si="203"/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>
        <f t="shared" si="199"/>
        <v>8.5</v>
      </c>
      <c r="Q2155" t="s">
        <v>8333</v>
      </c>
      <c r="R2155" t="s">
        <v>8334</v>
      </c>
      <c r="S2155" s="8">
        <f t="shared" si="200"/>
        <v>41974.702754629623</v>
      </c>
      <c r="T2155" s="8">
        <f t="shared" si="201"/>
        <v>42014.082638888889</v>
      </c>
      <c r="U2155" t="str">
        <f t="shared" si="202"/>
        <v>Dec</v>
      </c>
      <c r="V2155" t="str">
        <f t="shared" si="203"/>
        <v>2014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>
        <f t="shared" si="199"/>
        <v>1</v>
      </c>
      <c r="Q2156" t="s">
        <v>8333</v>
      </c>
      <c r="R2156" t="s">
        <v>8334</v>
      </c>
      <c r="S2156" s="8">
        <f t="shared" si="200"/>
        <v>41647.42392361111</v>
      </c>
      <c r="T2156" s="8">
        <f t="shared" si="201"/>
        <v>41667.382256944446</v>
      </c>
      <c r="U2156" t="str">
        <f t="shared" si="202"/>
        <v>Jan</v>
      </c>
      <c r="V2156" t="str">
        <f t="shared" si="203"/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>
        <f t="shared" si="199"/>
        <v>23</v>
      </c>
      <c r="Q2157" t="s">
        <v>8333</v>
      </c>
      <c r="R2157" t="s">
        <v>8334</v>
      </c>
      <c r="S2157" s="8">
        <f t="shared" si="200"/>
        <v>42430.539178240739</v>
      </c>
      <c r="T2157" s="8">
        <f t="shared" si="201"/>
        <v>42460.45584490741</v>
      </c>
      <c r="U2157" t="str">
        <f t="shared" si="202"/>
        <v>Mar</v>
      </c>
      <c r="V2157" t="str">
        <f t="shared" si="203"/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>
        <f t="shared" si="199"/>
        <v>17.989999999999998</v>
      </c>
      <c r="Q2158" t="s">
        <v>8333</v>
      </c>
      <c r="R2158" t="s">
        <v>8334</v>
      </c>
      <c r="S2158" s="8">
        <f t="shared" si="200"/>
        <v>41488.645902777775</v>
      </c>
      <c r="T2158" s="8">
        <f t="shared" si="201"/>
        <v>41533.60423611111</v>
      </c>
      <c r="U2158" t="str">
        <f t="shared" si="202"/>
        <v>Aug</v>
      </c>
      <c r="V2158" t="str">
        <f t="shared" si="203"/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>
        <f t="shared" si="199"/>
        <v>370.95</v>
      </c>
      <c r="Q2159" t="s">
        <v>8333</v>
      </c>
      <c r="R2159" t="s">
        <v>8334</v>
      </c>
      <c r="S2159" s="8">
        <f t="shared" si="200"/>
        <v>42694.772951388884</v>
      </c>
      <c r="T2159" s="8">
        <f t="shared" si="201"/>
        <v>42727.082638888889</v>
      </c>
      <c r="U2159" t="str">
        <f t="shared" si="202"/>
        <v>Nov</v>
      </c>
      <c r="V2159" t="str">
        <f t="shared" si="203"/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>
        <f t="shared" si="199"/>
        <v>63.57</v>
      </c>
      <c r="Q2160" t="s">
        <v>8333</v>
      </c>
      <c r="R2160" t="s">
        <v>8334</v>
      </c>
      <c r="S2160" s="8">
        <f t="shared" si="200"/>
        <v>41264.645532407405</v>
      </c>
      <c r="T2160" s="8">
        <f t="shared" si="201"/>
        <v>41309.603865740741</v>
      </c>
      <c r="U2160" t="str">
        <f t="shared" si="202"/>
        <v>Dec</v>
      </c>
      <c r="V2160" t="str">
        <f t="shared" si="203"/>
        <v>2012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>
        <f t="shared" si="199"/>
        <v>13</v>
      </c>
      <c r="Q2161" t="s">
        <v>8333</v>
      </c>
      <c r="R2161" t="s">
        <v>8334</v>
      </c>
      <c r="S2161" s="8">
        <f t="shared" si="200"/>
        <v>40710.522847222215</v>
      </c>
      <c r="T2161" s="8">
        <f t="shared" si="201"/>
        <v>40740.481180555551</v>
      </c>
      <c r="U2161" t="str">
        <f t="shared" si="202"/>
        <v>Jun</v>
      </c>
      <c r="V2161" t="str">
        <f t="shared" si="203"/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>
        <f t="shared" si="199"/>
        <v>5.31</v>
      </c>
      <c r="Q2162" t="s">
        <v>8333</v>
      </c>
      <c r="R2162" t="s">
        <v>8334</v>
      </c>
      <c r="S2162" s="8">
        <f t="shared" si="200"/>
        <v>41018.503530092588</v>
      </c>
      <c r="T2162" s="8">
        <f t="shared" si="201"/>
        <v>41048.461863425924</v>
      </c>
      <c r="U2162" t="str">
        <f t="shared" si="202"/>
        <v>Apr</v>
      </c>
      <c r="V2162" t="str">
        <f t="shared" si="203"/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>
        <f t="shared" si="199"/>
        <v>35.619999999999997</v>
      </c>
      <c r="Q2163" t="s">
        <v>8325</v>
      </c>
      <c r="R2163" t="s">
        <v>8326</v>
      </c>
      <c r="S2163" s="8">
        <f t="shared" si="200"/>
        <v>42240.644201388881</v>
      </c>
      <c r="T2163" s="8">
        <f t="shared" si="201"/>
        <v>42270.602534722217</v>
      </c>
      <c r="U2163" t="str">
        <f t="shared" si="202"/>
        <v>Aug</v>
      </c>
      <c r="V2163" t="str">
        <f t="shared" si="203"/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>
        <f t="shared" si="199"/>
        <v>87.1</v>
      </c>
      <c r="Q2164" t="s">
        <v>8325</v>
      </c>
      <c r="R2164" t="s">
        <v>8326</v>
      </c>
      <c r="S2164" s="8">
        <f t="shared" si="200"/>
        <v>41813.557766203703</v>
      </c>
      <c r="T2164" s="8">
        <f t="shared" si="201"/>
        <v>41844.516099537039</v>
      </c>
      <c r="U2164" t="str">
        <f t="shared" si="202"/>
        <v>Jun</v>
      </c>
      <c r="V2164" t="str">
        <f t="shared" si="203"/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>
        <f t="shared" si="199"/>
        <v>75.11</v>
      </c>
      <c r="Q2165" t="s">
        <v>8325</v>
      </c>
      <c r="R2165" t="s">
        <v>8326</v>
      </c>
      <c r="S2165" s="8">
        <f t="shared" si="200"/>
        <v>42111.691203703704</v>
      </c>
      <c r="T2165" s="8">
        <f t="shared" si="201"/>
        <v>42162.909722222219</v>
      </c>
      <c r="U2165" t="str">
        <f t="shared" si="202"/>
        <v>Apr</v>
      </c>
      <c r="V2165" t="str">
        <f t="shared" si="203"/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>
        <f t="shared" si="199"/>
        <v>68.010000000000005</v>
      </c>
      <c r="Q2166" t="s">
        <v>8325</v>
      </c>
      <c r="R2166" t="s">
        <v>8326</v>
      </c>
      <c r="S2166" s="8">
        <f t="shared" si="200"/>
        <v>42515.509421296294</v>
      </c>
      <c r="T2166" s="8">
        <f t="shared" si="201"/>
        <v>42545.915972222225</v>
      </c>
      <c r="U2166" t="str">
        <f t="shared" si="202"/>
        <v>May</v>
      </c>
      <c r="V2166" t="str">
        <f t="shared" si="203"/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>
        <f t="shared" si="199"/>
        <v>29.62</v>
      </c>
      <c r="Q2167" t="s">
        <v>8325</v>
      </c>
      <c r="R2167" t="s">
        <v>8326</v>
      </c>
      <c r="S2167" s="8">
        <f t="shared" si="200"/>
        <v>42438.458738425928</v>
      </c>
      <c r="T2167" s="8">
        <f t="shared" si="201"/>
        <v>42468.375405092593</v>
      </c>
      <c r="U2167" t="str">
        <f t="shared" si="202"/>
        <v>Mar</v>
      </c>
      <c r="V2167" t="str">
        <f t="shared" si="203"/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>
        <f t="shared" si="199"/>
        <v>91.63</v>
      </c>
      <c r="Q2168" t="s">
        <v>8325</v>
      </c>
      <c r="R2168" t="s">
        <v>8326</v>
      </c>
      <c r="S2168" s="8">
        <f t="shared" si="200"/>
        <v>41933.629837962959</v>
      </c>
      <c r="T2168" s="8">
        <f t="shared" si="201"/>
        <v>41978.629837962959</v>
      </c>
      <c r="U2168" t="str">
        <f t="shared" si="202"/>
        <v>Oct</v>
      </c>
      <c r="V2168" t="str">
        <f t="shared" si="203"/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">
        <v>8325</v>
      </c>
      <c r="R2169" t="s">
        <v>8326</v>
      </c>
      <c r="S2169" s="8">
        <f t="shared" si="200"/>
        <v>41152.858067129629</v>
      </c>
      <c r="T2169" s="8">
        <f t="shared" si="201"/>
        <v>41166.816400462965</v>
      </c>
      <c r="U2169" t="str">
        <f t="shared" si="202"/>
        <v>Aug</v>
      </c>
      <c r="V2169" t="str">
        <f t="shared" si="203"/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>
        <f t="shared" si="199"/>
        <v>64.37</v>
      </c>
      <c r="Q2170" t="s">
        <v>8325</v>
      </c>
      <c r="R2170" t="s">
        <v>8326</v>
      </c>
      <c r="S2170" s="8">
        <f t="shared" si="200"/>
        <v>42745.391909722217</v>
      </c>
      <c r="T2170" s="8">
        <f t="shared" si="201"/>
        <v>42775.958333333328</v>
      </c>
      <c r="U2170" t="str">
        <f t="shared" si="202"/>
        <v>Jan</v>
      </c>
      <c r="V2170" t="str">
        <f t="shared" si="203"/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21.86</v>
      </c>
      <c r="Q2171" t="s">
        <v>8325</v>
      </c>
      <c r="R2171" t="s">
        <v>8326</v>
      </c>
      <c r="S2171" s="8">
        <f t="shared" si="200"/>
        <v>42793.492488425924</v>
      </c>
      <c r="T2171" s="8">
        <f t="shared" si="201"/>
        <v>42796.450821759259</v>
      </c>
      <c r="U2171" t="str">
        <f t="shared" si="202"/>
        <v>Feb</v>
      </c>
      <c r="V2171" t="str">
        <f t="shared" si="203"/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>
        <f t="shared" si="199"/>
        <v>33.32</v>
      </c>
      <c r="Q2172" t="s">
        <v>8325</v>
      </c>
      <c r="R2172" t="s">
        <v>8326</v>
      </c>
      <c r="S2172" s="8">
        <f t="shared" si="200"/>
        <v>42198.541921296295</v>
      </c>
      <c r="T2172" s="8">
        <f t="shared" si="201"/>
        <v>42238.500254629631</v>
      </c>
      <c r="U2172" t="str">
        <f t="shared" si="202"/>
        <v>Jul</v>
      </c>
      <c r="V2172" t="str">
        <f t="shared" si="203"/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>
        <f t="shared" si="199"/>
        <v>90.28</v>
      </c>
      <c r="Q2173" t="s">
        <v>8325</v>
      </c>
      <c r="R2173" t="s">
        <v>8326</v>
      </c>
      <c r="S2173" s="8">
        <f t="shared" si="200"/>
        <v>42141.748784722215</v>
      </c>
      <c r="T2173" s="8">
        <f t="shared" si="201"/>
        <v>42176.958333333328</v>
      </c>
      <c r="U2173" t="str">
        <f t="shared" si="202"/>
        <v>May</v>
      </c>
      <c r="V2173" t="str">
        <f t="shared" si="203"/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</v>
      </c>
      <c r="Q2174" t="s">
        <v>8325</v>
      </c>
      <c r="R2174" t="s">
        <v>8326</v>
      </c>
      <c r="S2174" s="8">
        <f t="shared" si="200"/>
        <v>42082.371759259251</v>
      </c>
      <c r="T2174" s="8">
        <f t="shared" si="201"/>
        <v>42112.330092592587</v>
      </c>
      <c r="U2174" t="str">
        <f t="shared" si="202"/>
        <v>Mar</v>
      </c>
      <c r="V2174" t="str">
        <f t="shared" si="203"/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>
        <f t="shared" si="199"/>
        <v>59.23</v>
      </c>
      <c r="Q2175" t="s">
        <v>8325</v>
      </c>
      <c r="R2175" t="s">
        <v>8326</v>
      </c>
      <c r="S2175" s="8">
        <f t="shared" si="200"/>
        <v>41495.484293981477</v>
      </c>
      <c r="T2175" s="8">
        <f t="shared" si="201"/>
        <v>41526.915972222225</v>
      </c>
      <c r="U2175" t="str">
        <f t="shared" si="202"/>
        <v>Aug</v>
      </c>
      <c r="V2175" t="str">
        <f t="shared" si="203"/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>
        <f t="shared" si="199"/>
        <v>65.38</v>
      </c>
      <c r="Q2176" t="s">
        <v>8325</v>
      </c>
      <c r="R2176" t="s">
        <v>8326</v>
      </c>
      <c r="S2176" s="8">
        <f t="shared" si="200"/>
        <v>42465.334571759253</v>
      </c>
      <c r="T2176" s="8">
        <f t="shared" si="201"/>
        <v>42495.292905092589</v>
      </c>
      <c r="U2176" t="str">
        <f t="shared" si="202"/>
        <v>Apr</v>
      </c>
      <c r="V2176" t="str">
        <f t="shared" si="203"/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67.31</v>
      </c>
      <c r="Q2177" t="s">
        <v>8325</v>
      </c>
      <c r="R2177" t="s">
        <v>8326</v>
      </c>
      <c r="S2177" s="8">
        <f t="shared" si="200"/>
        <v>42564.800763888888</v>
      </c>
      <c r="T2177" s="8">
        <f t="shared" si="201"/>
        <v>42571.759097222224</v>
      </c>
      <c r="U2177" t="str">
        <f t="shared" si="202"/>
        <v>Jul</v>
      </c>
      <c r="V2177" t="str">
        <f t="shared" si="203"/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>
        <f t="shared" si="199"/>
        <v>88.75</v>
      </c>
      <c r="Q2178" t="s">
        <v>8325</v>
      </c>
      <c r="R2178" t="s">
        <v>8326</v>
      </c>
      <c r="S2178" s="8">
        <f t="shared" si="200"/>
        <v>42096.424872685187</v>
      </c>
      <c r="T2178" s="8">
        <f t="shared" si="201"/>
        <v>42126.383206018523</v>
      </c>
      <c r="U2178" t="str">
        <f t="shared" si="202"/>
        <v>Apr</v>
      </c>
      <c r="V2178" t="str">
        <f t="shared" si="203"/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ROUND(100*(E2179/D2179),0)</f>
        <v>100</v>
      </c>
      <c r="P2179">
        <f t="shared" ref="P2179:P2242" si="205">ROUND(E2179/L2179,2)</f>
        <v>65.87</v>
      </c>
      <c r="Q2179" t="s">
        <v>8325</v>
      </c>
      <c r="R2179" t="s">
        <v>8326</v>
      </c>
      <c r="S2179" s="8">
        <f t="shared" ref="S2179:S2242" si="206">(((J2179/60)/60)/24)+DATE(1970,1,1)+(-5/24)</f>
        <v>42502.042442129627</v>
      </c>
      <c r="T2179" s="8">
        <f t="shared" ref="T2179:T2242" si="207">(((I2179/60)/60)/24)+DATE(1970,1,1)+(-6/24)</f>
        <v>42527.000775462962</v>
      </c>
      <c r="U2179" t="str">
        <f t="shared" ref="U2179:U2242" si="208">TEXT(S2179,"mmm")</f>
        <v>May</v>
      </c>
      <c r="V2179" t="str">
        <f t="shared" ref="V2179:V2242" si="209">TEXT(S2179,"yyyy")</f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>
        <f t="shared" si="205"/>
        <v>40.35</v>
      </c>
      <c r="Q2180" t="s">
        <v>8325</v>
      </c>
      <c r="R2180" t="s">
        <v>8326</v>
      </c>
      <c r="S2180" s="8">
        <f t="shared" si="206"/>
        <v>42723.428206018514</v>
      </c>
      <c r="T2180" s="8">
        <f t="shared" si="207"/>
        <v>42753.38653935185</v>
      </c>
      <c r="U2180" t="str">
        <f t="shared" si="208"/>
        <v>Dec</v>
      </c>
      <c r="V2180" t="str">
        <f t="shared" si="209"/>
        <v>2016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>
        <f t="shared" si="205"/>
        <v>76.86</v>
      </c>
      <c r="Q2181" t="s">
        <v>8325</v>
      </c>
      <c r="R2181" t="s">
        <v>8326</v>
      </c>
      <c r="S2181" s="8">
        <f t="shared" si="206"/>
        <v>42074.962870370371</v>
      </c>
      <c r="T2181" s="8">
        <f t="shared" si="207"/>
        <v>42104.921203703707</v>
      </c>
      <c r="U2181" t="str">
        <f t="shared" si="208"/>
        <v>Mar</v>
      </c>
      <c r="V2181" t="str">
        <f t="shared" si="209"/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>
        <f t="shared" si="205"/>
        <v>68.709999999999994</v>
      </c>
      <c r="Q2182" t="s">
        <v>8325</v>
      </c>
      <c r="R2182" t="s">
        <v>8326</v>
      </c>
      <c r="S2182" s="8">
        <f t="shared" si="206"/>
        <v>42279.461435185185</v>
      </c>
      <c r="T2182" s="8">
        <f t="shared" si="207"/>
        <v>42321.461435185185</v>
      </c>
      <c r="U2182" t="str">
        <f t="shared" si="208"/>
        <v>Oct</v>
      </c>
      <c r="V2182" t="str">
        <f t="shared" si="209"/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>
        <f t="shared" si="205"/>
        <v>57.77</v>
      </c>
      <c r="Q2183" t="s">
        <v>8333</v>
      </c>
      <c r="R2183" t="s">
        <v>8351</v>
      </c>
      <c r="S2183" s="8">
        <f t="shared" si="206"/>
        <v>42772.796909722216</v>
      </c>
      <c r="T2183" s="8">
        <f t="shared" si="207"/>
        <v>42786.755243055552</v>
      </c>
      <c r="U2183" t="str">
        <f t="shared" si="208"/>
        <v>Feb</v>
      </c>
      <c r="V2183" t="str">
        <f t="shared" si="209"/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>
        <f t="shared" si="205"/>
        <v>44.17</v>
      </c>
      <c r="Q2184" t="s">
        <v>8333</v>
      </c>
      <c r="R2184" t="s">
        <v>8351</v>
      </c>
      <c r="S2184" s="8">
        <f t="shared" si="206"/>
        <v>41879.692418981482</v>
      </c>
      <c r="T2184" s="8">
        <f t="shared" si="207"/>
        <v>41914.650752314818</v>
      </c>
      <c r="U2184" t="str">
        <f t="shared" si="208"/>
        <v>Aug</v>
      </c>
      <c r="V2184" t="str">
        <f t="shared" si="209"/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>
        <f t="shared" si="205"/>
        <v>31.57</v>
      </c>
      <c r="Q2185" t="s">
        <v>8333</v>
      </c>
      <c r="R2185" t="s">
        <v>8351</v>
      </c>
      <c r="S2185" s="8">
        <f t="shared" si="206"/>
        <v>42745.157141203708</v>
      </c>
      <c r="T2185" s="8">
        <f t="shared" si="207"/>
        <v>42774.958333333328</v>
      </c>
      <c r="U2185" t="str">
        <f t="shared" si="208"/>
        <v>Jan</v>
      </c>
      <c r="V2185" t="str">
        <f t="shared" si="209"/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>
        <f t="shared" si="205"/>
        <v>107.05</v>
      </c>
      <c r="Q2186" t="s">
        <v>8333</v>
      </c>
      <c r="R2186" t="s">
        <v>8351</v>
      </c>
      <c r="S2186" s="8">
        <f t="shared" si="206"/>
        <v>42380.481956018521</v>
      </c>
      <c r="T2186" s="8">
        <f t="shared" si="207"/>
        <v>42394.416666666672</v>
      </c>
      <c r="U2186" t="str">
        <f t="shared" si="208"/>
        <v>Jan</v>
      </c>
      <c r="V2186" t="str">
        <f t="shared" si="209"/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>
        <f t="shared" si="205"/>
        <v>149.03</v>
      </c>
      <c r="Q2187" t="s">
        <v>8333</v>
      </c>
      <c r="R2187" t="s">
        <v>8351</v>
      </c>
      <c r="S2187" s="8">
        <f t="shared" si="206"/>
        <v>41319.141655092593</v>
      </c>
      <c r="T2187" s="8">
        <f t="shared" si="207"/>
        <v>41359.099988425929</v>
      </c>
      <c r="U2187" t="str">
        <f t="shared" si="208"/>
        <v>Feb</v>
      </c>
      <c r="V2187" t="str">
        <f t="shared" si="209"/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>
        <f t="shared" si="205"/>
        <v>55.96</v>
      </c>
      <c r="Q2188" t="s">
        <v>8333</v>
      </c>
      <c r="R2188" t="s">
        <v>8351</v>
      </c>
      <c r="S2188" s="8">
        <f t="shared" si="206"/>
        <v>42583.406747685185</v>
      </c>
      <c r="T2188" s="8">
        <f t="shared" si="207"/>
        <v>42619.833333333328</v>
      </c>
      <c r="U2188" t="str">
        <f t="shared" si="208"/>
        <v>Aug</v>
      </c>
      <c r="V2188" t="str">
        <f t="shared" si="209"/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>
        <f t="shared" si="205"/>
        <v>56.97</v>
      </c>
      <c r="Q2189" t="s">
        <v>8333</v>
      </c>
      <c r="R2189" t="s">
        <v>8351</v>
      </c>
      <c r="S2189" s="8">
        <f t="shared" si="206"/>
        <v>42068.000763888886</v>
      </c>
      <c r="T2189" s="8">
        <f t="shared" si="207"/>
        <v>42096.915972222225</v>
      </c>
      <c r="U2189" t="str">
        <f t="shared" si="208"/>
        <v>Mar</v>
      </c>
      <c r="V2189" t="str">
        <f t="shared" si="209"/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>
        <f t="shared" si="205"/>
        <v>44.06</v>
      </c>
      <c r="Q2190" t="s">
        <v>8333</v>
      </c>
      <c r="R2190" t="s">
        <v>8351</v>
      </c>
      <c r="S2190" s="8">
        <f t="shared" si="206"/>
        <v>42633.377789351849</v>
      </c>
      <c r="T2190" s="8">
        <f t="shared" si="207"/>
        <v>42668.458333333328</v>
      </c>
      <c r="U2190" t="str">
        <f t="shared" si="208"/>
        <v>Sep</v>
      </c>
      <c r="V2190" t="str">
        <f t="shared" si="209"/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>
        <f t="shared" si="205"/>
        <v>68.63</v>
      </c>
      <c r="Q2191" t="s">
        <v>8333</v>
      </c>
      <c r="R2191" t="s">
        <v>8351</v>
      </c>
      <c r="S2191" s="8">
        <f t="shared" si="206"/>
        <v>42467.579861111109</v>
      </c>
      <c r="T2191" s="8">
        <f t="shared" si="207"/>
        <v>42481.666666666672</v>
      </c>
      <c r="U2191" t="str">
        <f t="shared" si="208"/>
        <v>Apr</v>
      </c>
      <c r="V2191" t="str">
        <f t="shared" si="209"/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>
        <f t="shared" si="205"/>
        <v>65.319999999999993</v>
      </c>
      <c r="Q2192" t="s">
        <v>8333</v>
      </c>
      <c r="R2192" t="s">
        <v>8351</v>
      </c>
      <c r="S2192" s="8">
        <f t="shared" si="206"/>
        <v>42417.416712962957</v>
      </c>
      <c r="T2192" s="8">
        <f t="shared" si="207"/>
        <v>42452.040972222225</v>
      </c>
      <c r="U2192" t="str">
        <f t="shared" si="208"/>
        <v>Feb</v>
      </c>
      <c r="V2192" t="str">
        <f t="shared" si="209"/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>
        <f t="shared" si="205"/>
        <v>35.92</v>
      </c>
      <c r="Q2193" t="s">
        <v>8333</v>
      </c>
      <c r="R2193" t="s">
        <v>8351</v>
      </c>
      <c r="S2193" s="8">
        <f t="shared" si="206"/>
        <v>42768.6253125</v>
      </c>
      <c r="T2193" s="8">
        <f t="shared" si="207"/>
        <v>42780.583645833336</v>
      </c>
      <c r="U2193" t="str">
        <f t="shared" si="208"/>
        <v>Feb</v>
      </c>
      <c r="V2193" t="str">
        <f t="shared" si="209"/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>
        <f t="shared" si="205"/>
        <v>40.07</v>
      </c>
      <c r="Q2194" t="s">
        <v>8333</v>
      </c>
      <c r="R2194" t="s">
        <v>8351</v>
      </c>
      <c r="S2194" s="8">
        <f t="shared" si="206"/>
        <v>42691.642870370364</v>
      </c>
      <c r="T2194" s="8">
        <f t="shared" si="207"/>
        <v>42719.708333333328</v>
      </c>
      <c r="U2194" t="str">
        <f t="shared" si="208"/>
        <v>Nov</v>
      </c>
      <c r="V2194" t="str">
        <f t="shared" si="209"/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>
        <f t="shared" si="205"/>
        <v>75.650000000000006</v>
      </c>
      <c r="Q2195" t="s">
        <v>8333</v>
      </c>
      <c r="R2195" t="s">
        <v>8351</v>
      </c>
      <c r="S2195" s="8">
        <f t="shared" si="206"/>
        <v>42664.197592592587</v>
      </c>
      <c r="T2195" s="8">
        <f t="shared" si="207"/>
        <v>42694.957638888889</v>
      </c>
      <c r="U2195" t="str">
        <f t="shared" si="208"/>
        <v>Oct</v>
      </c>
      <c r="V2195" t="str">
        <f t="shared" si="209"/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>
        <f t="shared" si="205"/>
        <v>61.2</v>
      </c>
      <c r="Q2196" t="s">
        <v>8333</v>
      </c>
      <c r="R2196" t="s">
        <v>8351</v>
      </c>
      <c r="S2196" s="8">
        <f t="shared" si="206"/>
        <v>42425.54965277778</v>
      </c>
      <c r="T2196" s="8">
        <f t="shared" si="207"/>
        <v>42455.466319444444</v>
      </c>
      <c r="U2196" t="str">
        <f t="shared" si="208"/>
        <v>Feb</v>
      </c>
      <c r="V2196" t="str">
        <f t="shared" si="209"/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>
        <f t="shared" si="205"/>
        <v>48.13</v>
      </c>
      <c r="Q2197" t="s">
        <v>8333</v>
      </c>
      <c r="R2197" t="s">
        <v>8351</v>
      </c>
      <c r="S2197" s="8">
        <f t="shared" si="206"/>
        <v>42197.563657407409</v>
      </c>
      <c r="T2197" s="8">
        <f t="shared" si="207"/>
        <v>42227.521990740745</v>
      </c>
      <c r="U2197" t="str">
        <f t="shared" si="208"/>
        <v>Jul</v>
      </c>
      <c r="V2197" t="str">
        <f t="shared" si="209"/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>
        <f t="shared" si="205"/>
        <v>68.11</v>
      </c>
      <c r="Q2198" t="s">
        <v>8333</v>
      </c>
      <c r="R2198" t="s">
        <v>8351</v>
      </c>
      <c r="S2198" s="8">
        <f t="shared" si="206"/>
        <v>42675.278958333329</v>
      </c>
      <c r="T2198" s="8">
        <f t="shared" si="207"/>
        <v>42706.041666666672</v>
      </c>
      <c r="U2198" t="str">
        <f t="shared" si="208"/>
        <v>Nov</v>
      </c>
      <c r="V2198" t="str">
        <f t="shared" si="209"/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>
        <f t="shared" si="205"/>
        <v>65.89</v>
      </c>
      <c r="Q2199" t="s">
        <v>8333</v>
      </c>
      <c r="R2199" t="s">
        <v>8351</v>
      </c>
      <c r="S2199" s="8">
        <f t="shared" si="206"/>
        <v>42033.37568287037</v>
      </c>
      <c r="T2199" s="8">
        <f t="shared" si="207"/>
        <v>42063.334016203706</v>
      </c>
      <c r="U2199" t="str">
        <f t="shared" si="208"/>
        <v>Jan</v>
      </c>
      <c r="V2199" t="str">
        <f t="shared" si="209"/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>
        <f t="shared" si="205"/>
        <v>81.650000000000006</v>
      </c>
      <c r="Q2200" t="s">
        <v>8333</v>
      </c>
      <c r="R2200" t="s">
        <v>8351</v>
      </c>
      <c r="S2200" s="8">
        <f t="shared" si="206"/>
        <v>42292.305555555555</v>
      </c>
      <c r="T2200" s="8">
        <f t="shared" si="207"/>
        <v>42322.305555555555</v>
      </c>
      <c r="U2200" t="str">
        <f t="shared" si="208"/>
        <v>Oct</v>
      </c>
      <c r="V2200" t="str">
        <f t="shared" si="209"/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>
        <f t="shared" si="205"/>
        <v>52.7</v>
      </c>
      <c r="Q2201" t="s">
        <v>8333</v>
      </c>
      <c r="R2201" t="s">
        <v>8351</v>
      </c>
      <c r="S2201" s="8">
        <f t="shared" si="206"/>
        <v>42262.208310185182</v>
      </c>
      <c r="T2201" s="8">
        <f t="shared" si="207"/>
        <v>42292.166643518518</v>
      </c>
      <c r="U2201" t="str">
        <f t="shared" si="208"/>
        <v>Sep</v>
      </c>
      <c r="V2201" t="str">
        <f t="shared" si="209"/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>
        <f t="shared" si="205"/>
        <v>41.23</v>
      </c>
      <c r="Q2202" t="s">
        <v>8333</v>
      </c>
      <c r="R2202" t="s">
        <v>8351</v>
      </c>
      <c r="S2202" s="8">
        <f t="shared" si="206"/>
        <v>42163.417453703696</v>
      </c>
      <c r="T2202" s="8">
        <f t="shared" si="207"/>
        <v>42190.875</v>
      </c>
      <c r="U2202" t="str">
        <f t="shared" si="208"/>
        <v>Jun</v>
      </c>
      <c r="V2202" t="str">
        <f t="shared" si="209"/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>
        <f t="shared" si="205"/>
        <v>15.04</v>
      </c>
      <c r="Q2203" t="s">
        <v>8325</v>
      </c>
      <c r="R2203" t="s">
        <v>8330</v>
      </c>
      <c r="S2203" s="8">
        <f t="shared" si="206"/>
        <v>41276.638483796298</v>
      </c>
      <c r="T2203" s="8">
        <f t="shared" si="207"/>
        <v>41290.596817129634</v>
      </c>
      <c r="U2203" t="str">
        <f t="shared" si="208"/>
        <v>Jan</v>
      </c>
      <c r="V2203" t="str">
        <f t="shared" si="209"/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>
        <f t="shared" si="205"/>
        <v>39.07</v>
      </c>
      <c r="Q2204" t="s">
        <v>8325</v>
      </c>
      <c r="R2204" t="s">
        <v>8330</v>
      </c>
      <c r="S2204" s="8">
        <f t="shared" si="206"/>
        <v>41184.640833333331</v>
      </c>
      <c r="T2204" s="8">
        <f t="shared" si="207"/>
        <v>41214.599166666667</v>
      </c>
      <c r="U2204" t="str">
        <f t="shared" si="208"/>
        <v>Oct</v>
      </c>
      <c r="V2204" t="str">
        <f t="shared" si="209"/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>
        <f t="shared" si="205"/>
        <v>43.82</v>
      </c>
      <c r="Q2205" t="s">
        <v>8325</v>
      </c>
      <c r="R2205" t="s">
        <v>8330</v>
      </c>
      <c r="S2205" s="8">
        <f t="shared" si="206"/>
        <v>42241.651412037034</v>
      </c>
      <c r="T2205" s="8">
        <f t="shared" si="207"/>
        <v>42271.60974537037</v>
      </c>
      <c r="U2205" t="str">
        <f t="shared" si="208"/>
        <v>Aug</v>
      </c>
      <c r="V2205" t="str">
        <f t="shared" si="209"/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>
        <f t="shared" si="205"/>
        <v>27.3</v>
      </c>
      <c r="Q2206" t="s">
        <v>8325</v>
      </c>
      <c r="R2206" t="s">
        <v>8330</v>
      </c>
      <c r="S2206" s="8">
        <f t="shared" si="206"/>
        <v>41312.103229166663</v>
      </c>
      <c r="T2206" s="8">
        <f t="shared" si="207"/>
        <v>41342.061562499999</v>
      </c>
      <c r="U2206" t="str">
        <f t="shared" si="208"/>
        <v>Feb</v>
      </c>
      <c r="V2206" t="str">
        <f t="shared" si="209"/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</v>
      </c>
      <c r="Q2207" t="s">
        <v>8325</v>
      </c>
      <c r="R2207" t="s">
        <v>8330</v>
      </c>
      <c r="S2207" s="8">
        <f t="shared" si="206"/>
        <v>41031.613298611104</v>
      </c>
      <c r="T2207" s="8">
        <f t="shared" si="207"/>
        <v>41061.57163194444</v>
      </c>
      <c r="U2207" t="str">
        <f t="shared" si="208"/>
        <v>May</v>
      </c>
      <c r="V2207" t="str">
        <f t="shared" si="209"/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>
        <f t="shared" si="205"/>
        <v>33.24</v>
      </c>
      <c r="Q2208" t="s">
        <v>8325</v>
      </c>
      <c r="R2208" t="s">
        <v>8330</v>
      </c>
      <c r="S2208" s="8">
        <f t="shared" si="206"/>
        <v>40997.048888888887</v>
      </c>
      <c r="T2208" s="8">
        <f t="shared" si="207"/>
        <v>41015.007222222222</v>
      </c>
      <c r="U2208" t="str">
        <f t="shared" si="208"/>
        <v>Mar</v>
      </c>
      <c r="V2208" t="str">
        <f t="shared" si="209"/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285.70999999999998</v>
      </c>
      <c r="Q2209" t="s">
        <v>8325</v>
      </c>
      <c r="R2209" t="s">
        <v>8330</v>
      </c>
      <c r="S2209" s="8">
        <f t="shared" si="206"/>
        <v>41563.985798611109</v>
      </c>
      <c r="T2209" s="8">
        <f t="shared" si="207"/>
        <v>41593.985798611109</v>
      </c>
      <c r="U2209" t="str">
        <f t="shared" si="208"/>
        <v>Oct</v>
      </c>
      <c r="V2209" t="str">
        <f t="shared" si="209"/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>
        <f t="shared" si="205"/>
        <v>42.33</v>
      </c>
      <c r="Q2210" t="s">
        <v>8325</v>
      </c>
      <c r="R2210" t="s">
        <v>8330</v>
      </c>
      <c r="S2210" s="8">
        <f t="shared" si="206"/>
        <v>40946.673912037033</v>
      </c>
      <c r="T2210" s="8">
        <f t="shared" si="207"/>
        <v>41005.916666666664</v>
      </c>
      <c r="U2210" t="str">
        <f t="shared" si="208"/>
        <v>Feb</v>
      </c>
      <c r="V2210" t="str">
        <f t="shared" si="209"/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>
        <f t="shared" si="205"/>
        <v>50.27</v>
      </c>
      <c r="Q2211" t="s">
        <v>8325</v>
      </c>
      <c r="R2211" t="s">
        <v>8330</v>
      </c>
      <c r="S2211" s="8">
        <f t="shared" si="206"/>
        <v>41732.27134259259</v>
      </c>
      <c r="T2211" s="8">
        <f t="shared" si="207"/>
        <v>41743.708333333336</v>
      </c>
      <c r="U2211" t="str">
        <f t="shared" si="208"/>
        <v>Apr</v>
      </c>
      <c r="V2211" t="str">
        <f t="shared" si="209"/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>
        <f t="shared" si="205"/>
        <v>61.9</v>
      </c>
      <c r="Q2212" t="s">
        <v>8325</v>
      </c>
      <c r="R2212" t="s">
        <v>8330</v>
      </c>
      <c r="S2212" s="8">
        <f t="shared" si="206"/>
        <v>40955.857754629629</v>
      </c>
      <c r="T2212" s="8">
        <f t="shared" si="207"/>
        <v>41013.48333333333</v>
      </c>
      <c r="U2212" t="str">
        <f t="shared" si="208"/>
        <v>Feb</v>
      </c>
      <c r="V2212" t="str">
        <f t="shared" si="209"/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>
        <f t="shared" si="205"/>
        <v>40.75</v>
      </c>
      <c r="Q2213" t="s">
        <v>8325</v>
      </c>
      <c r="R2213" t="s">
        <v>8330</v>
      </c>
      <c r="S2213" s="8">
        <f t="shared" si="206"/>
        <v>41716.576678240737</v>
      </c>
      <c r="T2213" s="8">
        <f t="shared" si="207"/>
        <v>41739.040972222225</v>
      </c>
      <c r="U2213" t="str">
        <f t="shared" si="208"/>
        <v>Mar</v>
      </c>
      <c r="V2213" t="str">
        <f t="shared" si="209"/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>
        <f t="shared" si="205"/>
        <v>55.8</v>
      </c>
      <c r="Q2214" t="s">
        <v>8325</v>
      </c>
      <c r="R2214" t="s">
        <v>8330</v>
      </c>
      <c r="S2214" s="8">
        <f t="shared" si="206"/>
        <v>41548.539085648146</v>
      </c>
      <c r="T2214" s="8">
        <f t="shared" si="207"/>
        <v>41581.791666666664</v>
      </c>
      <c r="U2214" t="str">
        <f t="shared" si="208"/>
        <v>Oct</v>
      </c>
      <c r="V2214" t="str">
        <f t="shared" si="209"/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">
        <v>8325</v>
      </c>
      <c r="R2215" t="s">
        <v>8330</v>
      </c>
      <c r="S2215" s="8">
        <f t="shared" si="206"/>
        <v>42109.617812499993</v>
      </c>
      <c r="T2215" s="8">
        <f t="shared" si="207"/>
        <v>42139.576145833329</v>
      </c>
      <c r="U2215" t="str">
        <f t="shared" si="208"/>
        <v>Apr</v>
      </c>
      <c r="V2215" t="str">
        <f t="shared" si="209"/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>
        <f t="shared" si="205"/>
        <v>73.13</v>
      </c>
      <c r="Q2216" t="s">
        <v>8325</v>
      </c>
      <c r="R2216" t="s">
        <v>8330</v>
      </c>
      <c r="S2216" s="8">
        <f t="shared" si="206"/>
        <v>41646.58388888889</v>
      </c>
      <c r="T2216" s="8">
        <f t="shared" si="207"/>
        <v>41676.542222222226</v>
      </c>
      <c r="U2216" t="str">
        <f t="shared" si="208"/>
        <v>Jan</v>
      </c>
      <c r="V2216" t="str">
        <f t="shared" si="209"/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>
        <f t="shared" si="205"/>
        <v>26.06</v>
      </c>
      <c r="Q2217" t="s">
        <v>8325</v>
      </c>
      <c r="R2217" t="s">
        <v>8330</v>
      </c>
      <c r="S2217" s="8">
        <f t="shared" si="206"/>
        <v>40958.508935185186</v>
      </c>
      <c r="T2217" s="8">
        <f t="shared" si="207"/>
        <v>40981.040972222225</v>
      </c>
      <c r="U2217" t="str">
        <f t="shared" si="208"/>
        <v>Feb</v>
      </c>
      <c r="V2217" t="str">
        <f t="shared" si="209"/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>
        <f t="shared" si="205"/>
        <v>22.64</v>
      </c>
      <c r="Q2218" t="s">
        <v>8325</v>
      </c>
      <c r="R2218" t="s">
        <v>8330</v>
      </c>
      <c r="S2218" s="8">
        <f t="shared" si="206"/>
        <v>42194.543344907412</v>
      </c>
      <c r="T2218" s="8">
        <f t="shared" si="207"/>
        <v>42208.501678240747</v>
      </c>
      <c r="U2218" t="str">
        <f t="shared" si="208"/>
        <v>Jul</v>
      </c>
      <c r="V2218" t="str">
        <f t="shared" si="209"/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>
        <f t="shared" si="205"/>
        <v>47.22</v>
      </c>
      <c r="Q2219" t="s">
        <v>8325</v>
      </c>
      <c r="R2219" t="s">
        <v>8330</v>
      </c>
      <c r="S2219" s="8">
        <f t="shared" si="206"/>
        <v>42299.568437499998</v>
      </c>
      <c r="T2219" s="8">
        <f t="shared" si="207"/>
        <v>42310.083333333328</v>
      </c>
      <c r="U2219" t="str">
        <f t="shared" si="208"/>
        <v>Oct</v>
      </c>
      <c r="V2219" t="str">
        <f t="shared" si="209"/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>
        <f t="shared" si="205"/>
        <v>32.32</v>
      </c>
      <c r="Q2220" t="s">
        <v>8325</v>
      </c>
      <c r="R2220" t="s">
        <v>8330</v>
      </c>
      <c r="S2220" s="8">
        <f t="shared" si="206"/>
        <v>41127.603969907403</v>
      </c>
      <c r="T2220" s="8">
        <f t="shared" si="207"/>
        <v>41149.75</v>
      </c>
      <c r="U2220" t="str">
        <f t="shared" si="208"/>
        <v>Aug</v>
      </c>
      <c r="V2220" t="str">
        <f t="shared" si="209"/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>
        <f t="shared" si="205"/>
        <v>53.42</v>
      </c>
      <c r="Q2221" t="s">
        <v>8325</v>
      </c>
      <c r="R2221" t="s">
        <v>8330</v>
      </c>
      <c r="S2221" s="8">
        <f t="shared" si="206"/>
        <v>42205.510555555556</v>
      </c>
      <c r="T2221" s="8">
        <f t="shared" si="207"/>
        <v>42235.468888888892</v>
      </c>
      <c r="U2221" t="str">
        <f t="shared" si="208"/>
        <v>Jul</v>
      </c>
      <c r="V2221" t="str">
        <f t="shared" si="209"/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>
        <f t="shared" si="205"/>
        <v>51.3</v>
      </c>
      <c r="Q2222" t="s">
        <v>8325</v>
      </c>
      <c r="R2222" t="s">
        <v>8330</v>
      </c>
      <c r="S2222" s="8">
        <f t="shared" si="206"/>
        <v>41451.852268518516</v>
      </c>
      <c r="T2222" s="8">
        <f t="shared" si="207"/>
        <v>41481.810601851852</v>
      </c>
      <c r="U2222" t="str">
        <f t="shared" si="208"/>
        <v>Jun</v>
      </c>
      <c r="V2222" t="str">
        <f t="shared" si="209"/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>
        <f t="shared" si="205"/>
        <v>37.200000000000003</v>
      </c>
      <c r="Q2223" t="s">
        <v>8333</v>
      </c>
      <c r="R2223" t="s">
        <v>8351</v>
      </c>
      <c r="S2223" s="8">
        <f t="shared" si="206"/>
        <v>42452.458437499998</v>
      </c>
      <c r="T2223" s="8">
        <f t="shared" si="207"/>
        <v>42482.75</v>
      </c>
      <c r="U2223" t="str">
        <f t="shared" si="208"/>
        <v>Mar</v>
      </c>
      <c r="V2223" t="str">
        <f t="shared" si="209"/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>
        <f t="shared" si="205"/>
        <v>27.1</v>
      </c>
      <c r="Q2224" t="s">
        <v>8333</v>
      </c>
      <c r="R2224" t="s">
        <v>8351</v>
      </c>
      <c r="S2224" s="8">
        <f t="shared" si="206"/>
        <v>40906.579247685186</v>
      </c>
      <c r="T2224" s="8">
        <f t="shared" si="207"/>
        <v>40936.537581018521</v>
      </c>
      <c r="U2224" t="str">
        <f t="shared" si="208"/>
        <v>Dec</v>
      </c>
      <c r="V2224" t="str">
        <f t="shared" si="209"/>
        <v>2011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>
        <f t="shared" si="205"/>
        <v>206.31</v>
      </c>
      <c r="Q2225" t="s">
        <v>8333</v>
      </c>
      <c r="R2225" t="s">
        <v>8351</v>
      </c>
      <c r="S2225" s="8">
        <f t="shared" si="206"/>
        <v>42152.432500000003</v>
      </c>
      <c r="T2225" s="8">
        <f t="shared" si="207"/>
        <v>42182.390833333338</v>
      </c>
      <c r="U2225" t="str">
        <f t="shared" si="208"/>
        <v>May</v>
      </c>
      <c r="V2225" t="str">
        <f t="shared" si="209"/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>
        <f t="shared" si="205"/>
        <v>82.15</v>
      </c>
      <c r="Q2226" t="s">
        <v>8333</v>
      </c>
      <c r="R2226" t="s">
        <v>8351</v>
      </c>
      <c r="S2226" s="8">
        <f t="shared" si="206"/>
        <v>42644.459201388883</v>
      </c>
      <c r="T2226" s="8">
        <f t="shared" si="207"/>
        <v>42672.541666666672</v>
      </c>
      <c r="U2226" t="str">
        <f t="shared" si="208"/>
        <v>Oct</v>
      </c>
      <c r="V2226" t="str">
        <f t="shared" si="209"/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>
        <f t="shared" si="205"/>
        <v>164.8</v>
      </c>
      <c r="Q2227" t="s">
        <v>8333</v>
      </c>
      <c r="R2227" t="s">
        <v>8351</v>
      </c>
      <c r="S2227" s="8">
        <f t="shared" si="206"/>
        <v>41873.583506944444</v>
      </c>
      <c r="T2227" s="8">
        <f t="shared" si="207"/>
        <v>41903.54184027778</v>
      </c>
      <c r="U2227" t="str">
        <f t="shared" si="208"/>
        <v>Aug</v>
      </c>
      <c r="V2227" t="str">
        <f t="shared" si="209"/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>
        <f t="shared" si="205"/>
        <v>60.82</v>
      </c>
      <c r="Q2228" t="s">
        <v>8333</v>
      </c>
      <c r="R2228" t="s">
        <v>8351</v>
      </c>
      <c r="S2228" s="8">
        <f t="shared" si="206"/>
        <v>42381.590532407405</v>
      </c>
      <c r="T2228" s="8">
        <f t="shared" si="207"/>
        <v>42411.957638888889</v>
      </c>
      <c r="U2228" t="str">
        <f t="shared" si="208"/>
        <v>Jan</v>
      </c>
      <c r="V2228" t="str">
        <f t="shared" si="209"/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>
        <f t="shared" si="205"/>
        <v>67.97</v>
      </c>
      <c r="Q2229" t="s">
        <v>8333</v>
      </c>
      <c r="R2229" t="s">
        <v>8351</v>
      </c>
      <c r="S2229" s="8">
        <f t="shared" si="206"/>
        <v>41561.599016203698</v>
      </c>
      <c r="T2229" s="8">
        <f t="shared" si="207"/>
        <v>41591.599016203705</v>
      </c>
      <c r="U2229" t="str">
        <f t="shared" si="208"/>
        <v>Oct</v>
      </c>
      <c r="V2229" t="str">
        <f t="shared" si="209"/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>
        <f t="shared" si="205"/>
        <v>81.56</v>
      </c>
      <c r="Q2230" t="s">
        <v>8333</v>
      </c>
      <c r="R2230" t="s">
        <v>8351</v>
      </c>
      <c r="S2230" s="8">
        <f t="shared" si="206"/>
        <v>42202.069861111107</v>
      </c>
      <c r="T2230" s="8">
        <f t="shared" si="207"/>
        <v>42232.028194444443</v>
      </c>
      <c r="U2230" t="str">
        <f t="shared" si="208"/>
        <v>Jul</v>
      </c>
      <c r="V2230" t="str">
        <f t="shared" si="209"/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>
        <f t="shared" si="205"/>
        <v>25.43</v>
      </c>
      <c r="Q2231" t="s">
        <v>8333</v>
      </c>
      <c r="R2231" t="s">
        <v>8351</v>
      </c>
      <c r="S2231" s="8">
        <f t="shared" si="206"/>
        <v>41484.455914351849</v>
      </c>
      <c r="T2231" s="8">
        <f t="shared" si="207"/>
        <v>41519.916666666664</v>
      </c>
      <c r="U2231" t="str">
        <f t="shared" si="208"/>
        <v>Jul</v>
      </c>
      <c r="V2231" t="str">
        <f t="shared" si="209"/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>
        <f t="shared" si="205"/>
        <v>21.5</v>
      </c>
      <c r="Q2232" t="s">
        <v>8333</v>
      </c>
      <c r="R2232" t="s">
        <v>8351</v>
      </c>
      <c r="S2232" s="8">
        <f t="shared" si="206"/>
        <v>41724.672766203701</v>
      </c>
      <c r="T2232" s="8">
        <f t="shared" si="207"/>
        <v>41754.631099537037</v>
      </c>
      <c r="U2232" t="str">
        <f t="shared" si="208"/>
        <v>Mar</v>
      </c>
      <c r="V2232" t="str">
        <f t="shared" si="209"/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>
        <f t="shared" si="205"/>
        <v>27.23</v>
      </c>
      <c r="Q2233" t="s">
        <v>8333</v>
      </c>
      <c r="R2233" t="s">
        <v>8351</v>
      </c>
      <c r="S2233" s="8">
        <f t="shared" si="206"/>
        <v>41423.702557870369</v>
      </c>
      <c r="T2233" s="8">
        <f t="shared" si="207"/>
        <v>41449.958333333336</v>
      </c>
      <c r="U2233" t="str">
        <f t="shared" si="208"/>
        <v>May</v>
      </c>
      <c r="V2233" t="str">
        <f t="shared" si="209"/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>
        <f t="shared" si="205"/>
        <v>25.09</v>
      </c>
      <c r="Q2234" t="s">
        <v>8333</v>
      </c>
      <c r="R2234" t="s">
        <v>8351</v>
      </c>
      <c r="S2234" s="8">
        <f t="shared" si="206"/>
        <v>41806.585740740738</v>
      </c>
      <c r="T2234" s="8">
        <f t="shared" si="207"/>
        <v>41838.875</v>
      </c>
      <c r="U2234" t="str">
        <f t="shared" si="208"/>
        <v>Jun</v>
      </c>
      <c r="V2234" t="str">
        <f t="shared" si="209"/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>
        <f t="shared" si="205"/>
        <v>21.23</v>
      </c>
      <c r="Q2235" t="s">
        <v>8333</v>
      </c>
      <c r="R2235" t="s">
        <v>8351</v>
      </c>
      <c r="S2235" s="8">
        <f t="shared" si="206"/>
        <v>42331.170590277768</v>
      </c>
      <c r="T2235" s="8">
        <f t="shared" si="207"/>
        <v>42351.75</v>
      </c>
      <c r="U2235" t="str">
        <f t="shared" si="208"/>
        <v>Nov</v>
      </c>
      <c r="V2235" t="str">
        <f t="shared" si="209"/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41.61</v>
      </c>
      <c r="Q2236" t="s">
        <v>8333</v>
      </c>
      <c r="R2236" t="s">
        <v>8351</v>
      </c>
      <c r="S2236" s="8">
        <f t="shared" si="206"/>
        <v>42710.616284722222</v>
      </c>
      <c r="T2236" s="8">
        <f t="shared" si="207"/>
        <v>42740.574618055558</v>
      </c>
      <c r="U2236" t="str">
        <f t="shared" si="208"/>
        <v>Dec</v>
      </c>
      <c r="V2236" t="str">
        <f t="shared" si="209"/>
        <v>2016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>
        <f t="shared" si="205"/>
        <v>135.59</v>
      </c>
      <c r="Q2237" t="s">
        <v>8333</v>
      </c>
      <c r="R2237" t="s">
        <v>8351</v>
      </c>
      <c r="S2237" s="8">
        <f t="shared" si="206"/>
        <v>42061.813784722217</v>
      </c>
      <c r="T2237" s="8">
        <f t="shared" si="207"/>
        <v>42091.730451388896</v>
      </c>
      <c r="U2237" t="str">
        <f t="shared" si="208"/>
        <v>Feb</v>
      </c>
      <c r="V2237" t="str">
        <f t="shared" si="209"/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>
        <f t="shared" si="205"/>
        <v>22.12</v>
      </c>
      <c r="Q2238" t="s">
        <v>8333</v>
      </c>
      <c r="R2238" t="s">
        <v>8351</v>
      </c>
      <c r="S2238" s="8">
        <f t="shared" si="206"/>
        <v>42371.408831018511</v>
      </c>
      <c r="T2238" s="8">
        <f t="shared" si="207"/>
        <v>42401.367164351846</v>
      </c>
      <c r="U2238" t="str">
        <f t="shared" si="208"/>
        <v>Jan</v>
      </c>
      <c r="V2238" t="str">
        <f t="shared" si="209"/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>
        <f t="shared" si="205"/>
        <v>64.63</v>
      </c>
      <c r="Q2239" t="s">
        <v>8333</v>
      </c>
      <c r="R2239" t="s">
        <v>8351</v>
      </c>
      <c r="S2239" s="8">
        <f t="shared" si="206"/>
        <v>41914.794942129629</v>
      </c>
      <c r="T2239" s="8">
        <f t="shared" si="207"/>
        <v>41955.082638888889</v>
      </c>
      <c r="U2239" t="str">
        <f t="shared" si="208"/>
        <v>Oct</v>
      </c>
      <c r="V2239" t="str">
        <f t="shared" si="209"/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>
        <f t="shared" si="205"/>
        <v>69.569999999999993</v>
      </c>
      <c r="Q2240" t="s">
        <v>8333</v>
      </c>
      <c r="R2240" t="s">
        <v>8351</v>
      </c>
      <c r="S2240" s="8">
        <f t="shared" si="206"/>
        <v>42774.41337962963</v>
      </c>
      <c r="T2240" s="8">
        <f t="shared" si="207"/>
        <v>42804.371712962966</v>
      </c>
      <c r="U2240" t="str">
        <f t="shared" si="208"/>
        <v>Feb</v>
      </c>
      <c r="V2240" t="str">
        <f t="shared" si="209"/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>
        <f t="shared" si="205"/>
        <v>75.13</v>
      </c>
      <c r="Q2241" t="s">
        <v>8333</v>
      </c>
      <c r="R2241" t="s">
        <v>8351</v>
      </c>
      <c r="S2241" s="8">
        <f t="shared" si="206"/>
        <v>41572.750162037039</v>
      </c>
      <c r="T2241" s="8">
        <f t="shared" si="207"/>
        <v>41608.918055555558</v>
      </c>
      <c r="U2241" t="str">
        <f t="shared" si="208"/>
        <v>Oct</v>
      </c>
      <c r="V2241" t="str">
        <f t="shared" si="209"/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>
        <f t="shared" si="205"/>
        <v>140.97999999999999</v>
      </c>
      <c r="Q2242" t="s">
        <v>8333</v>
      </c>
      <c r="R2242" t="s">
        <v>8351</v>
      </c>
      <c r="S2242" s="8">
        <f t="shared" si="206"/>
        <v>42452.617407407401</v>
      </c>
      <c r="T2242" s="8">
        <f t="shared" si="207"/>
        <v>42482.575740740736</v>
      </c>
      <c r="U2242" t="str">
        <f t="shared" si="208"/>
        <v>Mar</v>
      </c>
      <c r="V2242" t="str">
        <f t="shared" si="209"/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ROUND(100*(E2243/D2243),0)</f>
        <v>806</v>
      </c>
      <c r="P2243">
        <f t="shared" ref="P2243:P2306" si="211">ROUND(E2243/L2243,2)</f>
        <v>49.47</v>
      </c>
      <c r="Q2243" t="s">
        <v>8333</v>
      </c>
      <c r="R2243" t="s">
        <v>8351</v>
      </c>
      <c r="S2243" s="8">
        <f t="shared" ref="S2243:S2306" si="212">(((J2243/60)/60)/24)+DATE(1970,1,1)+(-5/24)</f>
        <v>42766.619212962956</v>
      </c>
      <c r="T2243" s="8">
        <f t="shared" ref="T2243:T2306" si="213">(((I2243/60)/60)/24)+DATE(1970,1,1)+(-6/24)</f>
        <v>42796.577546296292</v>
      </c>
      <c r="U2243" t="str">
        <f t="shared" ref="U2243:U2306" si="214">TEXT(S2243,"mmm")</f>
        <v>Jan</v>
      </c>
      <c r="V2243" t="str">
        <f t="shared" ref="V2243:V2306" si="215">TEXT(S2243,"yyyy")</f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>
        <f t="shared" si="211"/>
        <v>53.87</v>
      </c>
      <c r="Q2244" t="s">
        <v>8333</v>
      </c>
      <c r="R2244" t="s">
        <v>8351</v>
      </c>
      <c r="S2244" s="8">
        <f t="shared" si="212"/>
        <v>41569.367280092592</v>
      </c>
      <c r="T2244" s="8">
        <f t="shared" si="213"/>
        <v>41604.876388888886</v>
      </c>
      <c r="U2244" t="str">
        <f t="shared" si="214"/>
        <v>Oct</v>
      </c>
      <c r="V2244" t="str">
        <f t="shared" si="215"/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</v>
      </c>
      <c r="Q2245" t="s">
        <v>8333</v>
      </c>
      <c r="R2245" t="s">
        <v>8351</v>
      </c>
      <c r="S2245" s="8">
        <f t="shared" si="212"/>
        <v>42800.542708333327</v>
      </c>
      <c r="T2245" s="8">
        <f t="shared" si="213"/>
        <v>42806.875</v>
      </c>
      <c r="U2245" t="str">
        <f t="shared" si="214"/>
        <v>Mar</v>
      </c>
      <c r="V2245" t="str">
        <f t="shared" si="215"/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>
        <f t="shared" si="211"/>
        <v>65</v>
      </c>
      <c r="Q2246" t="s">
        <v>8333</v>
      </c>
      <c r="R2246" t="s">
        <v>8351</v>
      </c>
      <c r="S2246" s="8">
        <f t="shared" si="212"/>
        <v>42647.610486111109</v>
      </c>
      <c r="T2246" s="8">
        <f t="shared" si="213"/>
        <v>42659.604166666672</v>
      </c>
      <c r="U2246" t="str">
        <f t="shared" si="214"/>
        <v>Oct</v>
      </c>
      <c r="V2246" t="str">
        <f t="shared" si="215"/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>
        <f t="shared" si="211"/>
        <v>53.48</v>
      </c>
      <c r="Q2247" t="s">
        <v>8333</v>
      </c>
      <c r="R2247" t="s">
        <v>8351</v>
      </c>
      <c r="S2247" s="8">
        <f t="shared" si="212"/>
        <v>41660.500196759262</v>
      </c>
      <c r="T2247" s="8">
        <f t="shared" si="213"/>
        <v>41691.5</v>
      </c>
      <c r="U2247" t="str">
        <f t="shared" si="214"/>
        <v>Jan</v>
      </c>
      <c r="V2247" t="str">
        <f t="shared" si="215"/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>
        <f t="shared" si="211"/>
        <v>43.91</v>
      </c>
      <c r="Q2248" t="s">
        <v>8333</v>
      </c>
      <c r="R2248" t="s">
        <v>8351</v>
      </c>
      <c r="S2248" s="8">
        <f t="shared" si="212"/>
        <v>42221.583449074074</v>
      </c>
      <c r="T2248" s="8">
        <f t="shared" si="213"/>
        <v>42251.54178240741</v>
      </c>
      <c r="U2248" t="str">
        <f t="shared" si="214"/>
        <v>Aug</v>
      </c>
      <c r="V2248" t="str">
        <f t="shared" si="215"/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>
        <f t="shared" si="211"/>
        <v>50.85</v>
      </c>
      <c r="Q2249" t="s">
        <v>8333</v>
      </c>
      <c r="R2249" t="s">
        <v>8351</v>
      </c>
      <c r="S2249" s="8">
        <f t="shared" si="212"/>
        <v>42200.457928240743</v>
      </c>
      <c r="T2249" s="8">
        <f t="shared" si="213"/>
        <v>42214.416261574079</v>
      </c>
      <c r="U2249" t="str">
        <f t="shared" si="214"/>
        <v>Jul</v>
      </c>
      <c r="V2249" t="str">
        <f t="shared" si="215"/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>
        <f t="shared" si="211"/>
        <v>58.63</v>
      </c>
      <c r="Q2250" t="s">
        <v>8333</v>
      </c>
      <c r="R2250" t="s">
        <v>8351</v>
      </c>
      <c r="S2250" s="8">
        <f t="shared" si="212"/>
        <v>42688.667569444442</v>
      </c>
      <c r="T2250" s="8">
        <f t="shared" si="213"/>
        <v>42718.625902777778</v>
      </c>
      <c r="U2250" t="str">
        <f t="shared" si="214"/>
        <v>Nov</v>
      </c>
      <c r="V2250" t="str">
        <f t="shared" si="215"/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>
        <f t="shared" si="211"/>
        <v>32.82</v>
      </c>
      <c r="Q2251" t="s">
        <v>8333</v>
      </c>
      <c r="R2251" t="s">
        <v>8351</v>
      </c>
      <c r="S2251" s="8">
        <f t="shared" si="212"/>
        <v>41336.494965277772</v>
      </c>
      <c r="T2251" s="8">
        <f t="shared" si="213"/>
        <v>41366.411631944444</v>
      </c>
      <c r="U2251" t="str">
        <f t="shared" si="214"/>
        <v>Mar</v>
      </c>
      <c r="V2251" t="str">
        <f t="shared" si="215"/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>
        <f t="shared" si="211"/>
        <v>426.93</v>
      </c>
      <c r="Q2252" t="s">
        <v>8333</v>
      </c>
      <c r="R2252" t="s">
        <v>8351</v>
      </c>
      <c r="S2252" s="8">
        <f t="shared" si="212"/>
        <v>42676.7971412037</v>
      </c>
      <c r="T2252" s="8">
        <f t="shared" si="213"/>
        <v>42706.7971412037</v>
      </c>
      <c r="U2252" t="str">
        <f t="shared" si="214"/>
        <v>Nov</v>
      </c>
      <c r="V2252" t="str">
        <f t="shared" si="215"/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>
        <f t="shared" si="211"/>
        <v>23.81</v>
      </c>
      <c r="Q2253" t="s">
        <v>8333</v>
      </c>
      <c r="R2253" t="s">
        <v>8351</v>
      </c>
      <c r="S2253" s="8">
        <f t="shared" si="212"/>
        <v>41846.137465277774</v>
      </c>
      <c r="T2253" s="8">
        <f t="shared" si="213"/>
        <v>41867.09579861111</v>
      </c>
      <c r="U2253" t="str">
        <f t="shared" si="214"/>
        <v>Jul</v>
      </c>
      <c r="V2253" t="str">
        <f t="shared" si="215"/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>
        <f t="shared" si="211"/>
        <v>98.41</v>
      </c>
      <c r="Q2254" t="s">
        <v>8333</v>
      </c>
      <c r="R2254" t="s">
        <v>8351</v>
      </c>
      <c r="S2254" s="8">
        <f t="shared" si="212"/>
        <v>42573.119652777772</v>
      </c>
      <c r="T2254" s="8">
        <f t="shared" si="213"/>
        <v>42588.077986111108</v>
      </c>
      <c r="U2254" t="str">
        <f t="shared" si="214"/>
        <v>Jul</v>
      </c>
      <c r="V2254" t="str">
        <f t="shared" si="215"/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>
        <f t="shared" si="211"/>
        <v>107.32</v>
      </c>
      <c r="Q2255" t="s">
        <v>8333</v>
      </c>
      <c r="R2255" t="s">
        <v>8351</v>
      </c>
      <c r="S2255" s="8">
        <f t="shared" si="212"/>
        <v>42296.422997685186</v>
      </c>
      <c r="T2255" s="8">
        <f t="shared" si="213"/>
        <v>42326.422997685186</v>
      </c>
      <c r="U2255" t="str">
        <f t="shared" si="214"/>
        <v>Oct</v>
      </c>
      <c r="V2255" t="str">
        <f t="shared" si="215"/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>
        <f t="shared" si="211"/>
        <v>11.67</v>
      </c>
      <c r="Q2256" t="s">
        <v>8333</v>
      </c>
      <c r="R2256" t="s">
        <v>8351</v>
      </c>
      <c r="S2256" s="8">
        <f t="shared" si="212"/>
        <v>42752.439444444441</v>
      </c>
      <c r="T2256" s="8">
        <f t="shared" si="213"/>
        <v>42759.397777777776</v>
      </c>
      <c r="U2256" t="str">
        <f t="shared" si="214"/>
        <v>Jan</v>
      </c>
      <c r="V2256" t="str">
        <f t="shared" si="215"/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>
        <f t="shared" si="211"/>
        <v>41.78</v>
      </c>
      <c r="Q2257" t="s">
        <v>8333</v>
      </c>
      <c r="R2257" t="s">
        <v>8351</v>
      </c>
      <c r="S2257" s="8">
        <f t="shared" si="212"/>
        <v>42467.743645833332</v>
      </c>
      <c r="T2257" s="8">
        <f t="shared" si="213"/>
        <v>42497.701979166668</v>
      </c>
      <c r="U2257" t="str">
        <f t="shared" si="214"/>
        <v>Apr</v>
      </c>
      <c r="V2257" t="str">
        <f t="shared" si="215"/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>
        <f t="shared" si="211"/>
        <v>21.38</v>
      </c>
      <c r="Q2258" t="s">
        <v>8333</v>
      </c>
      <c r="R2258" t="s">
        <v>8351</v>
      </c>
      <c r="S2258" s="8">
        <f t="shared" si="212"/>
        <v>42682.243587962956</v>
      </c>
      <c r="T2258" s="8">
        <f t="shared" si="213"/>
        <v>42696.201921296291</v>
      </c>
      <c r="U2258" t="str">
        <f t="shared" si="214"/>
        <v>Nov</v>
      </c>
      <c r="V2258" t="str">
        <f t="shared" si="215"/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>
        <f t="shared" si="211"/>
        <v>94.1</v>
      </c>
      <c r="Q2259" t="s">
        <v>8333</v>
      </c>
      <c r="R2259" t="s">
        <v>8351</v>
      </c>
      <c r="S2259" s="8">
        <f t="shared" si="212"/>
        <v>42505.728344907409</v>
      </c>
      <c r="T2259" s="8">
        <f t="shared" si="213"/>
        <v>42540.708333333328</v>
      </c>
      <c r="U2259" t="str">
        <f t="shared" si="214"/>
        <v>May</v>
      </c>
      <c r="V2259" t="str">
        <f t="shared" si="215"/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>
        <f t="shared" si="211"/>
        <v>15.72</v>
      </c>
      <c r="Q2260" t="s">
        <v>8333</v>
      </c>
      <c r="R2260" t="s">
        <v>8351</v>
      </c>
      <c r="S2260" s="8">
        <f t="shared" si="212"/>
        <v>42136.542673611104</v>
      </c>
      <c r="T2260" s="8">
        <f t="shared" si="213"/>
        <v>42166.50100694444</v>
      </c>
      <c r="U2260" t="str">
        <f t="shared" si="214"/>
        <v>May</v>
      </c>
      <c r="V2260" t="str">
        <f t="shared" si="215"/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>
        <f t="shared" si="211"/>
        <v>90.64</v>
      </c>
      <c r="Q2261" t="s">
        <v>8333</v>
      </c>
      <c r="R2261" t="s">
        <v>8351</v>
      </c>
      <c r="S2261" s="8">
        <f t="shared" si="212"/>
        <v>42702.59648148148</v>
      </c>
      <c r="T2261" s="8">
        <f t="shared" si="213"/>
        <v>42712.554814814815</v>
      </c>
      <c r="U2261" t="str">
        <f t="shared" si="214"/>
        <v>Nov</v>
      </c>
      <c r="V2261" t="str">
        <f t="shared" si="215"/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>
        <f t="shared" si="211"/>
        <v>97.3</v>
      </c>
      <c r="Q2262" t="s">
        <v>8333</v>
      </c>
      <c r="R2262" t="s">
        <v>8351</v>
      </c>
      <c r="S2262" s="8">
        <f t="shared" si="212"/>
        <v>41694.808449074073</v>
      </c>
      <c r="T2262" s="8">
        <f t="shared" si="213"/>
        <v>41724.725115740745</v>
      </c>
      <c r="U2262" t="str">
        <f t="shared" si="214"/>
        <v>Feb</v>
      </c>
      <c r="V2262" t="str">
        <f t="shared" si="215"/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>
        <f t="shared" si="211"/>
        <v>37.119999999999997</v>
      </c>
      <c r="Q2263" t="s">
        <v>8333</v>
      </c>
      <c r="R2263" t="s">
        <v>8351</v>
      </c>
      <c r="S2263" s="8">
        <f t="shared" si="212"/>
        <v>42759.516435185178</v>
      </c>
      <c r="T2263" s="8">
        <f t="shared" si="213"/>
        <v>42780.474768518514</v>
      </c>
      <c r="U2263" t="str">
        <f t="shared" si="214"/>
        <v>Jan</v>
      </c>
      <c r="V2263" t="str">
        <f t="shared" si="215"/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>
        <f t="shared" si="211"/>
        <v>28.1</v>
      </c>
      <c r="Q2264" t="s">
        <v>8333</v>
      </c>
      <c r="R2264" t="s">
        <v>8351</v>
      </c>
      <c r="S2264" s="8">
        <f t="shared" si="212"/>
        <v>41926.376828703702</v>
      </c>
      <c r="T2264" s="8">
        <f t="shared" si="213"/>
        <v>41960.75</v>
      </c>
      <c r="U2264" t="str">
        <f t="shared" si="214"/>
        <v>Oct</v>
      </c>
      <c r="V2264" t="str">
        <f t="shared" si="215"/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>
        <f t="shared" si="211"/>
        <v>144.43</v>
      </c>
      <c r="Q2265" t="s">
        <v>8333</v>
      </c>
      <c r="R2265" t="s">
        <v>8351</v>
      </c>
      <c r="S2265" s="8">
        <f t="shared" si="212"/>
        <v>42014.623993055553</v>
      </c>
      <c r="T2265" s="8">
        <f t="shared" si="213"/>
        <v>42035.582326388889</v>
      </c>
      <c r="U2265" t="str">
        <f t="shared" si="214"/>
        <v>Jan</v>
      </c>
      <c r="V2265" t="str">
        <f t="shared" si="215"/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>
        <f t="shared" si="211"/>
        <v>24.27</v>
      </c>
      <c r="Q2266" t="s">
        <v>8333</v>
      </c>
      <c r="R2266" t="s">
        <v>8351</v>
      </c>
      <c r="S2266" s="8">
        <f t="shared" si="212"/>
        <v>42496.374004629623</v>
      </c>
      <c r="T2266" s="8">
        <f t="shared" si="213"/>
        <v>42512.875</v>
      </c>
      <c r="U2266" t="str">
        <f t="shared" si="214"/>
        <v>May</v>
      </c>
      <c r="V2266" t="str">
        <f t="shared" si="215"/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>
        <f t="shared" si="211"/>
        <v>35.119999999999997</v>
      </c>
      <c r="Q2267" t="s">
        <v>8333</v>
      </c>
      <c r="R2267" t="s">
        <v>8351</v>
      </c>
      <c r="S2267" s="8">
        <f t="shared" si="212"/>
        <v>42689.644756944443</v>
      </c>
      <c r="T2267" s="8">
        <f t="shared" si="213"/>
        <v>42696.603090277778</v>
      </c>
      <c r="U2267" t="str">
        <f t="shared" si="214"/>
        <v>Nov</v>
      </c>
      <c r="V2267" t="str">
        <f t="shared" si="215"/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>
        <f t="shared" si="211"/>
        <v>24.76</v>
      </c>
      <c r="Q2268" t="s">
        <v>8333</v>
      </c>
      <c r="R2268" t="s">
        <v>8351</v>
      </c>
      <c r="S2268" s="8">
        <f t="shared" si="212"/>
        <v>42469.666574074072</v>
      </c>
      <c r="T2268" s="8">
        <f t="shared" si="213"/>
        <v>42486.833333333328</v>
      </c>
      <c r="U2268" t="str">
        <f t="shared" si="214"/>
        <v>Apr</v>
      </c>
      <c r="V2268" t="str">
        <f t="shared" si="215"/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>
        <f t="shared" si="211"/>
        <v>188.38</v>
      </c>
      <c r="Q2269" t="s">
        <v>8333</v>
      </c>
      <c r="R2269" t="s">
        <v>8351</v>
      </c>
      <c r="S2269" s="8">
        <f t="shared" si="212"/>
        <v>41968.621493055551</v>
      </c>
      <c r="T2269" s="8">
        <f t="shared" si="213"/>
        <v>41993.791666666672</v>
      </c>
      <c r="U2269" t="str">
        <f t="shared" si="214"/>
        <v>Nov</v>
      </c>
      <c r="V2269" t="str">
        <f t="shared" si="215"/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>
        <f t="shared" si="211"/>
        <v>148.08000000000001</v>
      </c>
      <c r="Q2270" t="s">
        <v>8333</v>
      </c>
      <c r="R2270" t="s">
        <v>8351</v>
      </c>
      <c r="S2270" s="8">
        <f t="shared" si="212"/>
        <v>42775.874016203699</v>
      </c>
      <c r="T2270" s="8">
        <f t="shared" si="213"/>
        <v>42805.832349537035</v>
      </c>
      <c r="U2270" t="str">
        <f t="shared" si="214"/>
        <v>Feb</v>
      </c>
      <c r="V2270" t="str">
        <f t="shared" si="215"/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>
        <f t="shared" si="211"/>
        <v>49.93</v>
      </c>
      <c r="Q2271" t="s">
        <v>8333</v>
      </c>
      <c r="R2271" t="s">
        <v>8351</v>
      </c>
      <c r="S2271" s="8">
        <f t="shared" si="212"/>
        <v>42776.496099537035</v>
      </c>
      <c r="T2271" s="8">
        <f t="shared" si="213"/>
        <v>42800.958333333328</v>
      </c>
      <c r="U2271" t="str">
        <f t="shared" si="214"/>
        <v>Feb</v>
      </c>
      <c r="V2271" t="str">
        <f t="shared" si="215"/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>
        <f t="shared" si="211"/>
        <v>107.82</v>
      </c>
      <c r="Q2272" t="s">
        <v>8333</v>
      </c>
      <c r="R2272" t="s">
        <v>8351</v>
      </c>
      <c r="S2272" s="8">
        <f t="shared" si="212"/>
        <v>42725.661030092589</v>
      </c>
      <c r="T2272" s="8">
        <f t="shared" si="213"/>
        <v>42745.665972222225</v>
      </c>
      <c r="U2272" t="str">
        <f t="shared" si="214"/>
        <v>Dec</v>
      </c>
      <c r="V2272" t="str">
        <f t="shared" si="215"/>
        <v>2016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>
        <f t="shared" si="211"/>
        <v>42.63</v>
      </c>
      <c r="Q2273" t="s">
        <v>8333</v>
      </c>
      <c r="R2273" t="s">
        <v>8351</v>
      </c>
      <c r="S2273" s="8">
        <f t="shared" si="212"/>
        <v>42683.791712962957</v>
      </c>
      <c r="T2273" s="8">
        <f t="shared" si="213"/>
        <v>42713.750046296293</v>
      </c>
      <c r="U2273" t="str">
        <f t="shared" si="214"/>
        <v>Nov</v>
      </c>
      <c r="V2273" t="str">
        <f t="shared" si="215"/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>
        <f t="shared" si="211"/>
        <v>14.37</v>
      </c>
      <c r="Q2274" t="s">
        <v>8333</v>
      </c>
      <c r="R2274" t="s">
        <v>8351</v>
      </c>
      <c r="S2274" s="8">
        <f t="shared" si="212"/>
        <v>42315.491157407399</v>
      </c>
      <c r="T2274" s="8">
        <f t="shared" si="213"/>
        <v>42345.449490740735</v>
      </c>
      <c r="U2274" t="str">
        <f t="shared" si="214"/>
        <v>Nov</v>
      </c>
      <c r="V2274" t="str">
        <f t="shared" si="215"/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>
        <f t="shared" si="211"/>
        <v>37.479999999999997</v>
      </c>
      <c r="Q2275" t="s">
        <v>8333</v>
      </c>
      <c r="R2275" t="s">
        <v>8351</v>
      </c>
      <c r="S2275" s="8">
        <f t="shared" si="212"/>
        <v>42781.340763888882</v>
      </c>
      <c r="T2275" s="8">
        <f t="shared" si="213"/>
        <v>42806.257430555561</v>
      </c>
      <c r="U2275" t="str">
        <f t="shared" si="214"/>
        <v>Feb</v>
      </c>
      <c r="V2275" t="str">
        <f t="shared" si="215"/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>
        <f t="shared" si="211"/>
        <v>30.2</v>
      </c>
      <c r="Q2276" t="s">
        <v>8333</v>
      </c>
      <c r="R2276" t="s">
        <v>8351</v>
      </c>
      <c r="S2276" s="8">
        <f t="shared" si="212"/>
        <v>41663.292326388888</v>
      </c>
      <c r="T2276" s="8">
        <f t="shared" si="213"/>
        <v>41693.250659722224</v>
      </c>
      <c r="U2276" t="str">
        <f t="shared" si="214"/>
        <v>Jan</v>
      </c>
      <c r="V2276" t="str">
        <f t="shared" si="215"/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>
        <f t="shared" si="211"/>
        <v>33.549999999999997</v>
      </c>
      <c r="Q2277" t="s">
        <v>8333</v>
      </c>
      <c r="R2277" t="s">
        <v>8351</v>
      </c>
      <c r="S2277" s="8">
        <f t="shared" si="212"/>
        <v>41965.408321759263</v>
      </c>
      <c r="T2277" s="8">
        <f t="shared" si="213"/>
        <v>41995.366655092599</v>
      </c>
      <c r="U2277" t="str">
        <f t="shared" si="214"/>
        <v>Nov</v>
      </c>
      <c r="V2277" t="str">
        <f t="shared" si="215"/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>
        <f t="shared" si="211"/>
        <v>64.75</v>
      </c>
      <c r="Q2278" t="s">
        <v>8333</v>
      </c>
      <c r="R2278" t="s">
        <v>8351</v>
      </c>
      <c r="S2278" s="8">
        <f t="shared" si="212"/>
        <v>41614.443159722221</v>
      </c>
      <c r="T2278" s="8">
        <f t="shared" si="213"/>
        <v>41644.401493055557</v>
      </c>
      <c r="U2278" t="str">
        <f t="shared" si="214"/>
        <v>Dec</v>
      </c>
      <c r="V2278" t="str">
        <f t="shared" si="215"/>
        <v>2013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>
        <f t="shared" si="211"/>
        <v>57.93</v>
      </c>
      <c r="Q2279" t="s">
        <v>8333</v>
      </c>
      <c r="R2279" t="s">
        <v>8351</v>
      </c>
      <c r="S2279" s="8">
        <f t="shared" si="212"/>
        <v>40936.470173611109</v>
      </c>
      <c r="T2279" s="8">
        <f t="shared" si="213"/>
        <v>40966.428506944445</v>
      </c>
      <c r="U2279" t="str">
        <f t="shared" si="214"/>
        <v>Jan</v>
      </c>
      <c r="V2279" t="str">
        <f t="shared" si="215"/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>
        <f t="shared" si="211"/>
        <v>53.08</v>
      </c>
      <c r="Q2280" t="s">
        <v>8333</v>
      </c>
      <c r="R2280" t="s">
        <v>8351</v>
      </c>
      <c r="S2280" s="8">
        <f t="shared" si="212"/>
        <v>42338.500775462955</v>
      </c>
      <c r="T2280" s="8">
        <f t="shared" si="213"/>
        <v>42372.707638888889</v>
      </c>
      <c r="U2280" t="str">
        <f t="shared" si="214"/>
        <v>Nov</v>
      </c>
      <c r="V2280" t="str">
        <f t="shared" si="215"/>
        <v>2015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>
        <f t="shared" si="211"/>
        <v>48.06</v>
      </c>
      <c r="Q2281" t="s">
        <v>8333</v>
      </c>
      <c r="R2281" t="s">
        <v>8351</v>
      </c>
      <c r="S2281" s="8">
        <f t="shared" si="212"/>
        <v>42020.598368055551</v>
      </c>
      <c r="T2281" s="8">
        <f t="shared" si="213"/>
        <v>42038.916666666672</v>
      </c>
      <c r="U2281" t="str">
        <f t="shared" si="214"/>
        <v>Jan</v>
      </c>
      <c r="V2281" t="str">
        <f t="shared" si="215"/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>
        <f t="shared" si="211"/>
        <v>82.4</v>
      </c>
      <c r="Q2282" t="s">
        <v>8333</v>
      </c>
      <c r="R2282" t="s">
        <v>8351</v>
      </c>
      <c r="S2282" s="8">
        <f t="shared" si="212"/>
        <v>42234.416562499995</v>
      </c>
      <c r="T2282" s="8">
        <f t="shared" si="213"/>
        <v>42264.374895833331</v>
      </c>
      <c r="U2282" t="str">
        <f t="shared" si="214"/>
        <v>Aug</v>
      </c>
      <c r="V2282" t="str">
        <f t="shared" si="215"/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</v>
      </c>
      <c r="Q2283" t="s">
        <v>8325</v>
      </c>
      <c r="R2283" t="s">
        <v>8326</v>
      </c>
      <c r="S2283" s="8">
        <f t="shared" si="212"/>
        <v>40687.077511574069</v>
      </c>
      <c r="T2283" s="8">
        <f t="shared" si="213"/>
        <v>40749.034722222219</v>
      </c>
      <c r="U2283" t="str">
        <f t="shared" si="214"/>
        <v>May</v>
      </c>
      <c r="V2283" t="str">
        <f t="shared" si="215"/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>
        <f t="shared" si="211"/>
        <v>115.83</v>
      </c>
      <c r="Q2284" t="s">
        <v>8325</v>
      </c>
      <c r="R2284" t="s">
        <v>8326</v>
      </c>
      <c r="S2284" s="8">
        <f t="shared" si="212"/>
        <v>42322.966273148144</v>
      </c>
      <c r="T2284" s="8">
        <f t="shared" si="213"/>
        <v>42382.92460648148</v>
      </c>
      <c r="U2284" t="str">
        <f t="shared" si="214"/>
        <v>Nov</v>
      </c>
      <c r="V2284" t="str">
        <f t="shared" si="215"/>
        <v>2015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>
        <f t="shared" si="211"/>
        <v>63.03</v>
      </c>
      <c r="Q2285" t="s">
        <v>8325</v>
      </c>
      <c r="R2285" t="s">
        <v>8326</v>
      </c>
      <c r="S2285" s="8">
        <f t="shared" si="212"/>
        <v>40977.916712962957</v>
      </c>
      <c r="T2285" s="8">
        <f t="shared" si="213"/>
        <v>41037.833379629628</v>
      </c>
      <c r="U2285" t="str">
        <f t="shared" si="214"/>
        <v>Mar</v>
      </c>
      <c r="V2285" t="str">
        <f t="shared" si="215"/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>
        <f t="shared" si="211"/>
        <v>108.02</v>
      </c>
      <c r="Q2286" t="s">
        <v>8325</v>
      </c>
      <c r="R2286" t="s">
        <v>8326</v>
      </c>
      <c r="S2286" s="8">
        <f t="shared" si="212"/>
        <v>40585.588483796295</v>
      </c>
      <c r="T2286" s="8">
        <f t="shared" si="213"/>
        <v>40613.916666666664</v>
      </c>
      <c r="U2286" t="str">
        <f t="shared" si="214"/>
        <v>Feb</v>
      </c>
      <c r="V2286" t="str">
        <f t="shared" si="215"/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>
        <f t="shared" si="211"/>
        <v>46.09</v>
      </c>
      <c r="Q2287" t="s">
        <v>8325</v>
      </c>
      <c r="R2287" t="s">
        <v>8326</v>
      </c>
      <c r="S2287" s="8">
        <f t="shared" si="212"/>
        <v>41058.977349537032</v>
      </c>
      <c r="T2287" s="8">
        <f t="shared" si="213"/>
        <v>41088.935682870368</v>
      </c>
      <c r="U2287" t="str">
        <f t="shared" si="214"/>
        <v>May</v>
      </c>
      <c r="V2287" t="str">
        <f t="shared" si="215"/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>
        <f t="shared" si="211"/>
        <v>107.21</v>
      </c>
      <c r="Q2288" t="s">
        <v>8325</v>
      </c>
      <c r="R2288" t="s">
        <v>8326</v>
      </c>
      <c r="S2288" s="8">
        <f t="shared" si="212"/>
        <v>41494.755254629628</v>
      </c>
      <c r="T2288" s="8">
        <f t="shared" si="213"/>
        <v>41522.915972222225</v>
      </c>
      <c r="U2288" t="str">
        <f t="shared" si="214"/>
        <v>Aug</v>
      </c>
      <c r="V2288" t="str">
        <f t="shared" si="215"/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>
        <f t="shared" si="211"/>
        <v>50.93</v>
      </c>
      <c r="Q2289" t="s">
        <v>8325</v>
      </c>
      <c r="R2289" t="s">
        <v>8326</v>
      </c>
      <c r="S2289" s="8">
        <f t="shared" si="212"/>
        <v>41792.459027777775</v>
      </c>
      <c r="T2289" s="8">
        <f t="shared" si="213"/>
        <v>41813.417361111111</v>
      </c>
      <c r="U2289" t="str">
        <f t="shared" si="214"/>
        <v>Jun</v>
      </c>
      <c r="V2289" t="str">
        <f t="shared" si="215"/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>
        <f t="shared" si="211"/>
        <v>40.04</v>
      </c>
      <c r="Q2290" t="s">
        <v>8325</v>
      </c>
      <c r="R2290" t="s">
        <v>8326</v>
      </c>
      <c r="S2290" s="8">
        <f t="shared" si="212"/>
        <v>41067.619085648148</v>
      </c>
      <c r="T2290" s="8">
        <f t="shared" si="213"/>
        <v>41086.5</v>
      </c>
      <c r="U2290" t="str">
        <f t="shared" si="214"/>
        <v>Jun</v>
      </c>
      <c r="V2290" t="str">
        <f t="shared" si="215"/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>
        <f t="shared" si="211"/>
        <v>64.44</v>
      </c>
      <c r="Q2291" t="s">
        <v>8325</v>
      </c>
      <c r="R2291" t="s">
        <v>8326</v>
      </c>
      <c r="S2291" s="8">
        <f t="shared" si="212"/>
        <v>41571.790046296293</v>
      </c>
      <c r="T2291" s="8">
        <f t="shared" si="213"/>
        <v>41614.723611111112</v>
      </c>
      <c r="U2291" t="str">
        <f t="shared" si="214"/>
        <v>Oct</v>
      </c>
      <c r="V2291" t="str">
        <f t="shared" si="215"/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>
        <f t="shared" si="211"/>
        <v>53.83</v>
      </c>
      <c r="Q2292" t="s">
        <v>8325</v>
      </c>
      <c r="R2292" t="s">
        <v>8326</v>
      </c>
      <c r="S2292" s="8">
        <f t="shared" si="212"/>
        <v>40070.045486111107</v>
      </c>
      <c r="T2292" s="8">
        <f t="shared" si="213"/>
        <v>40148.458333333336</v>
      </c>
      <c r="U2292" t="str">
        <f t="shared" si="214"/>
        <v>Sep</v>
      </c>
      <c r="V2292" t="str">
        <f t="shared" si="215"/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>
        <f t="shared" si="211"/>
        <v>100.47</v>
      </c>
      <c r="Q2293" t="s">
        <v>8325</v>
      </c>
      <c r="R2293" t="s">
        <v>8326</v>
      </c>
      <c r="S2293" s="8">
        <f t="shared" si="212"/>
        <v>40987.768726851849</v>
      </c>
      <c r="T2293" s="8">
        <f t="shared" si="213"/>
        <v>41021.916666666664</v>
      </c>
      <c r="U2293" t="str">
        <f t="shared" si="214"/>
        <v>Mar</v>
      </c>
      <c r="V2293" t="str">
        <f t="shared" si="215"/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>
        <f t="shared" si="211"/>
        <v>46.63</v>
      </c>
      <c r="Q2294" t="s">
        <v>8325</v>
      </c>
      <c r="R2294" t="s">
        <v>8326</v>
      </c>
      <c r="S2294" s="8">
        <f t="shared" si="212"/>
        <v>40987.489305555551</v>
      </c>
      <c r="T2294" s="8">
        <f t="shared" si="213"/>
        <v>41017.447638888887</v>
      </c>
      <c r="U2294" t="str">
        <f t="shared" si="214"/>
        <v>Mar</v>
      </c>
      <c r="V2294" t="str">
        <f t="shared" si="215"/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>
        <f t="shared" si="211"/>
        <v>34.07</v>
      </c>
      <c r="Q2295" t="s">
        <v>8325</v>
      </c>
      <c r="R2295" t="s">
        <v>8326</v>
      </c>
      <c r="S2295" s="8">
        <f t="shared" si="212"/>
        <v>41151.499988425923</v>
      </c>
      <c r="T2295" s="8">
        <f t="shared" si="213"/>
        <v>41176.915972222225</v>
      </c>
      <c r="U2295" t="str">
        <f t="shared" si="214"/>
        <v>Aug</v>
      </c>
      <c r="V2295" t="str">
        <f t="shared" si="215"/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>
        <f t="shared" si="211"/>
        <v>65.209999999999994</v>
      </c>
      <c r="Q2296" t="s">
        <v>8325</v>
      </c>
      <c r="R2296" t="s">
        <v>8326</v>
      </c>
      <c r="S2296" s="8">
        <f t="shared" si="212"/>
        <v>41264.514814814815</v>
      </c>
      <c r="T2296" s="8">
        <f t="shared" si="213"/>
        <v>41294.47314814815</v>
      </c>
      <c r="U2296" t="str">
        <f t="shared" si="214"/>
        <v>Dec</v>
      </c>
      <c r="V2296" t="str">
        <f t="shared" si="215"/>
        <v>2012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>
        <f t="shared" si="211"/>
        <v>44.21</v>
      </c>
      <c r="Q2297" t="s">
        <v>8325</v>
      </c>
      <c r="R2297" t="s">
        <v>8326</v>
      </c>
      <c r="S2297" s="8">
        <f t="shared" si="212"/>
        <v>41270.746018518512</v>
      </c>
      <c r="T2297" s="8">
        <f t="shared" si="213"/>
        <v>41300.704351851848</v>
      </c>
      <c r="U2297" t="str">
        <f t="shared" si="214"/>
        <v>Dec</v>
      </c>
      <c r="V2297" t="str">
        <f t="shared" si="215"/>
        <v>2012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>
        <f t="shared" si="211"/>
        <v>71.97</v>
      </c>
      <c r="Q2298" t="s">
        <v>8325</v>
      </c>
      <c r="R2298" t="s">
        <v>8326</v>
      </c>
      <c r="S2298" s="8">
        <f t="shared" si="212"/>
        <v>40927.52344907407</v>
      </c>
      <c r="T2298" s="8">
        <f t="shared" si="213"/>
        <v>40962.481782407405</v>
      </c>
      <c r="U2298" t="str">
        <f t="shared" si="214"/>
        <v>Jan</v>
      </c>
      <c r="V2298" t="str">
        <f t="shared" si="215"/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>
        <f t="shared" si="211"/>
        <v>52.95</v>
      </c>
      <c r="Q2299" t="s">
        <v>8325</v>
      </c>
      <c r="R2299" t="s">
        <v>8326</v>
      </c>
      <c r="S2299" s="8">
        <f t="shared" si="212"/>
        <v>40947.83390046296</v>
      </c>
      <c r="T2299" s="8">
        <f t="shared" si="213"/>
        <v>40981.915972222225</v>
      </c>
      <c r="U2299" t="str">
        <f t="shared" si="214"/>
        <v>Feb</v>
      </c>
      <c r="V2299" t="str">
        <f t="shared" si="215"/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>
        <f t="shared" si="211"/>
        <v>109.45</v>
      </c>
      <c r="Q2300" t="s">
        <v>8325</v>
      </c>
      <c r="R2300" t="s">
        <v>8326</v>
      </c>
      <c r="S2300" s="8">
        <f t="shared" si="212"/>
        <v>41694.632326388884</v>
      </c>
      <c r="T2300" s="8">
        <f t="shared" si="213"/>
        <v>41724.548993055556</v>
      </c>
      <c r="U2300" t="str">
        <f t="shared" si="214"/>
        <v>Feb</v>
      </c>
      <c r="V2300" t="str">
        <f t="shared" si="215"/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>
        <f t="shared" si="211"/>
        <v>75.040000000000006</v>
      </c>
      <c r="Q2301" t="s">
        <v>8325</v>
      </c>
      <c r="R2301" t="s">
        <v>8326</v>
      </c>
      <c r="S2301" s="8">
        <f t="shared" si="212"/>
        <v>40564.824178240735</v>
      </c>
      <c r="T2301" s="8">
        <f t="shared" si="213"/>
        <v>40579.782511574071</v>
      </c>
      <c r="U2301" t="str">
        <f t="shared" si="214"/>
        <v>Jan</v>
      </c>
      <c r="V2301" t="str">
        <f t="shared" si="215"/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>
        <f t="shared" si="211"/>
        <v>115.71</v>
      </c>
      <c r="Q2302" t="s">
        <v>8325</v>
      </c>
      <c r="R2302" t="s">
        <v>8326</v>
      </c>
      <c r="S2302" s="8">
        <f t="shared" si="212"/>
        <v>41074.518703703703</v>
      </c>
      <c r="T2302" s="8">
        <f t="shared" si="213"/>
        <v>41088.477037037039</v>
      </c>
      <c r="U2302" t="str">
        <f t="shared" si="214"/>
        <v>Jun</v>
      </c>
      <c r="V2302" t="str">
        <f t="shared" si="215"/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>
        <f t="shared" si="211"/>
        <v>31.66</v>
      </c>
      <c r="Q2303" t="s">
        <v>8325</v>
      </c>
      <c r="R2303" t="s">
        <v>8329</v>
      </c>
      <c r="S2303" s="8">
        <f t="shared" si="212"/>
        <v>41415.938611111109</v>
      </c>
      <c r="T2303" s="8">
        <f t="shared" si="213"/>
        <v>41445.896944444445</v>
      </c>
      <c r="U2303" t="str">
        <f t="shared" si="214"/>
        <v>May</v>
      </c>
      <c r="V2303" t="str">
        <f t="shared" si="215"/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>
        <f t="shared" si="211"/>
        <v>46.18</v>
      </c>
      <c r="Q2304" t="s">
        <v>8325</v>
      </c>
      <c r="R2304" t="s">
        <v>8329</v>
      </c>
      <c r="S2304" s="8">
        <f t="shared" si="212"/>
        <v>41605.660115740735</v>
      </c>
      <c r="T2304" s="8">
        <f t="shared" si="213"/>
        <v>41639.041666666664</v>
      </c>
      <c r="U2304" t="str">
        <f t="shared" si="214"/>
        <v>Nov</v>
      </c>
      <c r="V2304" t="str">
        <f t="shared" si="215"/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>
        <f t="shared" si="211"/>
        <v>68.48</v>
      </c>
      <c r="Q2305" t="s">
        <v>8325</v>
      </c>
      <c r="R2305" t="s">
        <v>8329</v>
      </c>
      <c r="S2305" s="8">
        <f t="shared" si="212"/>
        <v>40849.902731481481</v>
      </c>
      <c r="T2305" s="8">
        <f t="shared" si="213"/>
        <v>40889.902731481481</v>
      </c>
      <c r="U2305" t="str">
        <f t="shared" si="214"/>
        <v>Nov</v>
      </c>
      <c r="V2305" t="str">
        <f t="shared" si="215"/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>
        <f t="shared" si="211"/>
        <v>53.47</v>
      </c>
      <c r="Q2306" t="s">
        <v>8325</v>
      </c>
      <c r="R2306" t="s">
        <v>8329</v>
      </c>
      <c r="S2306" s="8">
        <f t="shared" si="212"/>
        <v>40502.607534722221</v>
      </c>
      <c r="T2306" s="8">
        <f t="shared" si="213"/>
        <v>40543.957638888889</v>
      </c>
      <c r="U2306" t="str">
        <f t="shared" si="214"/>
        <v>Nov</v>
      </c>
      <c r="V2306" t="str">
        <f t="shared" si="215"/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ROUND(100*(E2307/D2307),0)</f>
        <v>101</v>
      </c>
      <c r="P2307">
        <f t="shared" ref="P2307:P2370" si="217">ROUND(E2307/L2307,2)</f>
        <v>109.11</v>
      </c>
      <c r="Q2307" t="s">
        <v>8325</v>
      </c>
      <c r="R2307" t="s">
        <v>8329</v>
      </c>
      <c r="S2307" s="8">
        <f t="shared" ref="S2307:S2370" si="218">(((J2307/60)/60)/24)+DATE(1970,1,1)+(-5/24)</f>
        <v>41834.486944444441</v>
      </c>
      <c r="T2307" s="8">
        <f t="shared" ref="T2307:T2370" si="219">(((I2307/60)/60)/24)+DATE(1970,1,1)+(-6/24)</f>
        <v>41859.5</v>
      </c>
      <c r="U2307" t="str">
        <f t="shared" ref="U2307:U2370" si="220">TEXT(S2307,"mmm")</f>
        <v>Jul</v>
      </c>
      <c r="V2307" t="str">
        <f t="shared" ref="V2307:V2370" si="221">TEXT(S2307,"yyyy")</f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>
        <f t="shared" si="217"/>
        <v>51.19</v>
      </c>
      <c r="Q2308" t="s">
        <v>8325</v>
      </c>
      <c r="R2308" t="s">
        <v>8329</v>
      </c>
      <c r="S2308" s="8">
        <f t="shared" si="218"/>
        <v>40947.959826388884</v>
      </c>
      <c r="T2308" s="8">
        <f t="shared" si="219"/>
        <v>40977.91815972222</v>
      </c>
      <c r="U2308" t="str">
        <f t="shared" si="220"/>
        <v>Feb</v>
      </c>
      <c r="V2308" t="str">
        <f t="shared" si="221"/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>
        <f t="shared" si="217"/>
        <v>27.94</v>
      </c>
      <c r="Q2309" t="s">
        <v>8325</v>
      </c>
      <c r="R2309" t="s">
        <v>8329</v>
      </c>
      <c r="S2309" s="8">
        <f t="shared" si="218"/>
        <v>41004.594131944439</v>
      </c>
      <c r="T2309" s="8">
        <f t="shared" si="219"/>
        <v>41034.552407407406</v>
      </c>
      <c r="U2309" t="str">
        <f t="shared" si="220"/>
        <v>Apr</v>
      </c>
      <c r="V2309" t="str">
        <f t="shared" si="221"/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>
        <f t="shared" si="217"/>
        <v>82.5</v>
      </c>
      <c r="Q2310" t="s">
        <v>8325</v>
      </c>
      <c r="R2310" t="s">
        <v>8329</v>
      </c>
      <c r="S2310" s="8">
        <f t="shared" si="218"/>
        <v>41851.754583333335</v>
      </c>
      <c r="T2310" s="8">
        <f t="shared" si="219"/>
        <v>41879.791666666664</v>
      </c>
      <c r="U2310" t="str">
        <f t="shared" si="220"/>
        <v>Jul</v>
      </c>
      <c r="V2310" t="str">
        <f t="shared" si="221"/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>
        <f t="shared" si="217"/>
        <v>59.82</v>
      </c>
      <c r="Q2311" t="s">
        <v>8325</v>
      </c>
      <c r="R2311" t="s">
        <v>8329</v>
      </c>
      <c r="S2311" s="8">
        <f t="shared" si="218"/>
        <v>41307.779363425921</v>
      </c>
      <c r="T2311" s="8">
        <f t="shared" si="219"/>
        <v>41342.737696759257</v>
      </c>
      <c r="U2311" t="str">
        <f t="shared" si="220"/>
        <v>Feb</v>
      </c>
      <c r="V2311" t="str">
        <f t="shared" si="221"/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>
        <f t="shared" si="217"/>
        <v>64.819999999999993</v>
      </c>
      <c r="Q2312" t="s">
        <v>8325</v>
      </c>
      <c r="R2312" t="s">
        <v>8329</v>
      </c>
      <c r="S2312" s="8">
        <f t="shared" si="218"/>
        <v>41324.585821759254</v>
      </c>
      <c r="T2312" s="8">
        <f t="shared" si="219"/>
        <v>41354.502488425926</v>
      </c>
      <c r="U2312" t="str">
        <f t="shared" si="220"/>
        <v>Feb</v>
      </c>
      <c r="V2312" t="str">
        <f t="shared" si="221"/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>
        <f t="shared" si="217"/>
        <v>90.1</v>
      </c>
      <c r="Q2313" t="s">
        <v>8325</v>
      </c>
      <c r="R2313" t="s">
        <v>8329</v>
      </c>
      <c r="S2313" s="8">
        <f t="shared" si="218"/>
        <v>41735.796168981477</v>
      </c>
      <c r="T2313" s="8">
        <f t="shared" si="219"/>
        <v>41765.754502314812</v>
      </c>
      <c r="U2313" t="str">
        <f t="shared" si="220"/>
        <v>Apr</v>
      </c>
      <c r="V2313" t="str">
        <f t="shared" si="221"/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>
        <f t="shared" si="217"/>
        <v>40.96</v>
      </c>
      <c r="Q2314" t="s">
        <v>8325</v>
      </c>
      <c r="R2314" t="s">
        <v>8329</v>
      </c>
      <c r="S2314" s="8">
        <f t="shared" si="218"/>
        <v>41716.424513888887</v>
      </c>
      <c r="T2314" s="8">
        <f t="shared" si="219"/>
        <v>41747.708333333336</v>
      </c>
      <c r="U2314" t="str">
        <f t="shared" si="220"/>
        <v>Mar</v>
      </c>
      <c r="V2314" t="str">
        <f t="shared" si="221"/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>
        <f t="shared" si="217"/>
        <v>56</v>
      </c>
      <c r="Q2315" t="s">
        <v>8325</v>
      </c>
      <c r="R2315" t="s">
        <v>8329</v>
      </c>
      <c r="S2315" s="8">
        <f t="shared" si="218"/>
        <v>41002.750300925924</v>
      </c>
      <c r="T2315" s="8">
        <f t="shared" si="219"/>
        <v>41032.708634259259</v>
      </c>
      <c r="U2315" t="str">
        <f t="shared" si="220"/>
        <v>Apr</v>
      </c>
      <c r="V2315" t="str">
        <f t="shared" si="221"/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>
        <f t="shared" si="217"/>
        <v>37.67</v>
      </c>
      <c r="Q2316" t="s">
        <v>8325</v>
      </c>
      <c r="R2316" t="s">
        <v>8329</v>
      </c>
      <c r="S2316" s="8">
        <f t="shared" si="218"/>
        <v>41037.343252314815</v>
      </c>
      <c r="T2316" s="8">
        <f t="shared" si="219"/>
        <v>41067.301585648151</v>
      </c>
      <c r="U2316" t="str">
        <f t="shared" si="220"/>
        <v>May</v>
      </c>
      <c r="V2316" t="str">
        <f t="shared" si="221"/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>
        <f t="shared" si="217"/>
        <v>40.08</v>
      </c>
      <c r="Q2317" t="s">
        <v>8325</v>
      </c>
      <c r="R2317" t="s">
        <v>8329</v>
      </c>
      <c r="S2317" s="8">
        <f t="shared" si="218"/>
        <v>41004.517858796295</v>
      </c>
      <c r="T2317" s="8">
        <f t="shared" si="219"/>
        <v>41034.47619212963</v>
      </c>
      <c r="U2317" t="str">
        <f t="shared" si="220"/>
        <v>Apr</v>
      </c>
      <c r="V2317" t="str">
        <f t="shared" si="221"/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>
        <f t="shared" si="217"/>
        <v>78.03</v>
      </c>
      <c r="Q2318" t="s">
        <v>8325</v>
      </c>
      <c r="R2318" t="s">
        <v>8329</v>
      </c>
      <c r="S2318" s="8">
        <f t="shared" si="218"/>
        <v>40079.516782407409</v>
      </c>
      <c r="T2318" s="8">
        <f t="shared" si="219"/>
        <v>40156.51666666667</v>
      </c>
      <c r="U2318" t="str">
        <f t="shared" si="220"/>
        <v>Sep</v>
      </c>
      <c r="V2318" t="str">
        <f t="shared" si="221"/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18.91</v>
      </c>
      <c r="Q2319" t="s">
        <v>8325</v>
      </c>
      <c r="R2319" t="s">
        <v>8329</v>
      </c>
      <c r="S2319" s="8">
        <f t="shared" si="218"/>
        <v>40192.33390046296</v>
      </c>
      <c r="T2319" s="8">
        <f t="shared" si="219"/>
        <v>40223.958333333336</v>
      </c>
      <c r="U2319" t="str">
        <f t="shared" si="220"/>
        <v>Jan</v>
      </c>
      <c r="V2319" t="str">
        <f t="shared" si="221"/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>
        <f t="shared" si="217"/>
        <v>37.130000000000003</v>
      </c>
      <c r="Q2320" t="s">
        <v>8325</v>
      </c>
      <c r="R2320" t="s">
        <v>8329</v>
      </c>
      <c r="S2320" s="8">
        <f t="shared" si="218"/>
        <v>40050.435347222221</v>
      </c>
      <c r="T2320" s="8">
        <f t="shared" si="219"/>
        <v>40081.915972222225</v>
      </c>
      <c r="U2320" t="str">
        <f t="shared" si="220"/>
        <v>Aug</v>
      </c>
      <c r="V2320" t="str">
        <f t="shared" si="221"/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>
        <f t="shared" si="217"/>
        <v>41.96</v>
      </c>
      <c r="Q2321" t="s">
        <v>8325</v>
      </c>
      <c r="R2321" t="s">
        <v>8329</v>
      </c>
      <c r="S2321" s="8">
        <f t="shared" si="218"/>
        <v>41592.873668981476</v>
      </c>
      <c r="T2321" s="8">
        <f t="shared" si="219"/>
        <v>41622.832002314812</v>
      </c>
      <c r="U2321" t="str">
        <f t="shared" si="220"/>
        <v>Nov</v>
      </c>
      <c r="V2321" t="str">
        <f t="shared" si="221"/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>
        <f t="shared" si="217"/>
        <v>61.04</v>
      </c>
      <c r="Q2322" t="s">
        <v>8325</v>
      </c>
      <c r="R2322" t="s">
        <v>8329</v>
      </c>
      <c r="S2322" s="8">
        <f t="shared" si="218"/>
        <v>41696.608796296292</v>
      </c>
      <c r="T2322" s="8">
        <f t="shared" si="219"/>
        <v>41731.525462962964</v>
      </c>
      <c r="U2322" t="str">
        <f t="shared" si="220"/>
        <v>Feb</v>
      </c>
      <c r="V2322" t="str">
        <f t="shared" si="221"/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>
        <f t="shared" si="217"/>
        <v>64.53</v>
      </c>
      <c r="Q2323" t="s">
        <v>8336</v>
      </c>
      <c r="R2323" t="s">
        <v>8352</v>
      </c>
      <c r="S2323" s="8">
        <f t="shared" si="218"/>
        <v>42799.052094907405</v>
      </c>
      <c r="T2323" s="8">
        <f t="shared" si="219"/>
        <v>42828.96876157407</v>
      </c>
      <c r="U2323" t="str">
        <f t="shared" si="220"/>
        <v>Mar</v>
      </c>
      <c r="V2323" t="str">
        <f t="shared" si="221"/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>
        <f t="shared" si="217"/>
        <v>21.25</v>
      </c>
      <c r="Q2324" t="s">
        <v>8336</v>
      </c>
      <c r="R2324" t="s">
        <v>8352</v>
      </c>
      <c r="S2324" s="8">
        <f t="shared" si="218"/>
        <v>42804.687141203707</v>
      </c>
      <c r="T2324" s="8">
        <f t="shared" si="219"/>
        <v>42834.603807870371</v>
      </c>
      <c r="U2324" t="str">
        <f t="shared" si="220"/>
        <v>Mar</v>
      </c>
      <c r="V2324" t="str">
        <f t="shared" si="221"/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">
        <v>8336</v>
      </c>
      <c r="R2325" t="s">
        <v>8352</v>
      </c>
      <c r="S2325" s="8">
        <f t="shared" si="218"/>
        <v>42807.54684027777</v>
      </c>
      <c r="T2325" s="8">
        <f t="shared" si="219"/>
        <v>42814.505173611105</v>
      </c>
      <c r="U2325" t="str">
        <f t="shared" si="220"/>
        <v>Mar</v>
      </c>
      <c r="V2325" t="str">
        <f t="shared" si="221"/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>
        <f t="shared" si="217"/>
        <v>25.49</v>
      </c>
      <c r="Q2326" t="s">
        <v>8336</v>
      </c>
      <c r="R2326" t="s">
        <v>8352</v>
      </c>
      <c r="S2326" s="8">
        <f t="shared" si="218"/>
        <v>42790.67690972222</v>
      </c>
      <c r="T2326" s="8">
        <f t="shared" si="219"/>
        <v>42820.593576388885</v>
      </c>
      <c r="U2326" t="str">
        <f t="shared" si="220"/>
        <v>Feb</v>
      </c>
      <c r="V2326" t="str">
        <f t="shared" si="221"/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11.43</v>
      </c>
      <c r="Q2327" t="s">
        <v>8336</v>
      </c>
      <c r="R2327" t="s">
        <v>8352</v>
      </c>
      <c r="S2327" s="8">
        <f t="shared" si="218"/>
        <v>42793.814016203702</v>
      </c>
      <c r="T2327" s="8">
        <f t="shared" si="219"/>
        <v>42823.730682870373</v>
      </c>
      <c r="U2327" t="str">
        <f t="shared" si="220"/>
        <v>Feb</v>
      </c>
      <c r="V2327" t="str">
        <f t="shared" si="221"/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>
        <f t="shared" si="217"/>
        <v>108</v>
      </c>
      <c r="Q2328" t="s">
        <v>8336</v>
      </c>
      <c r="R2328" t="s">
        <v>8352</v>
      </c>
      <c r="S2328" s="8">
        <f t="shared" si="218"/>
        <v>42803.825787037036</v>
      </c>
      <c r="T2328" s="8">
        <f t="shared" si="219"/>
        <v>42855.458333333328</v>
      </c>
      <c r="U2328" t="str">
        <f t="shared" si="220"/>
        <v>Mar</v>
      </c>
      <c r="V2328" t="str">
        <f t="shared" si="221"/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>
        <f t="shared" si="217"/>
        <v>54.88</v>
      </c>
      <c r="Q2329" t="s">
        <v>8336</v>
      </c>
      <c r="R2329" t="s">
        <v>8352</v>
      </c>
      <c r="S2329" s="8">
        <f t="shared" si="218"/>
        <v>41842.708796296298</v>
      </c>
      <c r="T2329" s="8">
        <f t="shared" si="219"/>
        <v>41877.667129629634</v>
      </c>
      <c r="U2329" t="str">
        <f t="shared" si="220"/>
        <v>Jul</v>
      </c>
      <c r="V2329" t="str">
        <f t="shared" si="221"/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>
        <f t="shared" si="217"/>
        <v>47.38</v>
      </c>
      <c r="Q2330" t="s">
        <v>8336</v>
      </c>
      <c r="R2330" t="s">
        <v>8352</v>
      </c>
      <c r="S2330" s="8">
        <f t="shared" si="218"/>
        <v>42139.573344907411</v>
      </c>
      <c r="T2330" s="8">
        <f t="shared" si="219"/>
        <v>42169.531678240746</v>
      </c>
      <c r="U2330" t="str">
        <f t="shared" si="220"/>
        <v>May</v>
      </c>
      <c r="V2330" t="str">
        <f t="shared" si="221"/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>
        <f t="shared" si="217"/>
        <v>211.84</v>
      </c>
      <c r="Q2331" t="s">
        <v>8336</v>
      </c>
      <c r="R2331" t="s">
        <v>8352</v>
      </c>
      <c r="S2331" s="8">
        <f t="shared" si="218"/>
        <v>41807.416041666664</v>
      </c>
      <c r="T2331" s="8">
        <f t="shared" si="219"/>
        <v>41837.374374999999</v>
      </c>
      <c r="U2331" t="str">
        <f t="shared" si="220"/>
        <v>Jun</v>
      </c>
      <c r="V2331" t="str">
        <f t="shared" si="221"/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>
        <f t="shared" si="217"/>
        <v>219.93</v>
      </c>
      <c r="Q2332" t="s">
        <v>8336</v>
      </c>
      <c r="R2332" t="s">
        <v>8352</v>
      </c>
      <c r="S2332" s="8">
        <f t="shared" si="218"/>
        <v>42332.691469907404</v>
      </c>
      <c r="T2332" s="8">
        <f t="shared" si="219"/>
        <v>42362.75</v>
      </c>
      <c r="U2332" t="str">
        <f t="shared" si="220"/>
        <v>Nov</v>
      </c>
      <c r="V2332" t="str">
        <f t="shared" si="221"/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>
        <f t="shared" si="217"/>
        <v>40.799999999999997</v>
      </c>
      <c r="Q2333" t="s">
        <v>8336</v>
      </c>
      <c r="R2333" t="s">
        <v>8352</v>
      </c>
      <c r="S2333" s="8">
        <f t="shared" si="218"/>
        <v>41838.797337962962</v>
      </c>
      <c r="T2333" s="8">
        <f t="shared" si="219"/>
        <v>41868.755671296298</v>
      </c>
      <c r="U2333" t="str">
        <f t="shared" si="220"/>
        <v>Jul</v>
      </c>
      <c r="V2333" t="str">
        <f t="shared" si="221"/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>
        <f t="shared" si="217"/>
        <v>75.5</v>
      </c>
      <c r="Q2334" t="s">
        <v>8336</v>
      </c>
      <c r="R2334" t="s">
        <v>8352</v>
      </c>
      <c r="S2334" s="8">
        <f t="shared" si="218"/>
        <v>42011.419803240737</v>
      </c>
      <c r="T2334" s="8">
        <f t="shared" si="219"/>
        <v>42041.378136574072</v>
      </c>
      <c r="U2334" t="str">
        <f t="shared" si="220"/>
        <v>Jan</v>
      </c>
      <c r="V2334" t="str">
        <f t="shared" si="221"/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>
        <f t="shared" si="217"/>
        <v>13.54</v>
      </c>
      <c r="Q2335" t="s">
        <v>8336</v>
      </c>
      <c r="R2335" t="s">
        <v>8352</v>
      </c>
      <c r="S2335" s="8">
        <f t="shared" si="218"/>
        <v>41767.442013888889</v>
      </c>
      <c r="T2335" s="8">
        <f t="shared" si="219"/>
        <v>41788.493055555555</v>
      </c>
      <c r="U2335" t="str">
        <f t="shared" si="220"/>
        <v>May</v>
      </c>
      <c r="V2335" t="str">
        <f t="shared" si="221"/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>
        <f t="shared" si="217"/>
        <v>60.87</v>
      </c>
      <c r="Q2336" t="s">
        <v>8336</v>
      </c>
      <c r="R2336" t="s">
        <v>8352</v>
      </c>
      <c r="S2336" s="8">
        <f t="shared" si="218"/>
        <v>41918.461782407401</v>
      </c>
      <c r="T2336" s="8">
        <f t="shared" si="219"/>
        <v>41948.481944444444</v>
      </c>
      <c r="U2336" t="str">
        <f t="shared" si="220"/>
        <v>Oct</v>
      </c>
      <c r="V2336" t="str">
        <f t="shared" si="221"/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>
        <f t="shared" si="217"/>
        <v>115.69</v>
      </c>
      <c r="Q2337" t="s">
        <v>8336</v>
      </c>
      <c r="R2337" t="s">
        <v>8352</v>
      </c>
      <c r="S2337" s="8">
        <f t="shared" si="218"/>
        <v>41771.363923611112</v>
      </c>
      <c r="T2337" s="8">
        <f t="shared" si="219"/>
        <v>41801.322256944448</v>
      </c>
      <c r="U2337" t="str">
        <f t="shared" si="220"/>
        <v>May</v>
      </c>
      <c r="V2337" t="str">
        <f t="shared" si="221"/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>
        <f t="shared" si="217"/>
        <v>48.1</v>
      </c>
      <c r="Q2338" t="s">
        <v>8336</v>
      </c>
      <c r="R2338" t="s">
        <v>8352</v>
      </c>
      <c r="S2338" s="8">
        <f t="shared" si="218"/>
        <v>41666.716377314813</v>
      </c>
      <c r="T2338" s="8">
        <f t="shared" si="219"/>
        <v>41706.674710648149</v>
      </c>
      <c r="U2338" t="str">
        <f t="shared" si="220"/>
        <v>Jan</v>
      </c>
      <c r="V2338" t="str">
        <f t="shared" si="221"/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>
        <f t="shared" si="217"/>
        <v>74.180000000000007</v>
      </c>
      <c r="Q2339" t="s">
        <v>8336</v>
      </c>
      <c r="R2339" t="s">
        <v>8352</v>
      </c>
      <c r="S2339" s="8">
        <f t="shared" si="218"/>
        <v>41786.432210648149</v>
      </c>
      <c r="T2339" s="8">
        <f t="shared" si="219"/>
        <v>41816.390543981484</v>
      </c>
      <c r="U2339" t="str">
        <f t="shared" si="220"/>
        <v>May</v>
      </c>
      <c r="V2339" t="str">
        <f t="shared" si="221"/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>
        <f t="shared" si="217"/>
        <v>123.35</v>
      </c>
      <c r="Q2340" t="s">
        <v>8336</v>
      </c>
      <c r="R2340" t="s">
        <v>8352</v>
      </c>
      <c r="S2340" s="8">
        <f t="shared" si="218"/>
        <v>41789.688472222217</v>
      </c>
      <c r="T2340" s="8">
        <f t="shared" si="219"/>
        <v>41819.646805555552</v>
      </c>
      <c r="U2340" t="str">
        <f t="shared" si="220"/>
        <v>May</v>
      </c>
      <c r="V2340" t="str">
        <f t="shared" si="221"/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>
        <f t="shared" si="217"/>
        <v>66.62</v>
      </c>
      <c r="Q2341" t="s">
        <v>8336</v>
      </c>
      <c r="R2341" t="s">
        <v>8352</v>
      </c>
      <c r="S2341" s="8">
        <f t="shared" si="218"/>
        <v>42692.591539351844</v>
      </c>
      <c r="T2341" s="8">
        <f t="shared" si="219"/>
        <v>42723.082638888889</v>
      </c>
      <c r="U2341" t="str">
        <f t="shared" si="220"/>
        <v>Nov</v>
      </c>
      <c r="V2341" t="str">
        <f t="shared" si="221"/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>
        <f t="shared" si="217"/>
        <v>104.99</v>
      </c>
      <c r="Q2342" t="s">
        <v>8336</v>
      </c>
      <c r="R2342" t="s">
        <v>8352</v>
      </c>
      <c r="S2342" s="8">
        <f t="shared" si="218"/>
        <v>42643.434467592589</v>
      </c>
      <c r="T2342" s="8">
        <f t="shared" si="219"/>
        <v>42673.392800925925</v>
      </c>
      <c r="U2342" t="str">
        <f t="shared" si="220"/>
        <v>Sep</v>
      </c>
      <c r="V2342" t="str">
        <f t="shared" si="221"/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">
        <v>8319</v>
      </c>
      <c r="R2343" t="s">
        <v>8320</v>
      </c>
      <c r="S2343" s="8">
        <f t="shared" si="218"/>
        <v>42167.605370370373</v>
      </c>
      <c r="T2343" s="8">
        <f t="shared" si="219"/>
        <v>42197.563703703709</v>
      </c>
      <c r="U2343" t="str">
        <f t="shared" si="220"/>
        <v>Jun</v>
      </c>
      <c r="V2343" t="str">
        <f t="shared" si="221"/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">
        <v>8319</v>
      </c>
      <c r="R2344" t="s">
        <v>8320</v>
      </c>
      <c r="S2344" s="8">
        <f t="shared" si="218"/>
        <v>41897.49386574074</v>
      </c>
      <c r="T2344" s="8">
        <f t="shared" si="219"/>
        <v>41917.958333333336</v>
      </c>
      <c r="U2344" t="str">
        <f t="shared" si="220"/>
        <v>Sep</v>
      </c>
      <c r="V2344" t="str">
        <f t="shared" si="221"/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">
        <v>8319</v>
      </c>
      <c r="R2345" t="s">
        <v>8320</v>
      </c>
      <c r="S2345" s="8">
        <f t="shared" si="218"/>
        <v>42327.616956018515</v>
      </c>
      <c r="T2345" s="8">
        <f t="shared" si="219"/>
        <v>42377.57430555555</v>
      </c>
      <c r="U2345" t="str">
        <f t="shared" si="220"/>
        <v>Nov</v>
      </c>
      <c r="V2345" t="str">
        <f t="shared" si="221"/>
        <v>2015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>
        <f t="shared" si="217"/>
        <v>1</v>
      </c>
      <c r="Q2346" t="s">
        <v>8319</v>
      </c>
      <c r="R2346" t="s">
        <v>8320</v>
      </c>
      <c r="S2346" s="8">
        <f t="shared" si="218"/>
        <v>42515.519317129627</v>
      </c>
      <c r="T2346" s="8">
        <f t="shared" si="219"/>
        <v>42545.477650462963</v>
      </c>
      <c r="U2346" t="str">
        <f t="shared" si="220"/>
        <v>May</v>
      </c>
      <c r="V2346" t="str">
        <f t="shared" si="221"/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">
        <v>8319</v>
      </c>
      <c r="R2347" t="s">
        <v>8320</v>
      </c>
      <c r="S2347" s="8">
        <f t="shared" si="218"/>
        <v>42059.79347222222</v>
      </c>
      <c r="T2347" s="8">
        <f t="shared" si="219"/>
        <v>42094.735416666663</v>
      </c>
      <c r="U2347" t="str">
        <f t="shared" si="220"/>
        <v>Feb</v>
      </c>
      <c r="V2347" t="str">
        <f t="shared" si="221"/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>
        <f t="shared" si="217"/>
        <v>13</v>
      </c>
      <c r="Q2348" t="s">
        <v>8319</v>
      </c>
      <c r="R2348" t="s">
        <v>8320</v>
      </c>
      <c r="S2348" s="8">
        <f t="shared" si="218"/>
        <v>42615.590636574074</v>
      </c>
      <c r="T2348" s="8">
        <f t="shared" si="219"/>
        <v>42660.54896990741</v>
      </c>
      <c r="U2348" t="str">
        <f t="shared" si="220"/>
        <v>Sep</v>
      </c>
      <c r="V2348" t="str">
        <f t="shared" si="221"/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>
        <f t="shared" si="217"/>
        <v>15</v>
      </c>
      <c r="Q2349" t="s">
        <v>8319</v>
      </c>
      <c r="R2349" t="s">
        <v>8320</v>
      </c>
      <c r="S2349" s="8">
        <f t="shared" si="218"/>
        <v>42577.399027777778</v>
      </c>
      <c r="T2349" s="8">
        <f t="shared" si="219"/>
        <v>42607.357361111113</v>
      </c>
      <c r="U2349" t="str">
        <f t="shared" si="220"/>
        <v>Jul</v>
      </c>
      <c r="V2349" t="str">
        <f t="shared" si="221"/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>
        <f t="shared" si="217"/>
        <v>54</v>
      </c>
      <c r="Q2350" t="s">
        <v>8319</v>
      </c>
      <c r="R2350" t="s">
        <v>8320</v>
      </c>
      <c r="S2350" s="8">
        <f t="shared" si="218"/>
        <v>42360.723819444444</v>
      </c>
      <c r="T2350" s="8">
        <f t="shared" si="219"/>
        <v>42420.682152777779</v>
      </c>
      <c r="U2350" t="str">
        <f t="shared" si="220"/>
        <v>Dec</v>
      </c>
      <c r="V2350" t="str">
        <f t="shared" si="221"/>
        <v>2015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">
        <v>8319</v>
      </c>
      <c r="R2351" t="s">
        <v>8320</v>
      </c>
      <c r="S2351" s="8">
        <f t="shared" si="218"/>
        <v>42198.567453703705</v>
      </c>
      <c r="T2351" s="8">
        <f t="shared" si="219"/>
        <v>42227.525787037041</v>
      </c>
      <c r="U2351" t="str">
        <f t="shared" si="220"/>
        <v>Jul</v>
      </c>
      <c r="V2351" t="str">
        <f t="shared" si="221"/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">
        <v>8319</v>
      </c>
      <c r="R2352" t="s">
        <v>8320</v>
      </c>
      <c r="S2352" s="8">
        <f t="shared" si="218"/>
        <v>42708.633912037032</v>
      </c>
      <c r="T2352" s="8">
        <f t="shared" si="219"/>
        <v>42738.592245370368</v>
      </c>
      <c r="U2352" t="str">
        <f t="shared" si="220"/>
        <v>Dec</v>
      </c>
      <c r="V2352" t="str">
        <f t="shared" si="221"/>
        <v>2016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>
        <f t="shared" si="217"/>
        <v>15.43</v>
      </c>
      <c r="Q2353" t="s">
        <v>8319</v>
      </c>
      <c r="R2353" t="s">
        <v>8320</v>
      </c>
      <c r="S2353" s="8">
        <f t="shared" si="218"/>
        <v>42093.892812500002</v>
      </c>
      <c r="T2353" s="8">
        <f t="shared" si="219"/>
        <v>42123.851145833338</v>
      </c>
      <c r="U2353" t="str">
        <f t="shared" si="220"/>
        <v>Mar</v>
      </c>
      <c r="V2353" t="str">
        <f t="shared" si="221"/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">
        <v>8319</v>
      </c>
      <c r="R2354" t="s">
        <v>8320</v>
      </c>
      <c r="S2354" s="8">
        <f t="shared" si="218"/>
        <v>42101.425370370365</v>
      </c>
      <c r="T2354" s="8">
        <f t="shared" si="219"/>
        <v>42161.383703703701</v>
      </c>
      <c r="U2354" t="str">
        <f t="shared" si="220"/>
        <v>Apr</v>
      </c>
      <c r="V2354" t="str">
        <f t="shared" si="221"/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">
        <v>8319</v>
      </c>
      <c r="R2355" t="s">
        <v>8320</v>
      </c>
      <c r="S2355" s="8">
        <f t="shared" si="218"/>
        <v>42103.467847222222</v>
      </c>
      <c r="T2355" s="8">
        <f t="shared" si="219"/>
        <v>42115.426180555558</v>
      </c>
      <c r="U2355" t="str">
        <f t="shared" si="220"/>
        <v>Apr</v>
      </c>
      <c r="V2355" t="str">
        <f t="shared" si="221"/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>
        <f t="shared" si="217"/>
        <v>25</v>
      </c>
      <c r="Q2356" t="s">
        <v>8319</v>
      </c>
      <c r="R2356" t="s">
        <v>8320</v>
      </c>
      <c r="S2356" s="8">
        <f t="shared" si="218"/>
        <v>41954.51458333333</v>
      </c>
      <c r="T2356" s="8">
        <f t="shared" si="219"/>
        <v>42014.472916666666</v>
      </c>
      <c r="U2356" t="str">
        <f t="shared" si="220"/>
        <v>Nov</v>
      </c>
      <c r="V2356" t="str">
        <f t="shared" si="221"/>
        <v>2014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>
        <f t="shared" si="217"/>
        <v>27.5</v>
      </c>
      <c r="Q2357" t="s">
        <v>8319</v>
      </c>
      <c r="R2357" t="s">
        <v>8320</v>
      </c>
      <c r="S2357" s="8">
        <f t="shared" si="218"/>
        <v>42096.709907407399</v>
      </c>
      <c r="T2357" s="8">
        <f t="shared" si="219"/>
        <v>42126.668240740735</v>
      </c>
      <c r="U2357" t="str">
        <f t="shared" si="220"/>
        <v>Apr</v>
      </c>
      <c r="V2357" t="str">
        <f t="shared" si="221"/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">
        <v>8319</v>
      </c>
      <c r="R2358" t="s">
        <v>8320</v>
      </c>
      <c r="S2358" s="8">
        <f t="shared" si="218"/>
        <v>42130.575277777774</v>
      </c>
      <c r="T2358" s="8">
        <f t="shared" si="219"/>
        <v>42160.53361111111</v>
      </c>
      <c r="U2358" t="str">
        <f t="shared" si="220"/>
        <v>May</v>
      </c>
      <c r="V2358" t="str">
        <f t="shared" si="221"/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">
        <v>8319</v>
      </c>
      <c r="R2359" t="s">
        <v>8320</v>
      </c>
      <c r="S2359" s="8">
        <f t="shared" si="218"/>
        <v>42264.411782407398</v>
      </c>
      <c r="T2359" s="8">
        <f t="shared" si="219"/>
        <v>42294.370115740734</v>
      </c>
      <c r="U2359" t="str">
        <f t="shared" si="220"/>
        <v>Sep</v>
      </c>
      <c r="V2359" t="str">
        <f t="shared" si="221"/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">
        <v>8319</v>
      </c>
      <c r="R2360" t="s">
        <v>8320</v>
      </c>
      <c r="S2360" s="8">
        <f t="shared" si="218"/>
        <v>41978.722638888888</v>
      </c>
      <c r="T2360" s="8">
        <f t="shared" si="219"/>
        <v>42034.777083333334</v>
      </c>
      <c r="U2360" t="str">
        <f t="shared" si="220"/>
        <v>Dec</v>
      </c>
      <c r="V2360" t="str">
        <f t="shared" si="221"/>
        <v>2014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>
        <f t="shared" si="217"/>
        <v>367</v>
      </c>
      <c r="Q2361" t="s">
        <v>8319</v>
      </c>
      <c r="R2361" t="s">
        <v>8320</v>
      </c>
      <c r="S2361" s="8">
        <f t="shared" si="218"/>
        <v>42159.441249999996</v>
      </c>
      <c r="T2361" s="8">
        <f t="shared" si="219"/>
        <v>42219.399583333332</v>
      </c>
      <c r="U2361" t="str">
        <f t="shared" si="220"/>
        <v>Jun</v>
      </c>
      <c r="V2361" t="str">
        <f t="shared" si="221"/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>
        <f t="shared" si="217"/>
        <v>2</v>
      </c>
      <c r="Q2362" t="s">
        <v>8319</v>
      </c>
      <c r="R2362" t="s">
        <v>8320</v>
      </c>
      <c r="S2362" s="8">
        <f t="shared" si="218"/>
        <v>42377.498611111114</v>
      </c>
      <c r="T2362" s="8">
        <f t="shared" si="219"/>
        <v>42407.45694444445</v>
      </c>
      <c r="U2362" t="str">
        <f t="shared" si="220"/>
        <v>Jan</v>
      </c>
      <c r="V2362" t="str">
        <f t="shared" si="221"/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">
        <v>8319</v>
      </c>
      <c r="R2363" t="s">
        <v>8320</v>
      </c>
      <c r="S2363" s="8">
        <f t="shared" si="218"/>
        <v>42466.650555555556</v>
      </c>
      <c r="T2363" s="8">
        <f t="shared" si="219"/>
        <v>42490.666666666672</v>
      </c>
      <c r="U2363" t="str">
        <f t="shared" si="220"/>
        <v>Apr</v>
      </c>
      <c r="V2363" t="str">
        <f t="shared" si="221"/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>
        <f t="shared" si="217"/>
        <v>60</v>
      </c>
      <c r="Q2364" t="s">
        <v>8319</v>
      </c>
      <c r="R2364" t="s">
        <v>8320</v>
      </c>
      <c r="S2364" s="8">
        <f t="shared" si="218"/>
        <v>41954.47997685185</v>
      </c>
      <c r="T2364" s="8">
        <f t="shared" si="219"/>
        <v>41984.438310185185</v>
      </c>
      <c r="U2364" t="str">
        <f t="shared" si="220"/>
        <v>Nov</v>
      </c>
      <c r="V2364" t="str">
        <f t="shared" si="221"/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">
        <v>8319</v>
      </c>
      <c r="R2365" t="s">
        <v>8320</v>
      </c>
      <c r="S2365" s="8">
        <f t="shared" si="218"/>
        <v>42321.803240740737</v>
      </c>
      <c r="T2365" s="8">
        <f t="shared" si="219"/>
        <v>42366.761574074073</v>
      </c>
      <c r="U2365" t="str">
        <f t="shared" si="220"/>
        <v>Nov</v>
      </c>
      <c r="V2365" t="str">
        <f t="shared" si="221"/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">
        <v>8319</v>
      </c>
      <c r="R2366" t="s">
        <v>8320</v>
      </c>
      <c r="S2366" s="8">
        <f t="shared" si="218"/>
        <v>42248.726342592585</v>
      </c>
      <c r="T2366" s="8">
        <f t="shared" si="219"/>
        <v>42303.684675925921</v>
      </c>
      <c r="U2366" t="str">
        <f t="shared" si="220"/>
        <v>Sep</v>
      </c>
      <c r="V2366" t="str">
        <f t="shared" si="221"/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">
        <v>8319</v>
      </c>
      <c r="R2367" t="s">
        <v>8320</v>
      </c>
      <c r="S2367" s="8">
        <f t="shared" si="218"/>
        <v>42346.528067129628</v>
      </c>
      <c r="T2367" s="8">
        <f t="shared" si="219"/>
        <v>42386.708333333328</v>
      </c>
      <c r="U2367" t="str">
        <f t="shared" si="220"/>
        <v>Dec</v>
      </c>
      <c r="V2367" t="str">
        <f t="shared" si="221"/>
        <v>2015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>
        <f t="shared" si="217"/>
        <v>97.41</v>
      </c>
      <c r="Q2368" t="s">
        <v>8319</v>
      </c>
      <c r="R2368" t="s">
        <v>8320</v>
      </c>
      <c r="S2368" s="8">
        <f t="shared" si="218"/>
        <v>42268.323298611103</v>
      </c>
      <c r="T2368" s="8">
        <f t="shared" si="219"/>
        <v>42298.281631944439</v>
      </c>
      <c r="U2368" t="str">
        <f t="shared" si="220"/>
        <v>Sep</v>
      </c>
      <c r="V2368" t="str">
        <f t="shared" si="221"/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>
        <f t="shared" si="217"/>
        <v>47.86</v>
      </c>
      <c r="Q2369" t="s">
        <v>8319</v>
      </c>
      <c r="R2369" t="s">
        <v>8320</v>
      </c>
      <c r="S2369" s="8">
        <f t="shared" si="218"/>
        <v>42425.761759259258</v>
      </c>
      <c r="T2369" s="8">
        <f t="shared" si="219"/>
        <v>42485.678425925929</v>
      </c>
      <c r="U2369" t="str">
        <f t="shared" si="220"/>
        <v>Feb</v>
      </c>
      <c r="V2369" t="str">
        <f t="shared" si="221"/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>
        <f t="shared" si="217"/>
        <v>50</v>
      </c>
      <c r="Q2370" t="s">
        <v>8319</v>
      </c>
      <c r="R2370" t="s">
        <v>8320</v>
      </c>
      <c r="S2370" s="8">
        <f t="shared" si="218"/>
        <v>42063.513483796291</v>
      </c>
      <c r="T2370" s="8">
        <f t="shared" si="219"/>
        <v>42108.430150462969</v>
      </c>
      <c r="U2370" t="str">
        <f t="shared" si="220"/>
        <v>Feb</v>
      </c>
      <c r="V2370" t="str">
        <f t="shared" si="221"/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ROUND(100*(E2371/D2371),0)</f>
        <v>0</v>
      </c>
      <c r="P2371" t="e">
        <f t="shared" ref="P2371:P2434" si="223">ROUND(E2371/L2371,2)</f>
        <v>#DIV/0!</v>
      </c>
      <c r="Q2371" t="s">
        <v>8319</v>
      </c>
      <c r="R2371" t="s">
        <v>8320</v>
      </c>
      <c r="S2371" s="8">
        <f t="shared" ref="S2371:S2434" si="224">(((J2371/60)/60)/24)+DATE(1970,1,1)+(-5/24)</f>
        <v>42380.60429398148</v>
      </c>
      <c r="T2371" s="8">
        <f t="shared" ref="T2371:T2434" si="225">(((I2371/60)/60)/24)+DATE(1970,1,1)+(-6/24)</f>
        <v>42410.562627314815</v>
      </c>
      <c r="U2371" t="str">
        <f t="shared" ref="U2371:U2434" si="226">TEXT(S2371,"mmm")</f>
        <v>Jan</v>
      </c>
      <c r="V2371" t="str">
        <f t="shared" ref="V2371:V2434" si="227">TEXT(S2371,"yyyy")</f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>
        <f t="shared" si="223"/>
        <v>20.5</v>
      </c>
      <c r="Q2372" t="s">
        <v>8319</v>
      </c>
      <c r="R2372" t="s">
        <v>8320</v>
      </c>
      <c r="S2372" s="8">
        <f t="shared" si="224"/>
        <v>41960.980798611105</v>
      </c>
      <c r="T2372" s="8">
        <f t="shared" si="225"/>
        <v>41990.93913194444</v>
      </c>
      <c r="U2372" t="str">
        <f t="shared" si="226"/>
        <v>Nov</v>
      </c>
      <c r="V2372" t="str">
        <f t="shared" si="227"/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">
        <v>8319</v>
      </c>
      <c r="R2373" t="s">
        <v>8320</v>
      </c>
      <c r="S2373" s="8">
        <f t="shared" si="224"/>
        <v>42150.569398148145</v>
      </c>
      <c r="T2373" s="8">
        <f t="shared" si="225"/>
        <v>42180.527731481481</v>
      </c>
      <c r="U2373" t="str">
        <f t="shared" si="226"/>
        <v>May</v>
      </c>
      <c r="V2373" t="str">
        <f t="shared" si="227"/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>
        <f t="shared" si="223"/>
        <v>30</v>
      </c>
      <c r="Q2374" t="s">
        <v>8319</v>
      </c>
      <c r="R2374" t="s">
        <v>8320</v>
      </c>
      <c r="S2374" s="8">
        <f t="shared" si="224"/>
        <v>42087.860775462956</v>
      </c>
      <c r="T2374" s="8">
        <f t="shared" si="225"/>
        <v>42117.819108796291</v>
      </c>
      <c r="U2374" t="str">
        <f t="shared" si="226"/>
        <v>Mar</v>
      </c>
      <c r="V2374" t="str">
        <f t="shared" si="227"/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>
        <f t="shared" si="223"/>
        <v>50</v>
      </c>
      <c r="Q2375" t="s">
        <v>8319</v>
      </c>
      <c r="R2375" t="s">
        <v>8320</v>
      </c>
      <c r="S2375" s="8">
        <f t="shared" si="224"/>
        <v>42215.453981481485</v>
      </c>
      <c r="T2375" s="8">
        <f t="shared" si="225"/>
        <v>42245.412314814821</v>
      </c>
      <c r="U2375" t="str">
        <f t="shared" si="226"/>
        <v>Jul</v>
      </c>
      <c r="V2375" t="str">
        <f t="shared" si="227"/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>
        <f t="shared" si="223"/>
        <v>10</v>
      </c>
      <c r="Q2376" t="s">
        <v>8319</v>
      </c>
      <c r="R2376" t="s">
        <v>8320</v>
      </c>
      <c r="S2376" s="8">
        <f t="shared" si="224"/>
        <v>42017.634953703695</v>
      </c>
      <c r="T2376" s="8">
        <f t="shared" si="225"/>
        <v>42047.593287037031</v>
      </c>
      <c r="U2376" t="str">
        <f t="shared" si="226"/>
        <v>Jan</v>
      </c>
      <c r="V2376" t="str">
        <f t="shared" si="227"/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">
        <v>8319</v>
      </c>
      <c r="R2377" t="s">
        <v>8320</v>
      </c>
      <c r="S2377" s="8">
        <f t="shared" si="224"/>
        <v>42592.627743055556</v>
      </c>
      <c r="T2377" s="8">
        <f t="shared" si="225"/>
        <v>42622.586076388892</v>
      </c>
      <c r="U2377" t="str">
        <f t="shared" si="226"/>
        <v>Aug</v>
      </c>
      <c r="V2377" t="str">
        <f t="shared" si="227"/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>
        <f t="shared" si="223"/>
        <v>81.58</v>
      </c>
      <c r="Q2378" t="s">
        <v>8319</v>
      </c>
      <c r="R2378" t="s">
        <v>8320</v>
      </c>
      <c r="S2378" s="8">
        <f t="shared" si="224"/>
        <v>42318.717199074068</v>
      </c>
      <c r="T2378" s="8">
        <f t="shared" si="225"/>
        <v>42348.675532407404</v>
      </c>
      <c r="U2378" t="str">
        <f t="shared" si="226"/>
        <v>Nov</v>
      </c>
      <c r="V2378" t="str">
        <f t="shared" si="227"/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">
        <v>8319</v>
      </c>
      <c r="R2379" t="s">
        <v>8320</v>
      </c>
      <c r="S2379" s="8">
        <f t="shared" si="224"/>
        <v>42669.661840277775</v>
      </c>
      <c r="T2379" s="8">
        <f t="shared" si="225"/>
        <v>42699.661840277782</v>
      </c>
      <c r="U2379" t="str">
        <f t="shared" si="226"/>
        <v>Oct</v>
      </c>
      <c r="V2379" t="str">
        <f t="shared" si="227"/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">
        <v>8319</v>
      </c>
      <c r="R2380" t="s">
        <v>8320</v>
      </c>
      <c r="S2380" s="8">
        <f t="shared" si="224"/>
        <v>42212.804745370369</v>
      </c>
      <c r="T2380" s="8">
        <f t="shared" si="225"/>
        <v>42241.763078703705</v>
      </c>
      <c r="U2380" t="str">
        <f t="shared" si="226"/>
        <v>Jul</v>
      </c>
      <c r="V2380" t="str">
        <f t="shared" si="227"/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">
        <v>8319</v>
      </c>
      <c r="R2381" t="s">
        <v>8320</v>
      </c>
      <c r="S2381" s="8">
        <f t="shared" si="224"/>
        <v>42236.808055555557</v>
      </c>
      <c r="T2381" s="8">
        <f t="shared" si="225"/>
        <v>42281.766388888893</v>
      </c>
      <c r="U2381" t="str">
        <f t="shared" si="226"/>
        <v>Aug</v>
      </c>
      <c r="V2381" t="str">
        <f t="shared" si="227"/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>
        <f t="shared" si="223"/>
        <v>18.329999999999998</v>
      </c>
      <c r="Q2382" t="s">
        <v>8319</v>
      </c>
      <c r="R2382" t="s">
        <v>8320</v>
      </c>
      <c r="S2382" s="8">
        <f t="shared" si="224"/>
        <v>42248.584976851846</v>
      </c>
      <c r="T2382" s="8">
        <f t="shared" si="225"/>
        <v>42278.543310185181</v>
      </c>
      <c r="U2382" t="str">
        <f t="shared" si="226"/>
        <v>Sep</v>
      </c>
      <c r="V2382" t="str">
        <f t="shared" si="227"/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>
        <f t="shared" si="223"/>
        <v>224.43</v>
      </c>
      <c r="Q2383" t="s">
        <v>8319</v>
      </c>
      <c r="R2383" t="s">
        <v>8320</v>
      </c>
      <c r="S2383" s="8">
        <f t="shared" si="224"/>
        <v>42074.727407407401</v>
      </c>
      <c r="T2383" s="8">
        <f t="shared" si="225"/>
        <v>42104.685740740737</v>
      </c>
      <c r="U2383" t="str">
        <f t="shared" si="226"/>
        <v>Mar</v>
      </c>
      <c r="V2383" t="str">
        <f t="shared" si="227"/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>
        <f t="shared" si="223"/>
        <v>37.5</v>
      </c>
      <c r="Q2384" t="s">
        <v>8319</v>
      </c>
      <c r="R2384" t="s">
        <v>8320</v>
      </c>
      <c r="S2384" s="8">
        <f t="shared" si="224"/>
        <v>42194.979201388887</v>
      </c>
      <c r="T2384" s="8">
        <f t="shared" si="225"/>
        <v>42219.937534722223</v>
      </c>
      <c r="U2384" t="str">
        <f t="shared" si="226"/>
        <v>Jul</v>
      </c>
      <c r="V2384" t="str">
        <f t="shared" si="227"/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>
        <f t="shared" si="223"/>
        <v>145</v>
      </c>
      <c r="Q2385" t="s">
        <v>8319</v>
      </c>
      <c r="R2385" t="s">
        <v>8320</v>
      </c>
      <c r="S2385" s="8">
        <f t="shared" si="224"/>
        <v>42026.848460648143</v>
      </c>
      <c r="T2385" s="8">
        <f t="shared" si="225"/>
        <v>42056.806793981479</v>
      </c>
      <c r="U2385" t="str">
        <f t="shared" si="226"/>
        <v>Jan</v>
      </c>
      <c r="V2385" t="str">
        <f t="shared" si="227"/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>
        <f t="shared" si="223"/>
        <v>1</v>
      </c>
      <c r="Q2386" t="s">
        <v>8319</v>
      </c>
      <c r="R2386" t="s">
        <v>8320</v>
      </c>
      <c r="S2386" s="8">
        <f t="shared" si="224"/>
        <v>41926.859293981477</v>
      </c>
      <c r="T2386" s="8">
        <f t="shared" si="225"/>
        <v>41956.859293981484</v>
      </c>
      <c r="U2386" t="str">
        <f t="shared" si="226"/>
        <v>Oct</v>
      </c>
      <c r="V2386" t="str">
        <f t="shared" si="227"/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>
        <f t="shared" si="223"/>
        <v>112.57</v>
      </c>
      <c r="Q2387" t="s">
        <v>8319</v>
      </c>
      <c r="R2387" t="s">
        <v>8320</v>
      </c>
      <c r="S2387" s="8">
        <f t="shared" si="224"/>
        <v>42191.493425925924</v>
      </c>
      <c r="T2387" s="8">
        <f t="shared" si="225"/>
        <v>42221.45175925926</v>
      </c>
      <c r="U2387" t="str">
        <f t="shared" si="226"/>
        <v>Jul</v>
      </c>
      <c r="V2387" t="str">
        <f t="shared" si="227"/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">
        <v>8319</v>
      </c>
      <c r="R2388" t="s">
        <v>8320</v>
      </c>
      <c r="S2388" s="8">
        <f t="shared" si="224"/>
        <v>41954.629907407405</v>
      </c>
      <c r="T2388" s="8">
        <f t="shared" si="225"/>
        <v>42014.588240740741</v>
      </c>
      <c r="U2388" t="str">
        <f t="shared" si="226"/>
        <v>Nov</v>
      </c>
      <c r="V2388" t="str">
        <f t="shared" si="227"/>
        <v>2014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>
        <f t="shared" si="223"/>
        <v>342</v>
      </c>
      <c r="Q2389" t="s">
        <v>8319</v>
      </c>
      <c r="R2389" t="s">
        <v>8320</v>
      </c>
      <c r="S2389" s="8">
        <f t="shared" si="224"/>
        <v>42528.418287037035</v>
      </c>
      <c r="T2389" s="8">
        <f t="shared" si="225"/>
        <v>42573.376620370371</v>
      </c>
      <c r="U2389" t="str">
        <f t="shared" si="226"/>
        <v>Jun</v>
      </c>
      <c r="V2389" t="str">
        <f t="shared" si="227"/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>
        <f t="shared" si="223"/>
        <v>57.88</v>
      </c>
      <c r="Q2390" t="s">
        <v>8319</v>
      </c>
      <c r="R2390" t="s">
        <v>8320</v>
      </c>
      <c r="S2390" s="8">
        <f t="shared" si="224"/>
        <v>41989.645358796297</v>
      </c>
      <c r="T2390" s="8">
        <f t="shared" si="225"/>
        <v>42019.561805555553</v>
      </c>
      <c r="U2390" t="str">
        <f t="shared" si="226"/>
        <v>Dec</v>
      </c>
      <c r="V2390" t="str">
        <f t="shared" si="227"/>
        <v>2014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>
        <f t="shared" si="223"/>
        <v>30</v>
      </c>
      <c r="Q2391" t="s">
        <v>8319</v>
      </c>
      <c r="R2391" t="s">
        <v>8320</v>
      </c>
      <c r="S2391" s="8">
        <f t="shared" si="224"/>
        <v>42179.445046296292</v>
      </c>
      <c r="T2391" s="8">
        <f t="shared" si="225"/>
        <v>42210.665972222225</v>
      </c>
      <c r="U2391" t="str">
        <f t="shared" si="226"/>
        <v>Jun</v>
      </c>
      <c r="V2391" t="str">
        <f t="shared" si="227"/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">
        <v>8319</v>
      </c>
      <c r="R2392" t="s">
        <v>8320</v>
      </c>
      <c r="S2392" s="8">
        <f t="shared" si="224"/>
        <v>41968.053981481477</v>
      </c>
      <c r="T2392" s="8">
        <f t="shared" si="225"/>
        <v>42008.012314814812</v>
      </c>
      <c r="U2392" t="str">
        <f t="shared" si="226"/>
        <v>Nov</v>
      </c>
      <c r="V2392" t="str">
        <f t="shared" si="227"/>
        <v>2014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>
        <f t="shared" si="223"/>
        <v>25</v>
      </c>
      <c r="Q2393" t="s">
        <v>8319</v>
      </c>
      <c r="R2393" t="s">
        <v>8320</v>
      </c>
      <c r="S2393" s="8">
        <f t="shared" si="224"/>
        <v>42064.586157407401</v>
      </c>
      <c r="T2393" s="8">
        <f t="shared" si="225"/>
        <v>42094.502824074079</v>
      </c>
      <c r="U2393" t="str">
        <f t="shared" si="226"/>
        <v>Mar</v>
      </c>
      <c r="V2393" t="str">
        <f t="shared" si="227"/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">
        <v>8319</v>
      </c>
      <c r="R2394" t="s">
        <v>8320</v>
      </c>
      <c r="S2394" s="8">
        <f t="shared" si="224"/>
        <v>42275.912303240737</v>
      </c>
      <c r="T2394" s="8">
        <f t="shared" si="225"/>
        <v>42305.870636574073</v>
      </c>
      <c r="U2394" t="str">
        <f t="shared" si="226"/>
        <v>Sep</v>
      </c>
      <c r="V2394" t="str">
        <f t="shared" si="227"/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>
        <f t="shared" si="223"/>
        <v>50</v>
      </c>
      <c r="Q2395" t="s">
        <v>8319</v>
      </c>
      <c r="R2395" t="s">
        <v>8320</v>
      </c>
      <c r="S2395" s="8">
        <f t="shared" si="224"/>
        <v>42194.440011574072</v>
      </c>
      <c r="T2395" s="8">
        <f t="shared" si="225"/>
        <v>42224.398344907408</v>
      </c>
      <c r="U2395" t="str">
        <f t="shared" si="226"/>
        <v>Jul</v>
      </c>
      <c r="V2395" t="str">
        <f t="shared" si="227"/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>
        <f t="shared" si="223"/>
        <v>1.5</v>
      </c>
      <c r="Q2396" t="s">
        <v>8319</v>
      </c>
      <c r="R2396" t="s">
        <v>8320</v>
      </c>
      <c r="S2396" s="8">
        <f t="shared" si="224"/>
        <v>42031.15385416666</v>
      </c>
      <c r="T2396" s="8">
        <f t="shared" si="225"/>
        <v>42061.112187499995</v>
      </c>
      <c r="U2396" t="str">
        <f t="shared" si="226"/>
        <v>Jan</v>
      </c>
      <c r="V2396" t="str">
        <f t="shared" si="227"/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">
        <v>8319</v>
      </c>
      <c r="R2397" t="s">
        <v>8320</v>
      </c>
      <c r="S2397" s="8">
        <f t="shared" si="224"/>
        <v>42716.913043981483</v>
      </c>
      <c r="T2397" s="8">
        <f t="shared" si="225"/>
        <v>42745.122916666667</v>
      </c>
      <c r="U2397" t="str">
        <f t="shared" si="226"/>
        <v>Dec</v>
      </c>
      <c r="V2397" t="str">
        <f t="shared" si="227"/>
        <v>2016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>
        <f t="shared" si="223"/>
        <v>10</v>
      </c>
      <c r="Q2398" t="s">
        <v>8319</v>
      </c>
      <c r="R2398" t="s">
        <v>8320</v>
      </c>
      <c r="S2398" s="8">
        <f t="shared" si="224"/>
        <v>42262.640717592592</v>
      </c>
      <c r="T2398" s="8">
        <f t="shared" si="225"/>
        <v>42292.599050925928</v>
      </c>
      <c r="U2398" t="str">
        <f t="shared" si="226"/>
        <v>Sep</v>
      </c>
      <c r="V2398" t="str">
        <f t="shared" si="227"/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">
        <v>8319</v>
      </c>
      <c r="R2399" t="s">
        <v>8320</v>
      </c>
      <c r="S2399" s="8">
        <f t="shared" si="224"/>
        <v>41976.676574074074</v>
      </c>
      <c r="T2399" s="8">
        <f t="shared" si="225"/>
        <v>42006.63490740741</v>
      </c>
      <c r="U2399" t="str">
        <f t="shared" si="226"/>
        <v>Dec</v>
      </c>
      <c r="V2399" t="str">
        <f t="shared" si="227"/>
        <v>2014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">
        <v>8319</v>
      </c>
      <c r="R2400" t="s">
        <v>8320</v>
      </c>
      <c r="S2400" s="8">
        <f t="shared" si="224"/>
        <v>42157.708148148151</v>
      </c>
      <c r="T2400" s="8">
        <f t="shared" si="225"/>
        <v>42187.666481481487</v>
      </c>
      <c r="U2400" t="str">
        <f t="shared" si="226"/>
        <v>Jun</v>
      </c>
      <c r="V2400" t="str">
        <f t="shared" si="227"/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">
        <v>8319</v>
      </c>
      <c r="R2401" t="s">
        <v>8320</v>
      </c>
      <c r="S2401" s="8">
        <f t="shared" si="224"/>
        <v>41956.644745370366</v>
      </c>
      <c r="T2401" s="8">
        <f t="shared" si="225"/>
        <v>41991.603078703702</v>
      </c>
      <c r="U2401" t="str">
        <f t="shared" si="226"/>
        <v>Nov</v>
      </c>
      <c r="V2401" t="str">
        <f t="shared" si="227"/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">
        <v>8319</v>
      </c>
      <c r="R2402" t="s">
        <v>8320</v>
      </c>
      <c r="S2402" s="8">
        <f t="shared" si="224"/>
        <v>42444.059768518513</v>
      </c>
      <c r="T2402" s="8">
        <f t="shared" si="225"/>
        <v>42474.018101851849</v>
      </c>
      <c r="U2402" t="str">
        <f t="shared" si="226"/>
        <v>Mar</v>
      </c>
      <c r="V2402" t="str">
        <f t="shared" si="227"/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>
        <f t="shared" si="223"/>
        <v>22.33</v>
      </c>
      <c r="Q2403" t="s">
        <v>8336</v>
      </c>
      <c r="R2403" t="s">
        <v>8337</v>
      </c>
      <c r="S2403" s="8">
        <f t="shared" si="224"/>
        <v>42374.614537037036</v>
      </c>
      <c r="T2403" s="8">
        <f t="shared" si="225"/>
        <v>42434.572870370372</v>
      </c>
      <c r="U2403" t="str">
        <f t="shared" si="226"/>
        <v>Jan</v>
      </c>
      <c r="V2403" t="str">
        <f t="shared" si="227"/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>
        <f t="shared" si="223"/>
        <v>52</v>
      </c>
      <c r="Q2404" t="s">
        <v>8336</v>
      </c>
      <c r="R2404" t="s">
        <v>8337</v>
      </c>
      <c r="S2404" s="8">
        <f t="shared" si="224"/>
        <v>42107.47142361111</v>
      </c>
      <c r="T2404" s="8">
        <f t="shared" si="225"/>
        <v>42137.429756944446</v>
      </c>
      <c r="U2404" t="str">
        <f t="shared" si="226"/>
        <v>Apr</v>
      </c>
      <c r="V2404" t="str">
        <f t="shared" si="227"/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>
        <f t="shared" si="223"/>
        <v>16.829999999999998</v>
      </c>
      <c r="Q2405" t="s">
        <v>8336</v>
      </c>
      <c r="R2405" t="s">
        <v>8337</v>
      </c>
      <c r="S2405" s="8">
        <f t="shared" si="224"/>
        <v>42399.674282407403</v>
      </c>
      <c r="T2405" s="8">
        <f t="shared" si="225"/>
        <v>42459.590949074074</v>
      </c>
      <c r="U2405" t="str">
        <f t="shared" si="226"/>
        <v>Jan</v>
      </c>
      <c r="V2405" t="str">
        <f t="shared" si="227"/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">
        <v>8336</v>
      </c>
      <c r="R2406" t="s">
        <v>8337</v>
      </c>
      <c r="S2406" s="8">
        <f t="shared" si="224"/>
        <v>42341.831099537034</v>
      </c>
      <c r="T2406" s="8">
        <f t="shared" si="225"/>
        <v>42371.78943287037</v>
      </c>
      <c r="U2406" t="str">
        <f t="shared" si="226"/>
        <v>Dec</v>
      </c>
      <c r="V2406" t="str">
        <f t="shared" si="227"/>
        <v>2015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>
        <f t="shared" si="223"/>
        <v>56.3</v>
      </c>
      <c r="Q2407" t="s">
        <v>8336</v>
      </c>
      <c r="R2407" t="s">
        <v>8337</v>
      </c>
      <c r="S2407" s="8">
        <f t="shared" si="224"/>
        <v>42595.377025462956</v>
      </c>
      <c r="T2407" s="8">
        <f t="shared" si="225"/>
        <v>42616.335358796292</v>
      </c>
      <c r="U2407" t="str">
        <f t="shared" si="226"/>
        <v>Aug</v>
      </c>
      <c r="V2407" t="str">
        <f t="shared" si="227"/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>
        <f t="shared" si="223"/>
        <v>84.06</v>
      </c>
      <c r="Q2408" t="s">
        <v>8336</v>
      </c>
      <c r="R2408" t="s">
        <v>8337</v>
      </c>
      <c r="S2408" s="8">
        <f t="shared" si="224"/>
        <v>41982.902662037035</v>
      </c>
      <c r="T2408" s="8">
        <f t="shared" si="225"/>
        <v>42022.860995370371</v>
      </c>
      <c r="U2408" t="str">
        <f t="shared" si="226"/>
        <v>Dec</v>
      </c>
      <c r="V2408" t="str">
        <f t="shared" si="227"/>
        <v>2014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>
        <f t="shared" si="223"/>
        <v>168.39</v>
      </c>
      <c r="Q2409" t="s">
        <v>8336</v>
      </c>
      <c r="R2409" t="s">
        <v>8337</v>
      </c>
      <c r="S2409" s="8">
        <f t="shared" si="224"/>
        <v>42082.367222222216</v>
      </c>
      <c r="T2409" s="8">
        <f t="shared" si="225"/>
        <v>42105</v>
      </c>
      <c r="U2409" t="str">
        <f t="shared" si="226"/>
        <v>Mar</v>
      </c>
      <c r="V2409" t="str">
        <f t="shared" si="227"/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>
        <f t="shared" si="223"/>
        <v>15</v>
      </c>
      <c r="Q2410" t="s">
        <v>8336</v>
      </c>
      <c r="R2410" t="s">
        <v>8337</v>
      </c>
      <c r="S2410" s="8">
        <f t="shared" si="224"/>
        <v>41918.93237268518</v>
      </c>
      <c r="T2410" s="8">
        <f t="shared" si="225"/>
        <v>41948.932372685187</v>
      </c>
      <c r="U2410" t="str">
        <f t="shared" si="226"/>
        <v>Oct</v>
      </c>
      <c r="V2410" t="str">
        <f t="shared" si="227"/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>
        <f t="shared" si="223"/>
        <v>76.67</v>
      </c>
      <c r="Q2411" t="s">
        <v>8336</v>
      </c>
      <c r="R2411" t="s">
        <v>8337</v>
      </c>
      <c r="S2411" s="8">
        <f t="shared" si="224"/>
        <v>42204.667534722219</v>
      </c>
      <c r="T2411" s="8">
        <f t="shared" si="225"/>
        <v>42234.625868055555</v>
      </c>
      <c r="U2411" t="str">
        <f t="shared" si="226"/>
        <v>Jul</v>
      </c>
      <c r="V2411" t="str">
        <f t="shared" si="227"/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">
        <v>8336</v>
      </c>
      <c r="R2412" t="s">
        <v>8337</v>
      </c>
      <c r="S2412" s="8">
        <f t="shared" si="224"/>
        <v>42224.199942129628</v>
      </c>
      <c r="T2412" s="8">
        <f t="shared" si="225"/>
        <v>42254.158275462964</v>
      </c>
      <c r="U2412" t="str">
        <f t="shared" si="226"/>
        <v>Aug</v>
      </c>
      <c r="V2412" t="str">
        <f t="shared" si="227"/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>
        <f t="shared" si="223"/>
        <v>50.33</v>
      </c>
      <c r="Q2413" t="s">
        <v>8336</v>
      </c>
      <c r="R2413" t="s">
        <v>8337</v>
      </c>
      <c r="S2413" s="8">
        <f t="shared" si="224"/>
        <v>42211.524097222216</v>
      </c>
      <c r="T2413" s="8">
        <f t="shared" si="225"/>
        <v>42241.482430555552</v>
      </c>
      <c r="U2413" t="str">
        <f t="shared" si="226"/>
        <v>Jul</v>
      </c>
      <c r="V2413" t="str">
        <f t="shared" si="227"/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">
        <v>8336</v>
      </c>
      <c r="R2414" t="s">
        <v>8337</v>
      </c>
      <c r="S2414" s="8">
        <f t="shared" si="224"/>
        <v>42655.528622685182</v>
      </c>
      <c r="T2414" s="8">
        <f t="shared" si="225"/>
        <v>42700.528622685189</v>
      </c>
      <c r="U2414" t="str">
        <f t="shared" si="226"/>
        <v>Oct</v>
      </c>
      <c r="V2414" t="str">
        <f t="shared" si="227"/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>
        <f t="shared" si="223"/>
        <v>8.33</v>
      </c>
      <c r="Q2415" t="s">
        <v>8336</v>
      </c>
      <c r="R2415" t="s">
        <v>8337</v>
      </c>
      <c r="S2415" s="8">
        <f t="shared" si="224"/>
        <v>41759.901412037034</v>
      </c>
      <c r="T2415" s="8">
        <f t="shared" si="225"/>
        <v>41790.729166666664</v>
      </c>
      <c r="U2415" t="str">
        <f t="shared" si="226"/>
        <v>Apr</v>
      </c>
      <c r="V2415" t="str">
        <f t="shared" si="227"/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>
        <f t="shared" si="223"/>
        <v>35.380000000000003</v>
      </c>
      <c r="Q2416" t="s">
        <v>8336</v>
      </c>
      <c r="R2416" t="s">
        <v>8337</v>
      </c>
      <c r="S2416" s="8">
        <f t="shared" si="224"/>
        <v>42198.486805555549</v>
      </c>
      <c r="T2416" s="8">
        <f t="shared" si="225"/>
        <v>42237.915972222225</v>
      </c>
      <c r="U2416" t="str">
        <f t="shared" si="226"/>
        <v>Jul</v>
      </c>
      <c r="V2416" t="str">
        <f t="shared" si="227"/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>
        <f t="shared" si="223"/>
        <v>55.83</v>
      </c>
      <c r="Q2417" t="s">
        <v>8336</v>
      </c>
      <c r="R2417" t="s">
        <v>8337</v>
      </c>
      <c r="S2417" s="8">
        <f t="shared" si="224"/>
        <v>42536.654467592591</v>
      </c>
      <c r="T2417" s="8">
        <f t="shared" si="225"/>
        <v>42566.612800925926</v>
      </c>
      <c r="U2417" t="str">
        <f t="shared" si="226"/>
        <v>Jun</v>
      </c>
      <c r="V2417" t="str">
        <f t="shared" si="227"/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>
        <f t="shared" si="223"/>
        <v>5</v>
      </c>
      <c r="Q2418" t="s">
        <v>8336</v>
      </c>
      <c r="R2418" t="s">
        <v>8337</v>
      </c>
      <c r="S2418" s="8">
        <f t="shared" si="224"/>
        <v>42019.529432870368</v>
      </c>
      <c r="T2418" s="8">
        <f t="shared" si="225"/>
        <v>42077.375</v>
      </c>
      <c r="U2418" t="str">
        <f t="shared" si="226"/>
        <v>Jan</v>
      </c>
      <c r="V2418" t="str">
        <f t="shared" si="227"/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">
        <v>8336</v>
      </c>
      <c r="R2419" t="s">
        <v>8337</v>
      </c>
      <c r="S2419" s="8">
        <f t="shared" si="224"/>
        <v>41831.675775462958</v>
      </c>
      <c r="T2419" s="8">
        <f t="shared" si="225"/>
        <v>41861.634108796294</v>
      </c>
      <c r="U2419" t="str">
        <f t="shared" si="226"/>
        <v>Jul</v>
      </c>
      <c r="V2419" t="str">
        <f t="shared" si="227"/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>
        <f t="shared" si="223"/>
        <v>1</v>
      </c>
      <c r="Q2420" t="s">
        <v>8336</v>
      </c>
      <c r="R2420" t="s">
        <v>8337</v>
      </c>
      <c r="S2420" s="8">
        <f t="shared" si="224"/>
        <v>42027.648657407401</v>
      </c>
      <c r="T2420" s="8">
        <f t="shared" si="225"/>
        <v>42087.565324074079</v>
      </c>
      <c r="U2420" t="str">
        <f t="shared" si="226"/>
        <v>Jan</v>
      </c>
      <c r="V2420" t="str">
        <f t="shared" si="227"/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">
        <v>8336</v>
      </c>
      <c r="R2421" t="s">
        <v>8337</v>
      </c>
      <c r="S2421" s="8">
        <f t="shared" si="224"/>
        <v>41993.529965277768</v>
      </c>
      <c r="T2421" s="8">
        <f t="shared" si="225"/>
        <v>42053.488298611104</v>
      </c>
      <c r="U2421" t="str">
        <f t="shared" si="226"/>
        <v>Dec</v>
      </c>
      <c r="V2421" t="str">
        <f t="shared" si="227"/>
        <v>2014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>
        <f t="shared" si="223"/>
        <v>69.47</v>
      </c>
      <c r="Q2422" t="s">
        <v>8336</v>
      </c>
      <c r="R2422" t="s">
        <v>8337</v>
      </c>
      <c r="S2422" s="8">
        <f t="shared" si="224"/>
        <v>41892.820543981477</v>
      </c>
      <c r="T2422" s="8">
        <f t="shared" si="225"/>
        <v>41952.820543981477</v>
      </c>
      <c r="U2422" t="str">
        <f t="shared" si="226"/>
        <v>Sep</v>
      </c>
      <c r="V2422" t="str">
        <f t="shared" si="227"/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>
        <f t="shared" si="223"/>
        <v>1</v>
      </c>
      <c r="Q2423" t="s">
        <v>8336</v>
      </c>
      <c r="R2423" t="s">
        <v>8337</v>
      </c>
      <c r="S2423" s="8">
        <f t="shared" si="224"/>
        <v>42026.479120370372</v>
      </c>
      <c r="T2423" s="8">
        <f t="shared" si="225"/>
        <v>42056.437453703707</v>
      </c>
      <c r="U2423" t="str">
        <f t="shared" si="226"/>
        <v>Jan</v>
      </c>
      <c r="V2423" t="str">
        <f t="shared" si="227"/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>
        <f t="shared" si="223"/>
        <v>1</v>
      </c>
      <c r="Q2424" t="s">
        <v>8336</v>
      </c>
      <c r="R2424" t="s">
        <v>8337</v>
      </c>
      <c r="S2424" s="8">
        <f t="shared" si="224"/>
        <v>42044.516620370363</v>
      </c>
      <c r="T2424" s="8">
        <f t="shared" si="225"/>
        <v>42074.433287037042</v>
      </c>
      <c r="U2424" t="str">
        <f t="shared" si="226"/>
        <v>Feb</v>
      </c>
      <c r="V2424" t="str">
        <f t="shared" si="227"/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>
        <f t="shared" si="223"/>
        <v>8</v>
      </c>
      <c r="Q2425" t="s">
        <v>8336</v>
      </c>
      <c r="R2425" t="s">
        <v>8337</v>
      </c>
      <c r="S2425" s="8">
        <f t="shared" si="224"/>
        <v>41974.496412037035</v>
      </c>
      <c r="T2425" s="8">
        <f t="shared" si="225"/>
        <v>42004.454745370371</v>
      </c>
      <c r="U2425" t="str">
        <f t="shared" si="226"/>
        <v>Dec</v>
      </c>
      <c r="V2425" t="str">
        <f t="shared" si="227"/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>
        <f t="shared" si="223"/>
        <v>34.44</v>
      </c>
      <c r="Q2426" t="s">
        <v>8336</v>
      </c>
      <c r="R2426" t="s">
        <v>8337</v>
      </c>
      <c r="S2426" s="8">
        <f t="shared" si="224"/>
        <v>41909.684120370366</v>
      </c>
      <c r="T2426" s="8">
        <f t="shared" si="225"/>
        <v>41939.642453703702</v>
      </c>
      <c r="U2426" t="str">
        <f t="shared" si="226"/>
        <v>Sep</v>
      </c>
      <c r="V2426" t="str">
        <f t="shared" si="227"/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>
        <f t="shared" si="223"/>
        <v>1</v>
      </c>
      <c r="Q2427" t="s">
        <v>8336</v>
      </c>
      <c r="R2427" t="s">
        <v>8337</v>
      </c>
      <c r="S2427" s="8">
        <f t="shared" si="224"/>
        <v>42502.705428240741</v>
      </c>
      <c r="T2427" s="8">
        <f t="shared" si="225"/>
        <v>42517.669444444444</v>
      </c>
      <c r="U2427" t="str">
        <f t="shared" si="226"/>
        <v>May</v>
      </c>
      <c r="V2427" t="str">
        <f t="shared" si="227"/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">
        <v>8336</v>
      </c>
      <c r="R2428" t="s">
        <v>8337</v>
      </c>
      <c r="S2428" s="8">
        <f t="shared" si="224"/>
        <v>42163.961712962955</v>
      </c>
      <c r="T2428" s="8">
        <f t="shared" si="225"/>
        <v>42223.920046296291</v>
      </c>
      <c r="U2428" t="str">
        <f t="shared" si="226"/>
        <v>Jun</v>
      </c>
      <c r="V2428" t="str">
        <f t="shared" si="227"/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>
        <f t="shared" si="223"/>
        <v>1</v>
      </c>
      <c r="Q2429" t="s">
        <v>8336</v>
      </c>
      <c r="R2429" t="s">
        <v>8337</v>
      </c>
      <c r="S2429" s="8">
        <f t="shared" si="224"/>
        <v>42412.11033564814</v>
      </c>
      <c r="T2429" s="8">
        <f t="shared" si="225"/>
        <v>42452.027002314819</v>
      </c>
      <c r="U2429" t="str">
        <f t="shared" si="226"/>
        <v>Feb</v>
      </c>
      <c r="V2429" t="str">
        <f t="shared" si="227"/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>
        <f t="shared" si="223"/>
        <v>1</v>
      </c>
      <c r="Q2430" t="s">
        <v>8336</v>
      </c>
      <c r="R2430" t="s">
        <v>8337</v>
      </c>
      <c r="S2430" s="8">
        <f t="shared" si="224"/>
        <v>42045.575821759259</v>
      </c>
      <c r="T2430" s="8">
        <f t="shared" si="225"/>
        <v>42075.492488425924</v>
      </c>
      <c r="U2430" t="str">
        <f t="shared" si="226"/>
        <v>Feb</v>
      </c>
      <c r="V2430" t="str">
        <f t="shared" si="227"/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>
        <f t="shared" si="223"/>
        <v>501.25</v>
      </c>
      <c r="Q2431" t="s">
        <v>8336</v>
      </c>
      <c r="R2431" t="s">
        <v>8337</v>
      </c>
      <c r="S2431" s="8">
        <f t="shared" si="224"/>
        <v>42734.670902777776</v>
      </c>
      <c r="T2431" s="8">
        <f t="shared" si="225"/>
        <v>42771.447222222225</v>
      </c>
      <c r="U2431" t="str">
        <f t="shared" si="226"/>
        <v>Dec</v>
      </c>
      <c r="V2431" t="str">
        <f t="shared" si="227"/>
        <v>2016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>
        <f t="shared" si="223"/>
        <v>10.5</v>
      </c>
      <c r="Q2432" t="s">
        <v>8336</v>
      </c>
      <c r="R2432" t="s">
        <v>8337</v>
      </c>
      <c r="S2432" s="8">
        <f t="shared" si="224"/>
        <v>42381.922499999993</v>
      </c>
      <c r="T2432" s="8">
        <f t="shared" si="225"/>
        <v>42411.880833333329</v>
      </c>
      <c r="U2432" t="str">
        <f t="shared" si="226"/>
        <v>Jan</v>
      </c>
      <c r="V2432" t="str">
        <f t="shared" si="227"/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>
        <f t="shared" si="223"/>
        <v>1</v>
      </c>
      <c r="Q2433" t="s">
        <v>8336</v>
      </c>
      <c r="R2433" t="s">
        <v>8337</v>
      </c>
      <c r="S2433" s="8">
        <f t="shared" si="224"/>
        <v>42488.891354166662</v>
      </c>
      <c r="T2433" s="8">
        <f t="shared" si="225"/>
        <v>42548.849687499998</v>
      </c>
      <c r="U2433" t="str">
        <f t="shared" si="226"/>
        <v>Apr</v>
      </c>
      <c r="V2433" t="str">
        <f t="shared" si="227"/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>
        <f t="shared" si="223"/>
        <v>1</v>
      </c>
      <c r="Q2434" t="s">
        <v>8336</v>
      </c>
      <c r="R2434" t="s">
        <v>8337</v>
      </c>
      <c r="S2434" s="8">
        <f t="shared" si="224"/>
        <v>42041.010381944441</v>
      </c>
      <c r="T2434" s="8">
        <f t="shared" si="225"/>
        <v>42070.968715277777</v>
      </c>
      <c r="U2434" t="str">
        <f t="shared" si="226"/>
        <v>Feb</v>
      </c>
      <c r="V2434" t="str">
        <f t="shared" si="227"/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ROUND(100*(E2435/D2435),0)</f>
        <v>0</v>
      </c>
      <c r="P2435" t="e">
        <f t="shared" ref="P2435:P2498" si="229">ROUND(E2435/L2435,2)</f>
        <v>#DIV/0!</v>
      </c>
      <c r="Q2435" t="s">
        <v>8336</v>
      </c>
      <c r="R2435" t="s">
        <v>8337</v>
      </c>
      <c r="S2435" s="8">
        <f t="shared" ref="S2435:S2498" si="230">(((J2435/60)/60)/24)+DATE(1970,1,1)+(-5/24)</f>
        <v>42397.691469907404</v>
      </c>
      <c r="T2435" s="8">
        <f t="shared" ref="T2435:T2498" si="231">(((I2435/60)/60)/24)+DATE(1970,1,1)+(-6/24)</f>
        <v>42427.64980324074</v>
      </c>
      <c r="U2435" t="str">
        <f t="shared" ref="U2435:U2498" si="232">TEXT(S2435,"mmm")</f>
        <v>Jan</v>
      </c>
      <c r="V2435" t="str">
        <f t="shared" ref="V2435:V2498" si="233">TEXT(S2435,"yyyy")</f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>
        <f t="shared" si="229"/>
        <v>13</v>
      </c>
      <c r="Q2436" t="s">
        <v>8336</v>
      </c>
      <c r="R2436" t="s">
        <v>8337</v>
      </c>
      <c r="S2436" s="8">
        <f t="shared" si="230"/>
        <v>42179.977708333325</v>
      </c>
      <c r="T2436" s="8">
        <f t="shared" si="231"/>
        <v>42219.93604166666</v>
      </c>
      <c r="U2436" t="str">
        <f t="shared" si="232"/>
        <v>Jun</v>
      </c>
      <c r="V2436" t="str">
        <f t="shared" si="233"/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>
        <f t="shared" si="229"/>
        <v>306</v>
      </c>
      <c r="Q2437" t="s">
        <v>8336</v>
      </c>
      <c r="R2437" t="s">
        <v>8337</v>
      </c>
      <c r="S2437" s="8">
        <f t="shared" si="230"/>
        <v>42252.069282407399</v>
      </c>
      <c r="T2437" s="8">
        <f t="shared" si="231"/>
        <v>42282.027615740735</v>
      </c>
      <c r="U2437" t="str">
        <f t="shared" si="232"/>
        <v>Sep</v>
      </c>
      <c r="V2437" t="str">
        <f t="shared" si="233"/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>
        <f t="shared" si="229"/>
        <v>22.5</v>
      </c>
      <c r="Q2438" t="s">
        <v>8336</v>
      </c>
      <c r="R2438" t="s">
        <v>8337</v>
      </c>
      <c r="S2438" s="8">
        <f t="shared" si="230"/>
        <v>42338.407060185178</v>
      </c>
      <c r="T2438" s="8">
        <f t="shared" si="231"/>
        <v>42398.365393518514</v>
      </c>
      <c r="U2438" t="str">
        <f t="shared" si="232"/>
        <v>Nov</v>
      </c>
      <c r="V2438" t="str">
        <f t="shared" si="233"/>
        <v>2015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">
        <v>8336</v>
      </c>
      <c r="R2439" t="s">
        <v>8337</v>
      </c>
      <c r="S2439" s="8">
        <f t="shared" si="230"/>
        <v>42031.756805555553</v>
      </c>
      <c r="T2439" s="8">
        <f t="shared" si="231"/>
        <v>42080.5</v>
      </c>
      <c r="U2439" t="str">
        <f t="shared" si="232"/>
        <v>Jan</v>
      </c>
      <c r="V2439" t="str">
        <f t="shared" si="233"/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>
        <f t="shared" si="229"/>
        <v>50</v>
      </c>
      <c r="Q2440" t="s">
        <v>8336</v>
      </c>
      <c r="R2440" t="s">
        <v>8337</v>
      </c>
      <c r="S2440" s="8">
        <f t="shared" si="230"/>
        <v>42285.706736111104</v>
      </c>
      <c r="T2440" s="8">
        <f t="shared" si="231"/>
        <v>42345.706736111111</v>
      </c>
      <c r="U2440" t="str">
        <f t="shared" si="232"/>
        <v>Oct</v>
      </c>
      <c r="V2440" t="str">
        <f t="shared" si="233"/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">
        <v>8336</v>
      </c>
      <c r="R2441" t="s">
        <v>8337</v>
      </c>
      <c r="S2441" s="8">
        <f t="shared" si="230"/>
        <v>42265.610289351847</v>
      </c>
      <c r="T2441" s="8">
        <f t="shared" si="231"/>
        <v>42295.568622685183</v>
      </c>
      <c r="U2441" t="str">
        <f t="shared" si="232"/>
        <v>Sep</v>
      </c>
      <c r="V2441" t="str">
        <f t="shared" si="233"/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>
        <f t="shared" si="229"/>
        <v>5</v>
      </c>
      <c r="Q2442" t="s">
        <v>8336</v>
      </c>
      <c r="R2442" t="s">
        <v>8337</v>
      </c>
      <c r="S2442" s="8">
        <f t="shared" si="230"/>
        <v>42383.691122685181</v>
      </c>
      <c r="T2442" s="8">
        <f t="shared" si="231"/>
        <v>42413.649456018517</v>
      </c>
      <c r="U2442" t="str">
        <f t="shared" si="232"/>
        <v>Jan</v>
      </c>
      <c r="V2442" t="str">
        <f t="shared" si="233"/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>
        <f t="shared" si="229"/>
        <v>74.23</v>
      </c>
      <c r="Q2443" t="s">
        <v>8336</v>
      </c>
      <c r="R2443" t="s">
        <v>8352</v>
      </c>
      <c r="S2443" s="8">
        <f t="shared" si="230"/>
        <v>42186.917291666665</v>
      </c>
      <c r="T2443" s="8">
        <f t="shared" si="231"/>
        <v>42207.957638888889</v>
      </c>
      <c r="U2443" t="str">
        <f t="shared" si="232"/>
        <v>Jul</v>
      </c>
      <c r="V2443" t="str">
        <f t="shared" si="233"/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>
        <f t="shared" si="229"/>
        <v>81.25</v>
      </c>
      <c r="Q2444" t="s">
        <v>8336</v>
      </c>
      <c r="R2444" t="s">
        <v>8352</v>
      </c>
      <c r="S2444" s="8">
        <f t="shared" si="230"/>
        <v>42052.458657407398</v>
      </c>
      <c r="T2444" s="8">
        <f t="shared" si="231"/>
        <v>42082.375324074077</v>
      </c>
      <c r="U2444" t="str">
        <f t="shared" si="232"/>
        <v>Feb</v>
      </c>
      <c r="V2444" t="str">
        <f t="shared" si="233"/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>
        <f t="shared" si="229"/>
        <v>130.22999999999999</v>
      </c>
      <c r="Q2445" t="s">
        <v>8336</v>
      </c>
      <c r="R2445" t="s">
        <v>8352</v>
      </c>
      <c r="S2445" s="8">
        <f t="shared" si="230"/>
        <v>41836.416921296295</v>
      </c>
      <c r="T2445" s="8">
        <f t="shared" si="231"/>
        <v>41866.375254629631</v>
      </c>
      <c r="U2445" t="str">
        <f t="shared" si="232"/>
        <v>Jul</v>
      </c>
      <c r="V2445" t="str">
        <f t="shared" si="233"/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>
        <f t="shared" si="229"/>
        <v>53.41</v>
      </c>
      <c r="Q2446" t="s">
        <v>8336</v>
      </c>
      <c r="R2446" t="s">
        <v>8352</v>
      </c>
      <c r="S2446" s="8">
        <f t="shared" si="230"/>
        <v>42485.54619212963</v>
      </c>
      <c r="T2446" s="8">
        <f t="shared" si="231"/>
        <v>42515.504525462966</v>
      </c>
      <c r="U2446" t="str">
        <f t="shared" si="232"/>
        <v>Apr</v>
      </c>
      <c r="V2446" t="str">
        <f t="shared" si="233"/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>
        <f t="shared" si="229"/>
        <v>75.13</v>
      </c>
      <c r="Q2447" t="s">
        <v>8336</v>
      </c>
      <c r="R2447" t="s">
        <v>8352</v>
      </c>
      <c r="S2447" s="8">
        <f t="shared" si="230"/>
        <v>42242.981724537036</v>
      </c>
      <c r="T2447" s="8">
        <f t="shared" si="231"/>
        <v>42272.940057870372</v>
      </c>
      <c r="U2447" t="str">
        <f t="shared" si="232"/>
        <v>Aug</v>
      </c>
      <c r="V2447" t="str">
        <f t="shared" si="233"/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>
        <f t="shared" si="229"/>
        <v>75.67</v>
      </c>
      <c r="Q2448" t="s">
        <v>8336</v>
      </c>
      <c r="R2448" t="s">
        <v>8352</v>
      </c>
      <c r="S2448" s="8">
        <f t="shared" si="230"/>
        <v>42670.394340277773</v>
      </c>
      <c r="T2448" s="8">
        <f t="shared" si="231"/>
        <v>42700.39434027778</v>
      </c>
      <c r="U2448" t="str">
        <f t="shared" si="232"/>
        <v>Oct</v>
      </c>
      <c r="V2448" t="str">
        <f t="shared" si="233"/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>
        <f t="shared" si="229"/>
        <v>31.69</v>
      </c>
      <c r="Q2449" t="s">
        <v>8336</v>
      </c>
      <c r="R2449" t="s">
        <v>8352</v>
      </c>
      <c r="S2449" s="8">
        <f t="shared" si="230"/>
        <v>42654.26149305555</v>
      </c>
      <c r="T2449" s="8">
        <f t="shared" si="231"/>
        <v>42685.916666666672</v>
      </c>
      <c r="U2449" t="str">
        <f t="shared" si="232"/>
        <v>Oct</v>
      </c>
      <c r="V2449" t="str">
        <f t="shared" si="233"/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>
        <f t="shared" si="229"/>
        <v>47.78</v>
      </c>
      <c r="Q2450" t="s">
        <v>8336</v>
      </c>
      <c r="R2450" t="s">
        <v>8352</v>
      </c>
      <c r="S2450" s="8">
        <f t="shared" si="230"/>
        <v>42607.107789351845</v>
      </c>
      <c r="T2450" s="8">
        <f t="shared" si="231"/>
        <v>42612.983333333337</v>
      </c>
      <c r="U2450" t="str">
        <f t="shared" si="232"/>
        <v>Aug</v>
      </c>
      <c r="V2450" t="str">
        <f t="shared" si="233"/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">
        <v>8336</v>
      </c>
      <c r="R2451" t="s">
        <v>8352</v>
      </c>
      <c r="S2451" s="8">
        <f t="shared" si="230"/>
        <v>41942.934201388889</v>
      </c>
      <c r="T2451" s="8">
        <f t="shared" si="231"/>
        <v>41972.934201388889</v>
      </c>
      <c r="U2451" t="str">
        <f t="shared" si="232"/>
        <v>Oct</v>
      </c>
      <c r="V2451" t="str">
        <f t="shared" si="233"/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>
        <f t="shared" si="229"/>
        <v>149.31</v>
      </c>
      <c r="Q2452" t="s">
        <v>8336</v>
      </c>
      <c r="R2452" t="s">
        <v>8352</v>
      </c>
      <c r="S2452" s="8">
        <f t="shared" si="230"/>
        <v>41901.864074074074</v>
      </c>
      <c r="T2452" s="8">
        <f t="shared" si="231"/>
        <v>41939.882638888892</v>
      </c>
      <c r="U2452" t="str">
        <f t="shared" si="232"/>
        <v>Sep</v>
      </c>
      <c r="V2452" t="str">
        <f t="shared" si="233"/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>
        <f t="shared" si="229"/>
        <v>62.07</v>
      </c>
      <c r="Q2453" t="s">
        <v>8336</v>
      </c>
      <c r="R2453" t="s">
        <v>8352</v>
      </c>
      <c r="S2453" s="8">
        <f t="shared" si="230"/>
        <v>42779.700115740743</v>
      </c>
      <c r="T2453" s="8">
        <f t="shared" si="231"/>
        <v>42799.658449074079</v>
      </c>
      <c r="U2453" t="str">
        <f t="shared" si="232"/>
        <v>Feb</v>
      </c>
      <c r="V2453" t="str">
        <f t="shared" si="233"/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>
        <f t="shared" si="229"/>
        <v>53.4</v>
      </c>
      <c r="Q2454" t="s">
        <v>8336</v>
      </c>
      <c r="R2454" t="s">
        <v>8352</v>
      </c>
      <c r="S2454" s="8">
        <f t="shared" si="230"/>
        <v>42338.635416666664</v>
      </c>
      <c r="T2454" s="8">
        <f t="shared" si="231"/>
        <v>42367.708333333328</v>
      </c>
      <c r="U2454" t="str">
        <f t="shared" si="232"/>
        <v>Nov</v>
      </c>
      <c r="V2454" t="str">
        <f t="shared" si="233"/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>
        <f t="shared" si="229"/>
        <v>69.27</v>
      </c>
      <c r="Q2455" t="s">
        <v>8336</v>
      </c>
      <c r="R2455" t="s">
        <v>8352</v>
      </c>
      <c r="S2455" s="8">
        <f t="shared" si="230"/>
        <v>42738.483900462961</v>
      </c>
      <c r="T2455" s="8">
        <f t="shared" si="231"/>
        <v>42768.442233796297</v>
      </c>
      <c r="U2455" t="str">
        <f t="shared" si="232"/>
        <v>Jan</v>
      </c>
      <c r="V2455" t="str">
        <f t="shared" si="233"/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>
        <f t="shared" si="229"/>
        <v>271.51</v>
      </c>
      <c r="Q2456" t="s">
        <v>8336</v>
      </c>
      <c r="R2456" t="s">
        <v>8352</v>
      </c>
      <c r="S2456" s="8">
        <f t="shared" si="230"/>
        <v>42769.99314814814</v>
      </c>
      <c r="T2456" s="8">
        <f t="shared" si="231"/>
        <v>42804.951481481476</v>
      </c>
      <c r="U2456" t="str">
        <f t="shared" si="232"/>
        <v>Feb</v>
      </c>
      <c r="V2456" t="str">
        <f t="shared" si="233"/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34.130000000000003</v>
      </c>
      <c r="Q2457" t="s">
        <v>8336</v>
      </c>
      <c r="R2457" t="s">
        <v>8352</v>
      </c>
      <c r="S2457" s="8">
        <f t="shared" si="230"/>
        <v>42452.573495370372</v>
      </c>
      <c r="T2457" s="8">
        <f t="shared" si="231"/>
        <v>42480.531828703708</v>
      </c>
      <c r="U2457" t="str">
        <f t="shared" si="232"/>
        <v>Mar</v>
      </c>
      <c r="V2457" t="str">
        <f t="shared" si="233"/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>
        <f t="shared" si="229"/>
        <v>40.49</v>
      </c>
      <c r="Q2458" t="s">
        <v>8336</v>
      </c>
      <c r="R2458" t="s">
        <v>8352</v>
      </c>
      <c r="S2458" s="8">
        <f t="shared" si="230"/>
        <v>42761.752766203703</v>
      </c>
      <c r="T2458" s="8">
        <f t="shared" si="231"/>
        <v>42791.711099537039</v>
      </c>
      <c r="U2458" t="str">
        <f t="shared" si="232"/>
        <v>Jan</v>
      </c>
      <c r="V2458" t="str">
        <f t="shared" si="233"/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>
        <f t="shared" si="229"/>
        <v>189.76</v>
      </c>
      <c r="Q2459" t="s">
        <v>8336</v>
      </c>
      <c r="R2459" t="s">
        <v>8352</v>
      </c>
      <c r="S2459" s="8">
        <f t="shared" si="230"/>
        <v>42423.394166666665</v>
      </c>
      <c r="T2459" s="8">
        <f t="shared" si="231"/>
        <v>42453.310833333337</v>
      </c>
      <c r="U2459" t="str">
        <f t="shared" si="232"/>
        <v>Feb</v>
      </c>
      <c r="V2459" t="str">
        <f t="shared" si="233"/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>
        <f t="shared" si="229"/>
        <v>68.86</v>
      </c>
      <c r="Q2460" t="s">
        <v>8336</v>
      </c>
      <c r="R2460" t="s">
        <v>8352</v>
      </c>
      <c r="S2460" s="8">
        <f t="shared" si="230"/>
        <v>42495.663402777776</v>
      </c>
      <c r="T2460" s="8">
        <f t="shared" si="231"/>
        <v>42530.541666666672</v>
      </c>
      <c r="U2460" t="str">
        <f t="shared" si="232"/>
        <v>May</v>
      </c>
      <c r="V2460" t="str">
        <f t="shared" si="233"/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>
        <f t="shared" si="229"/>
        <v>108.78</v>
      </c>
      <c r="Q2461" t="s">
        <v>8336</v>
      </c>
      <c r="R2461" t="s">
        <v>8352</v>
      </c>
      <c r="S2461" s="8">
        <f t="shared" si="230"/>
        <v>42407.429224537038</v>
      </c>
      <c r="T2461" s="8">
        <f t="shared" si="231"/>
        <v>42452.345891203702</v>
      </c>
      <c r="U2461" t="str">
        <f t="shared" si="232"/>
        <v>Feb</v>
      </c>
      <c r="V2461" t="str">
        <f t="shared" si="233"/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>
        <f t="shared" si="229"/>
        <v>125.99</v>
      </c>
      <c r="Q2462" t="s">
        <v>8336</v>
      </c>
      <c r="R2462" t="s">
        <v>8352</v>
      </c>
      <c r="S2462" s="8">
        <f t="shared" si="230"/>
        <v>42703.978784722225</v>
      </c>
      <c r="T2462" s="8">
        <f t="shared" si="231"/>
        <v>42737.928472222222</v>
      </c>
      <c r="U2462" t="str">
        <f t="shared" si="232"/>
        <v>Nov</v>
      </c>
      <c r="V2462" t="str">
        <f t="shared" si="233"/>
        <v>2016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>
        <f t="shared" si="229"/>
        <v>90.52</v>
      </c>
      <c r="Q2463" t="s">
        <v>8325</v>
      </c>
      <c r="R2463" t="s">
        <v>8329</v>
      </c>
      <c r="S2463" s="8">
        <f t="shared" si="230"/>
        <v>40783.804363425923</v>
      </c>
      <c r="T2463" s="8">
        <f t="shared" si="231"/>
        <v>40816.875</v>
      </c>
      <c r="U2463" t="str">
        <f t="shared" si="232"/>
        <v>Aug</v>
      </c>
      <c r="V2463" t="str">
        <f t="shared" si="233"/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>
        <f t="shared" si="229"/>
        <v>28.88</v>
      </c>
      <c r="Q2464" t="s">
        <v>8325</v>
      </c>
      <c r="R2464" t="s">
        <v>8329</v>
      </c>
      <c r="S2464" s="8">
        <f t="shared" si="230"/>
        <v>41088.977962962963</v>
      </c>
      <c r="T2464" s="8">
        <f t="shared" si="231"/>
        <v>41108.936296296299</v>
      </c>
      <c r="U2464" t="str">
        <f t="shared" si="232"/>
        <v>Jun</v>
      </c>
      <c r="V2464" t="str">
        <f t="shared" si="233"/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>
        <f t="shared" si="229"/>
        <v>31</v>
      </c>
      <c r="Q2465" t="s">
        <v>8325</v>
      </c>
      <c r="R2465" t="s">
        <v>8329</v>
      </c>
      <c r="S2465" s="8">
        <f t="shared" si="230"/>
        <v>41340.903067129628</v>
      </c>
      <c r="T2465" s="8">
        <f t="shared" si="231"/>
        <v>41380.541666666664</v>
      </c>
      <c r="U2465" t="str">
        <f t="shared" si="232"/>
        <v>Mar</v>
      </c>
      <c r="V2465" t="str">
        <f t="shared" si="233"/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>
        <f t="shared" si="229"/>
        <v>51.67</v>
      </c>
      <c r="Q2466" t="s">
        <v>8325</v>
      </c>
      <c r="R2466" t="s">
        <v>8329</v>
      </c>
      <c r="S2466" s="8">
        <f t="shared" si="230"/>
        <v>42248.692094907405</v>
      </c>
      <c r="T2466" s="8">
        <f t="shared" si="231"/>
        <v>42277.561805555553</v>
      </c>
      <c r="U2466" t="str">
        <f t="shared" si="232"/>
        <v>Sep</v>
      </c>
      <c r="V2466" t="str">
        <f t="shared" si="233"/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>
        <f t="shared" si="229"/>
        <v>26.27</v>
      </c>
      <c r="Q2467" t="s">
        <v>8325</v>
      </c>
      <c r="R2467" t="s">
        <v>8329</v>
      </c>
      <c r="S2467" s="8">
        <f t="shared" si="230"/>
        <v>41145.510972222219</v>
      </c>
      <c r="T2467" s="8">
        <f t="shared" si="231"/>
        <v>41175.469305555554</v>
      </c>
      <c r="U2467" t="str">
        <f t="shared" si="232"/>
        <v>Aug</v>
      </c>
      <c r="V2467" t="str">
        <f t="shared" si="233"/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48.08</v>
      </c>
      <c r="Q2468" t="s">
        <v>8325</v>
      </c>
      <c r="R2468" t="s">
        <v>8329</v>
      </c>
      <c r="S2468" s="8">
        <f t="shared" si="230"/>
        <v>41372.894131944442</v>
      </c>
      <c r="T2468" s="8">
        <f t="shared" si="231"/>
        <v>41402.852465277778</v>
      </c>
      <c r="U2468" t="str">
        <f t="shared" si="232"/>
        <v>Apr</v>
      </c>
      <c r="V2468" t="str">
        <f t="shared" si="233"/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>
        <f t="shared" si="229"/>
        <v>27.56</v>
      </c>
      <c r="Q2469" t="s">
        <v>8325</v>
      </c>
      <c r="R2469" t="s">
        <v>8329</v>
      </c>
      <c r="S2469" s="8">
        <f t="shared" si="230"/>
        <v>41025.665868055556</v>
      </c>
      <c r="T2469" s="8">
        <f t="shared" si="231"/>
        <v>41039.458333333336</v>
      </c>
      <c r="U2469" t="str">
        <f t="shared" si="232"/>
        <v>Apr</v>
      </c>
      <c r="V2469" t="str">
        <f t="shared" si="233"/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>
        <f t="shared" si="229"/>
        <v>36.97</v>
      </c>
      <c r="Q2470" t="s">
        <v>8325</v>
      </c>
      <c r="R2470" t="s">
        <v>8329</v>
      </c>
      <c r="S2470" s="8">
        <f t="shared" si="230"/>
        <v>41173.945844907401</v>
      </c>
      <c r="T2470" s="8">
        <f t="shared" si="231"/>
        <v>41209.958333333336</v>
      </c>
      <c r="U2470" t="str">
        <f t="shared" si="232"/>
        <v>Sep</v>
      </c>
      <c r="V2470" t="str">
        <f t="shared" si="233"/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>
        <f t="shared" si="229"/>
        <v>29.02</v>
      </c>
      <c r="Q2471" t="s">
        <v>8325</v>
      </c>
      <c r="R2471" t="s">
        <v>8329</v>
      </c>
      <c r="S2471" s="8">
        <f t="shared" si="230"/>
        <v>40557.221400462957</v>
      </c>
      <c r="T2471" s="8">
        <f t="shared" si="231"/>
        <v>40582.179733796293</v>
      </c>
      <c r="U2471" t="str">
        <f t="shared" si="232"/>
        <v>Jan</v>
      </c>
      <c r="V2471" t="str">
        <f t="shared" si="233"/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>
        <f t="shared" si="229"/>
        <v>28.66</v>
      </c>
      <c r="Q2472" t="s">
        <v>8325</v>
      </c>
      <c r="R2472" t="s">
        <v>8329</v>
      </c>
      <c r="S2472" s="8">
        <f t="shared" si="230"/>
        <v>41022.866377314815</v>
      </c>
      <c r="T2472" s="8">
        <f t="shared" si="231"/>
        <v>41052.82471064815</v>
      </c>
      <c r="U2472" t="str">
        <f t="shared" si="232"/>
        <v>Apr</v>
      </c>
      <c r="V2472" t="str">
        <f t="shared" si="233"/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37.65</v>
      </c>
      <c r="Q2473" t="s">
        <v>8325</v>
      </c>
      <c r="R2473" t="s">
        <v>8329</v>
      </c>
      <c r="S2473" s="8">
        <f t="shared" si="230"/>
        <v>40893.784629629627</v>
      </c>
      <c r="T2473" s="8">
        <f t="shared" si="231"/>
        <v>40933.742962962962</v>
      </c>
      <c r="U2473" t="str">
        <f t="shared" si="232"/>
        <v>Dec</v>
      </c>
      <c r="V2473" t="str">
        <f t="shared" si="233"/>
        <v>2011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>
        <f t="shared" si="229"/>
        <v>97.9</v>
      </c>
      <c r="Q2474" t="s">
        <v>8325</v>
      </c>
      <c r="R2474" t="s">
        <v>8329</v>
      </c>
      <c r="S2474" s="8">
        <f t="shared" si="230"/>
        <v>40353.907175925924</v>
      </c>
      <c r="T2474" s="8">
        <f t="shared" si="231"/>
        <v>40424.793749999997</v>
      </c>
      <c r="U2474" t="str">
        <f t="shared" si="232"/>
        <v>Jun</v>
      </c>
      <c r="V2474" t="str">
        <f t="shared" si="233"/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</v>
      </c>
      <c r="Q2475" t="s">
        <v>8325</v>
      </c>
      <c r="R2475" t="s">
        <v>8329</v>
      </c>
      <c r="S2475" s="8">
        <f t="shared" si="230"/>
        <v>41193.540150462963</v>
      </c>
      <c r="T2475" s="8">
        <f t="shared" si="231"/>
        <v>41223.540150462963</v>
      </c>
      <c r="U2475" t="str">
        <f t="shared" si="232"/>
        <v>Oct</v>
      </c>
      <c r="V2475" t="str">
        <f t="shared" si="233"/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>
        <f t="shared" si="229"/>
        <v>131.58000000000001</v>
      </c>
      <c r="Q2476" t="s">
        <v>8325</v>
      </c>
      <c r="R2476" t="s">
        <v>8329</v>
      </c>
      <c r="S2476" s="8">
        <f t="shared" si="230"/>
        <v>40416.80296296296</v>
      </c>
      <c r="T2476" s="8">
        <f t="shared" si="231"/>
        <v>40461.761296296296</v>
      </c>
      <c r="U2476" t="str">
        <f t="shared" si="232"/>
        <v>Aug</v>
      </c>
      <c r="V2476" t="str">
        <f t="shared" si="233"/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>
        <f t="shared" si="229"/>
        <v>32.32</v>
      </c>
      <c r="Q2477" t="s">
        <v>8325</v>
      </c>
      <c r="R2477" t="s">
        <v>8329</v>
      </c>
      <c r="S2477" s="8">
        <f t="shared" si="230"/>
        <v>40310.079340277778</v>
      </c>
      <c r="T2477" s="8">
        <f t="shared" si="231"/>
        <v>40369.666666666664</v>
      </c>
      <c r="U2477" t="str">
        <f t="shared" si="232"/>
        <v>May</v>
      </c>
      <c r="V2477" t="str">
        <f t="shared" si="233"/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>
        <f t="shared" si="229"/>
        <v>61.1</v>
      </c>
      <c r="Q2478" t="s">
        <v>8325</v>
      </c>
      <c r="R2478" t="s">
        <v>8329</v>
      </c>
      <c r="S2478" s="8">
        <f t="shared" si="230"/>
        <v>41913.120023148142</v>
      </c>
      <c r="T2478" s="8">
        <f t="shared" si="231"/>
        <v>41946.120023148149</v>
      </c>
      <c r="U2478" t="str">
        <f t="shared" si="232"/>
        <v>Oct</v>
      </c>
      <c r="V2478" t="str">
        <f t="shared" si="233"/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>
        <f t="shared" si="229"/>
        <v>31.34</v>
      </c>
      <c r="Q2479" t="s">
        <v>8325</v>
      </c>
      <c r="R2479" t="s">
        <v>8329</v>
      </c>
      <c r="S2479" s="8">
        <f t="shared" si="230"/>
        <v>41088.483159722222</v>
      </c>
      <c r="T2479" s="8">
        <f t="shared" si="231"/>
        <v>41133.441493055558</v>
      </c>
      <c r="U2479" t="str">
        <f t="shared" si="232"/>
        <v>Jun</v>
      </c>
      <c r="V2479" t="str">
        <f t="shared" si="233"/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>
        <f t="shared" si="229"/>
        <v>129.11000000000001</v>
      </c>
      <c r="Q2480" t="s">
        <v>8325</v>
      </c>
      <c r="R2480" t="s">
        <v>8329</v>
      </c>
      <c r="S2480" s="8">
        <f t="shared" si="230"/>
        <v>41257.742048611108</v>
      </c>
      <c r="T2480" s="8">
        <f t="shared" si="231"/>
        <v>41287.700381944444</v>
      </c>
      <c r="U2480" t="str">
        <f t="shared" si="232"/>
        <v>Dec</v>
      </c>
      <c r="V2480" t="str">
        <f t="shared" si="233"/>
        <v>2012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>
        <f t="shared" si="229"/>
        <v>25.02</v>
      </c>
      <c r="Q2481" t="s">
        <v>8325</v>
      </c>
      <c r="R2481" t="s">
        <v>8329</v>
      </c>
      <c r="S2481" s="8">
        <f t="shared" si="230"/>
        <v>41107.518449074072</v>
      </c>
      <c r="T2481" s="8">
        <f t="shared" si="231"/>
        <v>41117.833333333336</v>
      </c>
      <c r="U2481" t="str">
        <f t="shared" si="232"/>
        <v>Jul</v>
      </c>
      <c r="V2481" t="str">
        <f t="shared" si="233"/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">
        <v>8325</v>
      </c>
      <c r="R2482" t="s">
        <v>8329</v>
      </c>
      <c r="S2482" s="8">
        <f t="shared" si="230"/>
        <v>42227.727824074071</v>
      </c>
      <c r="T2482" s="8">
        <f t="shared" si="231"/>
        <v>42287.686157407406</v>
      </c>
      <c r="U2482" t="str">
        <f t="shared" si="232"/>
        <v>Aug</v>
      </c>
      <c r="V2482" t="str">
        <f t="shared" si="233"/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>
        <f t="shared" si="229"/>
        <v>47.54</v>
      </c>
      <c r="Q2483" t="s">
        <v>8325</v>
      </c>
      <c r="R2483" t="s">
        <v>8329</v>
      </c>
      <c r="S2483" s="8">
        <f t="shared" si="230"/>
        <v>40999.437592592592</v>
      </c>
      <c r="T2483" s="8">
        <f t="shared" si="231"/>
        <v>41029.395925925928</v>
      </c>
      <c r="U2483" t="str">
        <f t="shared" si="232"/>
        <v>Mar</v>
      </c>
      <c r="V2483" t="str">
        <f t="shared" si="233"/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>
        <f t="shared" si="229"/>
        <v>40.04</v>
      </c>
      <c r="Q2484" t="s">
        <v>8325</v>
      </c>
      <c r="R2484" t="s">
        <v>8329</v>
      </c>
      <c r="S2484" s="8">
        <f t="shared" si="230"/>
        <v>40711.573877314811</v>
      </c>
      <c r="T2484" s="8">
        <f t="shared" si="231"/>
        <v>40756.532210648147</v>
      </c>
      <c r="U2484" t="str">
        <f t="shared" si="232"/>
        <v>Jun</v>
      </c>
      <c r="V2484" t="str">
        <f t="shared" si="233"/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>
        <f t="shared" si="229"/>
        <v>65.84</v>
      </c>
      <c r="Q2485" t="s">
        <v>8325</v>
      </c>
      <c r="R2485" t="s">
        <v>8329</v>
      </c>
      <c r="S2485" s="8">
        <f t="shared" si="230"/>
        <v>40970.541701388887</v>
      </c>
      <c r="T2485" s="8">
        <f t="shared" si="231"/>
        <v>41030.458368055559</v>
      </c>
      <c r="U2485" t="str">
        <f t="shared" si="232"/>
        <v>Mar</v>
      </c>
      <c r="V2485" t="str">
        <f t="shared" si="233"/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>
        <f t="shared" si="229"/>
        <v>46.4</v>
      </c>
      <c r="Q2486" t="s">
        <v>8325</v>
      </c>
      <c r="R2486" t="s">
        <v>8329</v>
      </c>
      <c r="S2486" s="8">
        <f t="shared" si="230"/>
        <v>40771.708368055552</v>
      </c>
      <c r="T2486" s="8">
        <f t="shared" si="231"/>
        <v>40801.666701388887</v>
      </c>
      <c r="U2486" t="str">
        <f t="shared" si="232"/>
        <v>Aug</v>
      </c>
      <c r="V2486" t="str">
        <f t="shared" si="233"/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>
        <f t="shared" si="229"/>
        <v>50.37</v>
      </c>
      <c r="Q2487" t="s">
        <v>8325</v>
      </c>
      <c r="R2487" t="s">
        <v>8329</v>
      </c>
      <c r="S2487" s="8">
        <f t="shared" si="230"/>
        <v>40793.790266203701</v>
      </c>
      <c r="T2487" s="8">
        <f t="shared" si="231"/>
        <v>40828.748599537037</v>
      </c>
      <c r="U2487" t="str">
        <f t="shared" si="232"/>
        <v>Sep</v>
      </c>
      <c r="V2487" t="str">
        <f t="shared" si="233"/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>
        <f t="shared" si="229"/>
        <v>26.57</v>
      </c>
      <c r="Q2488" t="s">
        <v>8325</v>
      </c>
      <c r="R2488" t="s">
        <v>8329</v>
      </c>
      <c r="S2488" s="8">
        <f t="shared" si="230"/>
        <v>40991.499722222223</v>
      </c>
      <c r="T2488" s="8">
        <f t="shared" si="231"/>
        <v>41021.458055555559</v>
      </c>
      <c r="U2488" t="str">
        <f t="shared" si="232"/>
        <v>Mar</v>
      </c>
      <c r="V2488" t="str">
        <f t="shared" si="233"/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>
        <f t="shared" si="229"/>
        <v>39.49</v>
      </c>
      <c r="Q2489" t="s">
        <v>8325</v>
      </c>
      <c r="R2489" t="s">
        <v>8329</v>
      </c>
      <c r="S2489" s="8">
        <f t="shared" si="230"/>
        <v>41025.874965277777</v>
      </c>
      <c r="T2489" s="8">
        <f t="shared" si="231"/>
        <v>41055.833298611113</v>
      </c>
      <c r="U2489" t="str">
        <f t="shared" si="232"/>
        <v>Apr</v>
      </c>
      <c r="V2489" t="str">
        <f t="shared" si="233"/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>
        <f t="shared" si="229"/>
        <v>49.25</v>
      </c>
      <c r="Q2490" t="s">
        <v>8325</v>
      </c>
      <c r="R2490" t="s">
        <v>8329</v>
      </c>
      <c r="S2490" s="8">
        <f t="shared" si="230"/>
        <v>40833.424861111111</v>
      </c>
      <c r="T2490" s="8">
        <f t="shared" si="231"/>
        <v>40863.424861111111</v>
      </c>
      <c r="U2490" t="str">
        <f t="shared" si="232"/>
        <v>Oct</v>
      </c>
      <c r="V2490" t="str">
        <f t="shared" si="233"/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>
        <f t="shared" si="229"/>
        <v>62.38</v>
      </c>
      <c r="Q2491" t="s">
        <v>8325</v>
      </c>
      <c r="R2491" t="s">
        <v>8329</v>
      </c>
      <c r="S2491" s="8">
        <f t="shared" si="230"/>
        <v>41373.481932870367</v>
      </c>
      <c r="T2491" s="8">
        <f t="shared" si="231"/>
        <v>41403.440266203703</v>
      </c>
      <c r="U2491" t="str">
        <f t="shared" si="232"/>
        <v>Apr</v>
      </c>
      <c r="V2491" t="str">
        <f t="shared" si="233"/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>
        <f t="shared" si="229"/>
        <v>37.94</v>
      </c>
      <c r="Q2492" t="s">
        <v>8325</v>
      </c>
      <c r="R2492" t="s">
        <v>8329</v>
      </c>
      <c r="S2492" s="8">
        <f t="shared" si="230"/>
        <v>41023.019398148142</v>
      </c>
      <c r="T2492" s="8">
        <f t="shared" si="231"/>
        <v>41082.977731481478</v>
      </c>
      <c r="U2492" t="str">
        <f t="shared" si="232"/>
        <v>Apr</v>
      </c>
      <c r="V2492" t="str">
        <f t="shared" si="233"/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>
        <f t="shared" si="229"/>
        <v>51.6</v>
      </c>
      <c r="Q2493" t="s">
        <v>8325</v>
      </c>
      <c r="R2493" t="s">
        <v>8329</v>
      </c>
      <c r="S2493" s="8">
        <f t="shared" si="230"/>
        <v>40542.630949074075</v>
      </c>
      <c r="T2493" s="8">
        <f t="shared" si="231"/>
        <v>40558.82708333333</v>
      </c>
      <c r="U2493" t="str">
        <f t="shared" si="232"/>
        <v>Dec</v>
      </c>
      <c r="V2493" t="str">
        <f t="shared" si="233"/>
        <v>2010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27.78</v>
      </c>
      <c r="Q2494" t="s">
        <v>8325</v>
      </c>
      <c r="R2494" t="s">
        <v>8329</v>
      </c>
      <c r="S2494" s="8">
        <f t="shared" si="230"/>
        <v>41024.777638888889</v>
      </c>
      <c r="T2494" s="8">
        <f t="shared" si="231"/>
        <v>41076.165972222225</v>
      </c>
      <c r="U2494" t="str">
        <f t="shared" si="232"/>
        <v>Apr</v>
      </c>
      <c r="V2494" t="str">
        <f t="shared" si="233"/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>
        <f t="shared" si="229"/>
        <v>99.38</v>
      </c>
      <c r="Q2495" t="s">
        <v>8325</v>
      </c>
      <c r="R2495" t="s">
        <v>8329</v>
      </c>
      <c r="S2495" s="8">
        <f t="shared" si="230"/>
        <v>41347.959953703699</v>
      </c>
      <c r="T2495" s="8">
        <f t="shared" si="231"/>
        <v>41392.918287037035</v>
      </c>
      <c r="U2495" t="str">
        <f t="shared" si="232"/>
        <v>Mar</v>
      </c>
      <c r="V2495" t="str">
        <f t="shared" si="233"/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>
        <f t="shared" si="229"/>
        <v>38.85</v>
      </c>
      <c r="Q2496" t="s">
        <v>8325</v>
      </c>
      <c r="R2496" t="s">
        <v>8329</v>
      </c>
      <c r="S2496" s="8">
        <f t="shared" si="230"/>
        <v>41022.436851851846</v>
      </c>
      <c r="T2496" s="8">
        <f t="shared" si="231"/>
        <v>41052.395185185182</v>
      </c>
      <c r="U2496" t="str">
        <f t="shared" si="232"/>
        <v>Apr</v>
      </c>
      <c r="V2496" t="str">
        <f t="shared" si="233"/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>
        <f t="shared" si="229"/>
        <v>45.55</v>
      </c>
      <c r="Q2497" t="s">
        <v>8325</v>
      </c>
      <c r="R2497" t="s">
        <v>8329</v>
      </c>
      <c r="S2497" s="8">
        <f t="shared" si="230"/>
        <v>41036.738136574073</v>
      </c>
      <c r="T2497" s="8">
        <f t="shared" si="231"/>
        <v>41066.696469907409</v>
      </c>
      <c r="U2497" t="str">
        <f t="shared" si="232"/>
        <v>May</v>
      </c>
      <c r="V2497" t="str">
        <f t="shared" si="233"/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">
        <v>8325</v>
      </c>
      <c r="R2498" t="s">
        <v>8329</v>
      </c>
      <c r="S2498" s="8">
        <f t="shared" si="230"/>
        <v>41327.788101851853</v>
      </c>
      <c r="T2498" s="8">
        <f t="shared" si="231"/>
        <v>41362.704768518517</v>
      </c>
      <c r="U2498" t="str">
        <f t="shared" si="232"/>
        <v>Feb</v>
      </c>
      <c r="V2498" t="str">
        <f t="shared" si="233"/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ROUND(100*(E2499/D2499),0)</f>
        <v>113</v>
      </c>
      <c r="P2499">
        <f t="shared" ref="P2499:P2562" si="235">ROUND(E2499/L2499,2)</f>
        <v>80.55</v>
      </c>
      <c r="Q2499" t="s">
        <v>8325</v>
      </c>
      <c r="R2499" t="s">
        <v>8329</v>
      </c>
      <c r="S2499" s="8">
        <f t="shared" ref="S2499:S2562" si="236">(((J2499/60)/60)/24)+DATE(1970,1,1)+(-5/24)</f>
        <v>40730.670578703699</v>
      </c>
      <c r="T2499" s="8">
        <f t="shared" ref="T2499:T2562" si="237">(((I2499/60)/60)/24)+DATE(1970,1,1)+(-6/24)</f>
        <v>40760.628912037035</v>
      </c>
      <c r="U2499" t="str">
        <f t="shared" ref="U2499:U2562" si="238">TEXT(S2499,"mmm")</f>
        <v>Jul</v>
      </c>
      <c r="V2499" t="str">
        <f t="shared" ref="V2499:V2562" si="239">TEXT(S2499,"yyyy")</f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>
        <f t="shared" si="235"/>
        <v>52.8</v>
      </c>
      <c r="Q2500" t="s">
        <v>8325</v>
      </c>
      <c r="R2500" t="s">
        <v>8329</v>
      </c>
      <c r="S2500" s="8">
        <f t="shared" si="236"/>
        <v>42017.759108796294</v>
      </c>
      <c r="T2500" s="8">
        <f t="shared" si="237"/>
        <v>42031.717442129629</v>
      </c>
      <c r="U2500" t="str">
        <f t="shared" si="238"/>
        <v>Jan</v>
      </c>
      <c r="V2500" t="str">
        <f t="shared" si="239"/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>
        <f t="shared" si="235"/>
        <v>47.68</v>
      </c>
      <c r="Q2501" t="s">
        <v>8325</v>
      </c>
      <c r="R2501" t="s">
        <v>8329</v>
      </c>
      <c r="S2501" s="8">
        <f t="shared" si="236"/>
        <v>41226.440243055549</v>
      </c>
      <c r="T2501" s="8">
        <f t="shared" si="237"/>
        <v>41274.5</v>
      </c>
      <c r="U2501" t="str">
        <f t="shared" si="238"/>
        <v>Nov</v>
      </c>
      <c r="V2501" t="str">
        <f t="shared" si="239"/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>
        <f t="shared" si="235"/>
        <v>23.45</v>
      </c>
      <c r="Q2502" t="s">
        <v>8325</v>
      </c>
      <c r="R2502" t="s">
        <v>8329</v>
      </c>
      <c r="S2502" s="8">
        <f t="shared" si="236"/>
        <v>41053.564525462964</v>
      </c>
      <c r="T2502" s="8">
        <f t="shared" si="237"/>
        <v>41083.522858796299</v>
      </c>
      <c r="U2502" t="str">
        <f t="shared" si="238"/>
        <v>May</v>
      </c>
      <c r="V2502" t="str">
        <f t="shared" si="239"/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>
        <f t="shared" si="235"/>
        <v>40.14</v>
      </c>
      <c r="Q2503" t="s">
        <v>8336</v>
      </c>
      <c r="R2503" t="s">
        <v>8353</v>
      </c>
      <c r="S2503" s="8">
        <f t="shared" si="236"/>
        <v>42244.568333333329</v>
      </c>
      <c r="T2503" s="8">
        <f t="shared" si="237"/>
        <v>42274.526666666665</v>
      </c>
      <c r="U2503" t="str">
        <f t="shared" si="238"/>
        <v>Aug</v>
      </c>
      <c r="V2503" t="str">
        <f t="shared" si="239"/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>
        <f t="shared" si="235"/>
        <v>17.2</v>
      </c>
      <c r="Q2504" t="s">
        <v>8336</v>
      </c>
      <c r="R2504" t="s">
        <v>8353</v>
      </c>
      <c r="S2504" s="8">
        <f t="shared" si="236"/>
        <v>41858.617106481477</v>
      </c>
      <c r="T2504" s="8">
        <f t="shared" si="237"/>
        <v>41903.575439814813</v>
      </c>
      <c r="U2504" t="str">
        <f t="shared" si="238"/>
        <v>Aug</v>
      </c>
      <c r="V2504" t="str">
        <f t="shared" si="239"/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">
        <v>8336</v>
      </c>
      <c r="R2505" t="s">
        <v>8353</v>
      </c>
      <c r="S2505" s="8">
        <f t="shared" si="236"/>
        <v>42498.691064814811</v>
      </c>
      <c r="T2505" s="8">
        <f t="shared" si="237"/>
        <v>42528.629166666666</v>
      </c>
      <c r="U2505" t="str">
        <f t="shared" si="238"/>
        <v>May</v>
      </c>
      <c r="V2505" t="str">
        <f t="shared" si="239"/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">
        <v>8336</v>
      </c>
      <c r="R2506" t="s">
        <v>8353</v>
      </c>
      <c r="S2506" s="8">
        <f t="shared" si="236"/>
        <v>41927.807106481479</v>
      </c>
      <c r="T2506" s="8">
        <f t="shared" si="237"/>
        <v>41957.807106481487</v>
      </c>
      <c r="U2506" t="str">
        <f t="shared" si="238"/>
        <v>Oct</v>
      </c>
      <c r="V2506" t="str">
        <f t="shared" si="239"/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">
        <v>8336</v>
      </c>
      <c r="R2507" t="s">
        <v>8353</v>
      </c>
      <c r="S2507" s="8">
        <f t="shared" si="236"/>
        <v>42046.847407407404</v>
      </c>
      <c r="T2507" s="8">
        <f t="shared" si="237"/>
        <v>42076.764074074075</v>
      </c>
      <c r="U2507" t="str">
        <f t="shared" si="238"/>
        <v>Feb</v>
      </c>
      <c r="V2507" t="str">
        <f t="shared" si="239"/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>
        <f t="shared" si="235"/>
        <v>15</v>
      </c>
      <c r="Q2508" t="s">
        <v>8336</v>
      </c>
      <c r="R2508" t="s">
        <v>8353</v>
      </c>
      <c r="S2508" s="8">
        <f t="shared" si="236"/>
        <v>42258.088761574072</v>
      </c>
      <c r="T2508" s="8">
        <f t="shared" si="237"/>
        <v>42280.625</v>
      </c>
      <c r="U2508" t="str">
        <f t="shared" si="238"/>
        <v>Sep</v>
      </c>
      <c r="V2508" t="str">
        <f t="shared" si="239"/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">
        <v>8336</v>
      </c>
      <c r="R2509" t="s">
        <v>8353</v>
      </c>
      <c r="S2509" s="8">
        <f t="shared" si="236"/>
        <v>42104.864629629628</v>
      </c>
      <c r="T2509" s="8">
        <f t="shared" si="237"/>
        <v>42134.822962962964</v>
      </c>
      <c r="U2509" t="str">
        <f t="shared" si="238"/>
        <v>Apr</v>
      </c>
      <c r="V2509" t="str">
        <f t="shared" si="239"/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">
        <v>8336</v>
      </c>
      <c r="R2510" t="s">
        <v>8353</v>
      </c>
      <c r="S2510" s="8">
        <f t="shared" si="236"/>
        <v>41835.743449074071</v>
      </c>
      <c r="T2510" s="8">
        <f t="shared" si="237"/>
        <v>41865.701782407406</v>
      </c>
      <c r="U2510" t="str">
        <f t="shared" si="238"/>
        <v>Jul</v>
      </c>
      <c r="V2510" t="str">
        <f t="shared" si="239"/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>
        <f t="shared" si="235"/>
        <v>35.71</v>
      </c>
      <c r="Q2511" t="s">
        <v>8336</v>
      </c>
      <c r="R2511" t="s">
        <v>8353</v>
      </c>
      <c r="S2511" s="8">
        <f t="shared" si="236"/>
        <v>42058.601261574069</v>
      </c>
      <c r="T2511" s="8">
        <f t="shared" si="237"/>
        <v>42114.517928240741</v>
      </c>
      <c r="U2511" t="str">
        <f t="shared" si="238"/>
        <v>Feb</v>
      </c>
      <c r="V2511" t="str">
        <f t="shared" si="239"/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>
        <f t="shared" si="235"/>
        <v>37.5</v>
      </c>
      <c r="Q2512" t="s">
        <v>8336</v>
      </c>
      <c r="R2512" t="s">
        <v>8353</v>
      </c>
      <c r="S2512" s="8">
        <f t="shared" si="236"/>
        <v>42078.78902777777</v>
      </c>
      <c r="T2512" s="8">
        <f t="shared" si="237"/>
        <v>42138.747361111105</v>
      </c>
      <c r="U2512" t="str">
        <f t="shared" si="238"/>
        <v>Mar</v>
      </c>
      <c r="V2512" t="str">
        <f t="shared" si="239"/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">
        <v>8336</v>
      </c>
      <c r="R2513" t="s">
        <v>8353</v>
      </c>
      <c r="S2513" s="8">
        <f t="shared" si="236"/>
        <v>42371.238576388881</v>
      </c>
      <c r="T2513" s="8">
        <f t="shared" si="237"/>
        <v>42401.196909722217</v>
      </c>
      <c r="U2513" t="str">
        <f t="shared" si="238"/>
        <v>Jan</v>
      </c>
      <c r="V2513" t="str">
        <f t="shared" si="239"/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">
        <v>8336</v>
      </c>
      <c r="R2514" t="s">
        <v>8353</v>
      </c>
      <c r="S2514" s="8">
        <f t="shared" si="236"/>
        <v>41971.668530092589</v>
      </c>
      <c r="T2514" s="8">
        <f t="shared" si="237"/>
        <v>41986.626863425925</v>
      </c>
      <c r="U2514" t="str">
        <f t="shared" si="238"/>
        <v>Nov</v>
      </c>
      <c r="V2514" t="str">
        <f t="shared" si="239"/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">
        <v>8336</v>
      </c>
      <c r="R2515" t="s">
        <v>8353</v>
      </c>
      <c r="S2515" s="8">
        <f t="shared" si="236"/>
        <v>42731.798483796294</v>
      </c>
      <c r="T2515" s="8">
        <f t="shared" si="237"/>
        <v>42791.75681712963</v>
      </c>
      <c r="U2515" t="str">
        <f t="shared" si="238"/>
        <v>Dec</v>
      </c>
      <c r="V2515" t="str">
        <f t="shared" si="239"/>
        <v>2016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>
        <f t="shared" si="235"/>
        <v>52.5</v>
      </c>
      <c r="Q2516" t="s">
        <v>8336</v>
      </c>
      <c r="R2516" t="s">
        <v>8353</v>
      </c>
      <c r="S2516" s="8">
        <f t="shared" si="236"/>
        <v>41854.181446759256</v>
      </c>
      <c r="T2516" s="8">
        <f t="shared" si="237"/>
        <v>41871.139780092592</v>
      </c>
      <c r="U2516" t="str">
        <f t="shared" si="238"/>
        <v>Aug</v>
      </c>
      <c r="V2516" t="str">
        <f t="shared" si="239"/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>
        <f t="shared" si="235"/>
        <v>77.5</v>
      </c>
      <c r="Q2517" t="s">
        <v>8336</v>
      </c>
      <c r="R2517" t="s">
        <v>8353</v>
      </c>
      <c r="S2517" s="8">
        <f t="shared" si="236"/>
        <v>42027.63140046296</v>
      </c>
      <c r="T2517" s="8">
        <f t="shared" si="237"/>
        <v>42057.589733796296</v>
      </c>
      <c r="U2517" t="str">
        <f t="shared" si="238"/>
        <v>Jan</v>
      </c>
      <c r="V2517" t="str">
        <f t="shared" si="239"/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">
        <v>8336</v>
      </c>
      <c r="R2518" t="s">
        <v>8353</v>
      </c>
      <c r="S2518" s="8">
        <f t="shared" si="236"/>
        <v>41942.445046296292</v>
      </c>
      <c r="T2518" s="8">
        <f t="shared" si="237"/>
        <v>41972.4450462963</v>
      </c>
      <c r="U2518" t="str">
        <f t="shared" si="238"/>
        <v>Oct</v>
      </c>
      <c r="V2518" t="str">
        <f t="shared" si="239"/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>
        <f t="shared" si="235"/>
        <v>53.55</v>
      </c>
      <c r="Q2519" t="s">
        <v>8336</v>
      </c>
      <c r="R2519" t="s">
        <v>8353</v>
      </c>
      <c r="S2519" s="8">
        <f t="shared" si="236"/>
        <v>42052.594097222223</v>
      </c>
      <c r="T2519" s="8">
        <f t="shared" si="237"/>
        <v>42082.510763888888</v>
      </c>
      <c r="U2519" t="str">
        <f t="shared" si="238"/>
        <v>Feb</v>
      </c>
      <c r="V2519" t="str">
        <f t="shared" si="239"/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">
        <v>8336</v>
      </c>
      <c r="R2520" t="s">
        <v>8353</v>
      </c>
      <c r="S2520" s="8">
        <f t="shared" si="236"/>
        <v>41926.472546296296</v>
      </c>
      <c r="T2520" s="8">
        <f t="shared" si="237"/>
        <v>41956.472546296296</v>
      </c>
      <c r="U2520" t="str">
        <f t="shared" si="238"/>
        <v>Oct</v>
      </c>
      <c r="V2520" t="str">
        <f t="shared" si="239"/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>
        <f t="shared" si="235"/>
        <v>16.25</v>
      </c>
      <c r="Q2521" t="s">
        <v>8336</v>
      </c>
      <c r="R2521" t="s">
        <v>8353</v>
      </c>
      <c r="S2521" s="8">
        <f t="shared" si="236"/>
        <v>41808.946805555555</v>
      </c>
      <c r="T2521" s="8">
        <f t="shared" si="237"/>
        <v>41838.905138888891</v>
      </c>
      <c r="U2521" t="str">
        <f t="shared" si="238"/>
        <v>Jun</v>
      </c>
      <c r="V2521" t="str">
        <f t="shared" si="239"/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">
        <v>8336</v>
      </c>
      <c r="R2522" t="s">
        <v>8353</v>
      </c>
      <c r="S2522" s="8">
        <f t="shared" si="236"/>
        <v>42612.392187500001</v>
      </c>
      <c r="T2522" s="8">
        <f t="shared" si="237"/>
        <v>42658.556249999994</v>
      </c>
      <c r="U2522" t="str">
        <f t="shared" si="238"/>
        <v>Aug</v>
      </c>
      <c r="V2522" t="str">
        <f t="shared" si="239"/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>
        <f t="shared" si="235"/>
        <v>103.68</v>
      </c>
      <c r="Q2523" t="s">
        <v>8325</v>
      </c>
      <c r="R2523" t="s">
        <v>8354</v>
      </c>
      <c r="S2523" s="8">
        <f t="shared" si="236"/>
        <v>42269.75950231481</v>
      </c>
      <c r="T2523" s="8">
        <f t="shared" si="237"/>
        <v>42290.717835648145</v>
      </c>
      <c r="U2523" t="str">
        <f t="shared" si="238"/>
        <v>Sep</v>
      </c>
      <c r="V2523" t="str">
        <f t="shared" si="239"/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185.19</v>
      </c>
      <c r="Q2524" t="s">
        <v>8325</v>
      </c>
      <c r="R2524" t="s">
        <v>8354</v>
      </c>
      <c r="S2524" s="8">
        <f t="shared" si="236"/>
        <v>42460.365277777775</v>
      </c>
      <c r="T2524" s="8">
        <f t="shared" si="237"/>
        <v>42482.369444444441</v>
      </c>
      <c r="U2524" t="str">
        <f t="shared" si="238"/>
        <v>Mar</v>
      </c>
      <c r="V2524" t="str">
        <f t="shared" si="239"/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>
        <f t="shared" si="235"/>
        <v>54.15</v>
      </c>
      <c r="Q2525" t="s">
        <v>8325</v>
      </c>
      <c r="R2525" t="s">
        <v>8354</v>
      </c>
      <c r="S2525" s="8">
        <f t="shared" si="236"/>
        <v>41930.767268518517</v>
      </c>
      <c r="T2525" s="8">
        <f t="shared" si="237"/>
        <v>41960.767268518524</v>
      </c>
      <c r="U2525" t="str">
        <f t="shared" si="238"/>
        <v>Oct</v>
      </c>
      <c r="V2525" t="str">
        <f t="shared" si="239"/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>
        <f t="shared" si="235"/>
        <v>177.21</v>
      </c>
      <c r="Q2526" t="s">
        <v>8325</v>
      </c>
      <c r="R2526" t="s">
        <v>8354</v>
      </c>
      <c r="S2526" s="8">
        <f t="shared" si="236"/>
        <v>41961.599039351851</v>
      </c>
      <c r="T2526" s="8">
        <f t="shared" si="237"/>
        <v>41993.9375</v>
      </c>
      <c r="U2526" t="str">
        <f t="shared" si="238"/>
        <v>Nov</v>
      </c>
      <c r="V2526" t="str">
        <f t="shared" si="239"/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>
        <f t="shared" si="235"/>
        <v>100.33</v>
      </c>
      <c r="Q2527" t="s">
        <v>8325</v>
      </c>
      <c r="R2527" t="s">
        <v>8354</v>
      </c>
      <c r="S2527" s="8">
        <f t="shared" si="236"/>
        <v>41058.636238425926</v>
      </c>
      <c r="T2527" s="8">
        <f t="shared" si="237"/>
        <v>41088.594571759262</v>
      </c>
      <c r="U2527" t="str">
        <f t="shared" si="238"/>
        <v>May</v>
      </c>
      <c r="V2527" t="str">
        <f t="shared" si="239"/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>
        <f t="shared" si="235"/>
        <v>136.91</v>
      </c>
      <c r="Q2528" t="s">
        <v>8325</v>
      </c>
      <c r="R2528" t="s">
        <v>8354</v>
      </c>
      <c r="S2528" s="8">
        <f t="shared" si="236"/>
        <v>41952.882800925923</v>
      </c>
      <c r="T2528" s="8">
        <f t="shared" si="237"/>
        <v>41980.957638888889</v>
      </c>
      <c r="U2528" t="str">
        <f t="shared" si="238"/>
        <v>Nov</v>
      </c>
      <c r="V2528" t="str">
        <f t="shared" si="239"/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>
        <f t="shared" si="235"/>
        <v>57.54</v>
      </c>
      <c r="Q2529" t="s">
        <v>8325</v>
      </c>
      <c r="R2529" t="s">
        <v>8354</v>
      </c>
      <c r="S2529" s="8">
        <f t="shared" si="236"/>
        <v>41546.542719907404</v>
      </c>
      <c r="T2529" s="8">
        <f t="shared" si="237"/>
        <v>41564.915972222225</v>
      </c>
      <c r="U2529" t="str">
        <f t="shared" si="238"/>
        <v>Sep</v>
      </c>
      <c r="V2529" t="str">
        <f t="shared" si="239"/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>
        <f t="shared" si="235"/>
        <v>52.96</v>
      </c>
      <c r="Q2530" t="s">
        <v>8325</v>
      </c>
      <c r="R2530" t="s">
        <v>8354</v>
      </c>
      <c r="S2530" s="8">
        <f t="shared" si="236"/>
        <v>42217.626192129632</v>
      </c>
      <c r="T2530" s="8">
        <f t="shared" si="237"/>
        <v>42236.208333333328</v>
      </c>
      <c r="U2530" t="str">
        <f t="shared" si="238"/>
        <v>Aug</v>
      </c>
      <c r="V2530" t="str">
        <f t="shared" si="239"/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>
        <f t="shared" si="235"/>
        <v>82.33</v>
      </c>
      <c r="Q2531" t="s">
        <v>8325</v>
      </c>
      <c r="R2531" t="s">
        <v>8354</v>
      </c>
      <c r="S2531" s="8">
        <f t="shared" si="236"/>
        <v>40947.872395833328</v>
      </c>
      <c r="T2531" s="8">
        <f t="shared" si="237"/>
        <v>40992.7890625</v>
      </c>
      <c r="U2531" t="str">
        <f t="shared" si="238"/>
        <v>Feb</v>
      </c>
      <c r="V2531" t="str">
        <f t="shared" si="239"/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135.41999999999999</v>
      </c>
      <c r="Q2532" t="s">
        <v>8325</v>
      </c>
      <c r="R2532" t="s">
        <v>8354</v>
      </c>
      <c r="S2532" s="8">
        <f t="shared" si="236"/>
        <v>42081.656307870369</v>
      </c>
      <c r="T2532" s="8">
        <f t="shared" si="237"/>
        <v>42113.951388888891</v>
      </c>
      <c r="U2532" t="str">
        <f t="shared" si="238"/>
        <v>Mar</v>
      </c>
      <c r="V2532" t="str">
        <f t="shared" si="239"/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>
        <f t="shared" si="235"/>
        <v>74.069999999999993</v>
      </c>
      <c r="Q2533" t="s">
        <v>8325</v>
      </c>
      <c r="R2533" t="s">
        <v>8354</v>
      </c>
      <c r="S2533" s="8">
        <f t="shared" si="236"/>
        <v>42208.471689814811</v>
      </c>
      <c r="T2533" s="8">
        <f t="shared" si="237"/>
        <v>42230.915972222225</v>
      </c>
      <c r="U2533" t="str">
        <f t="shared" si="238"/>
        <v>Jul</v>
      </c>
      <c r="V2533" t="str">
        <f t="shared" si="239"/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>
        <f t="shared" si="235"/>
        <v>84.08</v>
      </c>
      <c r="Q2534" t="s">
        <v>8325</v>
      </c>
      <c r="R2534" t="s">
        <v>8354</v>
      </c>
      <c r="S2534" s="8">
        <f t="shared" si="236"/>
        <v>41107.640810185185</v>
      </c>
      <c r="T2534" s="8">
        <f t="shared" si="237"/>
        <v>41137.599143518521</v>
      </c>
      <c r="U2534" t="str">
        <f t="shared" si="238"/>
        <v>Jul</v>
      </c>
      <c r="V2534" t="str">
        <f t="shared" si="239"/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>
        <f t="shared" si="235"/>
        <v>61.03</v>
      </c>
      <c r="Q2535" t="s">
        <v>8325</v>
      </c>
      <c r="R2535" t="s">
        <v>8354</v>
      </c>
      <c r="S2535" s="8">
        <f t="shared" si="236"/>
        <v>41304.542951388888</v>
      </c>
      <c r="T2535" s="8">
        <f t="shared" si="237"/>
        <v>41334.500787037039</v>
      </c>
      <c r="U2535" t="str">
        <f t="shared" si="238"/>
        <v>Jan</v>
      </c>
      <c r="V2535" t="str">
        <f t="shared" si="239"/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">
        <v>8325</v>
      </c>
      <c r="R2536" t="s">
        <v>8354</v>
      </c>
      <c r="S2536" s="8">
        <f t="shared" si="236"/>
        <v>40127.492037037038</v>
      </c>
      <c r="T2536" s="8">
        <f t="shared" si="237"/>
        <v>40179</v>
      </c>
      <c r="U2536" t="str">
        <f t="shared" si="238"/>
        <v>Nov</v>
      </c>
      <c r="V2536" t="str">
        <f t="shared" si="239"/>
        <v>2009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>
        <f t="shared" si="235"/>
        <v>266.08999999999997</v>
      </c>
      <c r="Q2537" t="s">
        <v>8325</v>
      </c>
      <c r="R2537" t="s">
        <v>8354</v>
      </c>
      <c r="S2537" s="8">
        <f t="shared" si="236"/>
        <v>41943.582696759258</v>
      </c>
      <c r="T2537" s="8">
        <f t="shared" si="237"/>
        <v>41974.582696759258</v>
      </c>
      <c r="U2537" t="str">
        <f t="shared" si="238"/>
        <v>Oct</v>
      </c>
      <c r="V2537" t="str">
        <f t="shared" si="239"/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>
        <f t="shared" si="235"/>
        <v>7.25</v>
      </c>
      <c r="Q2538" t="s">
        <v>8325</v>
      </c>
      <c r="R2538" t="s">
        <v>8354</v>
      </c>
      <c r="S2538" s="8">
        <f t="shared" si="236"/>
        <v>41463.89775462963</v>
      </c>
      <c r="T2538" s="8">
        <f t="shared" si="237"/>
        <v>41484.856087962966</v>
      </c>
      <c r="U2538" t="str">
        <f t="shared" si="238"/>
        <v>Jul</v>
      </c>
      <c r="V2538" t="str">
        <f t="shared" si="239"/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>
        <f t="shared" si="235"/>
        <v>100</v>
      </c>
      <c r="Q2539" t="s">
        <v>8325</v>
      </c>
      <c r="R2539" t="s">
        <v>8354</v>
      </c>
      <c r="S2539" s="8">
        <f t="shared" si="236"/>
        <v>40696.440451388888</v>
      </c>
      <c r="T2539" s="8">
        <f t="shared" si="237"/>
        <v>40756.398784722223</v>
      </c>
      <c r="U2539" t="str">
        <f t="shared" si="238"/>
        <v>Jun</v>
      </c>
      <c r="V2539" t="str">
        <f t="shared" si="239"/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>
        <f t="shared" si="235"/>
        <v>109.96</v>
      </c>
      <c r="Q2540" t="s">
        <v>8325</v>
      </c>
      <c r="R2540" t="s">
        <v>8354</v>
      </c>
      <c r="S2540" s="8">
        <f t="shared" si="236"/>
        <v>41298.301631944443</v>
      </c>
      <c r="T2540" s="8">
        <f t="shared" si="237"/>
        <v>41328.957638888889</v>
      </c>
      <c r="U2540" t="str">
        <f t="shared" si="238"/>
        <v>Jan</v>
      </c>
      <c r="V2540" t="str">
        <f t="shared" si="239"/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>
        <f t="shared" si="235"/>
        <v>169.92</v>
      </c>
      <c r="Q2541" t="s">
        <v>8325</v>
      </c>
      <c r="R2541" t="s">
        <v>8354</v>
      </c>
      <c r="S2541" s="8">
        <f t="shared" si="236"/>
        <v>41977.693888888891</v>
      </c>
      <c r="T2541" s="8">
        <f t="shared" si="237"/>
        <v>42037.652222222227</v>
      </c>
      <c r="U2541" t="str">
        <f t="shared" si="238"/>
        <v>Dec</v>
      </c>
      <c r="V2541" t="str">
        <f t="shared" si="239"/>
        <v>2014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>
        <f t="shared" si="235"/>
        <v>95.74</v>
      </c>
      <c r="Q2542" t="s">
        <v>8325</v>
      </c>
      <c r="R2542" t="s">
        <v>8354</v>
      </c>
      <c r="S2542" s="8">
        <f t="shared" si="236"/>
        <v>40785.466678240737</v>
      </c>
      <c r="T2542" s="8">
        <f t="shared" si="237"/>
        <v>40845.425011574072</v>
      </c>
      <c r="U2542" t="str">
        <f t="shared" si="238"/>
        <v>Aug</v>
      </c>
      <c r="V2542" t="str">
        <f t="shared" si="239"/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>
        <f t="shared" si="235"/>
        <v>59.46</v>
      </c>
      <c r="Q2543" t="s">
        <v>8325</v>
      </c>
      <c r="R2543" t="s">
        <v>8354</v>
      </c>
      <c r="S2543" s="8">
        <f t="shared" si="236"/>
        <v>41483.240949074068</v>
      </c>
      <c r="T2543" s="8">
        <f t="shared" si="237"/>
        <v>41543.199282407404</v>
      </c>
      <c r="U2543" t="str">
        <f t="shared" si="238"/>
        <v>Jul</v>
      </c>
      <c r="V2543" t="str">
        <f t="shared" si="239"/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>
        <f t="shared" si="235"/>
        <v>55.77</v>
      </c>
      <c r="Q2544" t="s">
        <v>8325</v>
      </c>
      <c r="R2544" t="s">
        <v>8354</v>
      </c>
      <c r="S2544" s="8">
        <f t="shared" si="236"/>
        <v>41509.218252314815</v>
      </c>
      <c r="T2544" s="8">
        <f t="shared" si="237"/>
        <v>41547.915972222225</v>
      </c>
      <c r="U2544" t="str">
        <f t="shared" si="238"/>
        <v>Aug</v>
      </c>
      <c r="V2544" t="str">
        <f t="shared" si="239"/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>
        <f t="shared" si="235"/>
        <v>30.08</v>
      </c>
      <c r="Q2545" t="s">
        <v>8325</v>
      </c>
      <c r="R2545" t="s">
        <v>8354</v>
      </c>
      <c r="S2545" s="8">
        <f t="shared" si="236"/>
        <v>40513.899282407401</v>
      </c>
      <c r="T2545" s="8">
        <f t="shared" si="237"/>
        <v>40544.875</v>
      </c>
      <c r="U2545" t="str">
        <f t="shared" si="238"/>
        <v>Dec</v>
      </c>
      <c r="V2545" t="str">
        <f t="shared" si="239"/>
        <v>2010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>
        <f t="shared" si="235"/>
        <v>88.44</v>
      </c>
      <c r="Q2546" t="s">
        <v>8325</v>
      </c>
      <c r="R2546" t="s">
        <v>8354</v>
      </c>
      <c r="S2546" s="8">
        <f t="shared" si="236"/>
        <v>41068.3121412037</v>
      </c>
      <c r="T2546" s="8">
        <f t="shared" si="237"/>
        <v>41098.270474537036</v>
      </c>
      <c r="U2546" t="str">
        <f t="shared" si="238"/>
        <v>Jun</v>
      </c>
      <c r="V2546" t="str">
        <f t="shared" si="239"/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>
        <f t="shared" si="235"/>
        <v>64.03</v>
      </c>
      <c r="Q2547" t="s">
        <v>8325</v>
      </c>
      <c r="R2547" t="s">
        <v>8354</v>
      </c>
      <c r="S2547" s="8">
        <f t="shared" si="236"/>
        <v>42026.929837962954</v>
      </c>
      <c r="T2547" s="8">
        <f t="shared" si="237"/>
        <v>42061.770833333328</v>
      </c>
      <c r="U2547" t="str">
        <f t="shared" si="238"/>
        <v>Jan</v>
      </c>
      <c r="V2547" t="str">
        <f t="shared" si="239"/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>
        <f t="shared" si="235"/>
        <v>60.15</v>
      </c>
      <c r="Q2548" t="s">
        <v>8325</v>
      </c>
      <c r="R2548" t="s">
        <v>8354</v>
      </c>
      <c r="S2548" s="8">
        <f t="shared" si="236"/>
        <v>41524.650219907402</v>
      </c>
      <c r="T2548" s="8">
        <f t="shared" si="237"/>
        <v>41551.958333333336</v>
      </c>
      <c r="U2548" t="str">
        <f t="shared" si="238"/>
        <v>Sep</v>
      </c>
      <c r="V2548" t="str">
        <f t="shared" si="239"/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>
        <f t="shared" si="235"/>
        <v>49.19</v>
      </c>
      <c r="Q2549" t="s">
        <v>8325</v>
      </c>
      <c r="R2549" t="s">
        <v>8354</v>
      </c>
      <c r="S2549" s="8">
        <f t="shared" si="236"/>
        <v>40973.564849537033</v>
      </c>
      <c r="T2549" s="8">
        <f t="shared" si="237"/>
        <v>41003.481516203705</v>
      </c>
      <c r="U2549" t="str">
        <f t="shared" si="238"/>
        <v>Mar</v>
      </c>
      <c r="V2549" t="str">
        <f t="shared" si="239"/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>
        <f t="shared" si="235"/>
        <v>165.16</v>
      </c>
      <c r="Q2550" t="s">
        <v>8325</v>
      </c>
      <c r="R2550" t="s">
        <v>8354</v>
      </c>
      <c r="S2550" s="8">
        <f t="shared" si="236"/>
        <v>42618.417094907411</v>
      </c>
      <c r="T2550" s="8">
        <f t="shared" si="237"/>
        <v>42642.935416666667</v>
      </c>
      <c r="U2550" t="str">
        <f t="shared" si="238"/>
        <v>Sep</v>
      </c>
      <c r="V2550" t="str">
        <f t="shared" si="239"/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>
        <f t="shared" si="235"/>
        <v>43.62</v>
      </c>
      <c r="Q2551" t="s">
        <v>8325</v>
      </c>
      <c r="R2551" t="s">
        <v>8354</v>
      </c>
      <c r="S2551" s="8">
        <f t="shared" si="236"/>
        <v>41390.549421296295</v>
      </c>
      <c r="T2551" s="8">
        <f t="shared" si="237"/>
        <v>41425.458333333336</v>
      </c>
      <c r="U2551" t="str">
        <f t="shared" si="238"/>
        <v>Apr</v>
      </c>
      <c r="V2551" t="str">
        <f t="shared" si="239"/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>
        <f t="shared" si="235"/>
        <v>43.7</v>
      </c>
      <c r="Q2552" t="s">
        <v>8325</v>
      </c>
      <c r="R2552" t="s">
        <v>8354</v>
      </c>
      <c r="S2552" s="8">
        <f t="shared" si="236"/>
        <v>42228.425995370366</v>
      </c>
      <c r="T2552" s="8">
        <f t="shared" si="237"/>
        <v>42284.915972222225</v>
      </c>
      <c r="U2552" t="str">
        <f t="shared" si="238"/>
        <v>Aug</v>
      </c>
      <c r="V2552" t="str">
        <f t="shared" si="239"/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>
        <f t="shared" si="235"/>
        <v>67.42</v>
      </c>
      <c r="Q2553" t="s">
        <v>8325</v>
      </c>
      <c r="R2553" t="s">
        <v>8354</v>
      </c>
      <c r="S2553" s="8">
        <f t="shared" si="236"/>
        <v>40961.043807870366</v>
      </c>
      <c r="T2553" s="8">
        <f t="shared" si="237"/>
        <v>40989.616666666669</v>
      </c>
      <c r="U2553" t="str">
        <f t="shared" si="238"/>
        <v>Feb</v>
      </c>
      <c r="V2553" t="str">
        <f t="shared" si="239"/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>
        <f t="shared" si="235"/>
        <v>177.5</v>
      </c>
      <c r="Q2554" t="s">
        <v>8325</v>
      </c>
      <c r="R2554" t="s">
        <v>8354</v>
      </c>
      <c r="S2554" s="8">
        <f t="shared" si="236"/>
        <v>42769.601631944439</v>
      </c>
      <c r="T2554" s="8">
        <f t="shared" si="237"/>
        <v>42799.559965277775</v>
      </c>
      <c r="U2554" t="str">
        <f t="shared" si="238"/>
        <v>Feb</v>
      </c>
      <c r="V2554" t="str">
        <f t="shared" si="239"/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>
        <f t="shared" si="235"/>
        <v>38.880000000000003</v>
      </c>
      <c r="Q2555" t="s">
        <v>8325</v>
      </c>
      <c r="R2555" t="s">
        <v>8354</v>
      </c>
      <c r="S2555" s="8">
        <f t="shared" si="236"/>
        <v>41112.99082175926</v>
      </c>
      <c r="T2555" s="8">
        <f t="shared" si="237"/>
        <v>41172.949155092596</v>
      </c>
      <c r="U2555" t="str">
        <f t="shared" si="238"/>
        <v>Jul</v>
      </c>
      <c r="V2555" t="str">
        <f t="shared" si="239"/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>
        <f t="shared" si="235"/>
        <v>54.99</v>
      </c>
      <c r="Q2556" t="s">
        <v>8325</v>
      </c>
      <c r="R2556" t="s">
        <v>8354</v>
      </c>
      <c r="S2556" s="8">
        <f t="shared" si="236"/>
        <v>42124.869942129626</v>
      </c>
      <c r="T2556" s="8">
        <f t="shared" si="237"/>
        <v>42155.915972222225</v>
      </c>
      <c r="U2556" t="str">
        <f t="shared" si="238"/>
        <v>Apr</v>
      </c>
      <c r="V2556" t="str">
        <f t="shared" si="239"/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>
        <f t="shared" si="235"/>
        <v>61.34</v>
      </c>
      <c r="Q2557" t="s">
        <v>8325</v>
      </c>
      <c r="R2557" t="s">
        <v>8354</v>
      </c>
      <c r="S2557" s="8">
        <f t="shared" si="236"/>
        <v>41026.44667824074</v>
      </c>
      <c r="T2557" s="8">
        <f t="shared" si="237"/>
        <v>41057.405011574076</v>
      </c>
      <c r="U2557" t="str">
        <f t="shared" si="238"/>
        <v>Apr</v>
      </c>
      <c r="V2557" t="str">
        <f t="shared" si="239"/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>
        <f t="shared" si="235"/>
        <v>23.12</v>
      </c>
      <c r="Q2558" t="s">
        <v>8325</v>
      </c>
      <c r="R2558" t="s">
        <v>8354</v>
      </c>
      <c r="S2558" s="8">
        <f t="shared" si="236"/>
        <v>41222.783067129625</v>
      </c>
      <c r="T2558" s="8">
        <f t="shared" si="237"/>
        <v>41267.741400462961</v>
      </c>
      <c r="U2558" t="str">
        <f t="shared" si="238"/>
        <v>Nov</v>
      </c>
      <c r="V2558" t="str">
        <f t="shared" si="239"/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>
        <f t="shared" si="235"/>
        <v>29.61</v>
      </c>
      <c r="Q2559" t="s">
        <v>8325</v>
      </c>
      <c r="R2559" t="s">
        <v>8354</v>
      </c>
      <c r="S2559" s="8">
        <f t="shared" si="236"/>
        <v>41744.536874999998</v>
      </c>
      <c r="T2559" s="8">
        <f t="shared" si="237"/>
        <v>41774.495208333334</v>
      </c>
      <c r="U2559" t="str">
        <f t="shared" si="238"/>
        <v>Apr</v>
      </c>
      <c r="V2559" t="str">
        <f t="shared" si="239"/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>
        <f t="shared" si="235"/>
        <v>75.61</v>
      </c>
      <c r="Q2560" t="s">
        <v>8325</v>
      </c>
      <c r="R2560" t="s">
        <v>8354</v>
      </c>
      <c r="S2560" s="8">
        <f t="shared" si="236"/>
        <v>42093.651689814818</v>
      </c>
      <c r="T2560" s="8">
        <f t="shared" si="237"/>
        <v>42125.332638888889</v>
      </c>
      <c r="U2560" t="str">
        <f t="shared" si="238"/>
        <v>Mar</v>
      </c>
      <c r="V2560" t="str">
        <f t="shared" si="239"/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>
        <f t="shared" si="235"/>
        <v>35.6</v>
      </c>
      <c r="Q2561" t="s">
        <v>8325</v>
      </c>
      <c r="R2561" t="s">
        <v>8354</v>
      </c>
      <c r="S2561" s="8">
        <f t="shared" si="236"/>
        <v>40829.665324074071</v>
      </c>
      <c r="T2561" s="8">
        <f t="shared" si="237"/>
        <v>40862.567361111112</v>
      </c>
      <c r="U2561" t="str">
        <f t="shared" si="238"/>
        <v>Oct</v>
      </c>
      <c r="V2561" t="str">
        <f t="shared" si="239"/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>
        <f t="shared" si="235"/>
        <v>143</v>
      </c>
      <c r="Q2562" t="s">
        <v>8325</v>
      </c>
      <c r="R2562" t="s">
        <v>8354</v>
      </c>
      <c r="S2562" s="8">
        <f t="shared" si="236"/>
        <v>42039.742754629631</v>
      </c>
      <c r="T2562" s="8">
        <f t="shared" si="237"/>
        <v>42069.701087962967</v>
      </c>
      <c r="U2562" t="str">
        <f t="shared" si="238"/>
        <v>Feb</v>
      </c>
      <c r="V2562" t="str">
        <f t="shared" si="239"/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ROUND(100*(E2563/D2563),0)</f>
        <v>0</v>
      </c>
      <c r="P2563" t="e">
        <f t="shared" ref="P2563:P2626" si="241">ROUND(E2563/L2563,2)</f>
        <v>#DIV/0!</v>
      </c>
      <c r="Q2563" t="s">
        <v>8336</v>
      </c>
      <c r="R2563" t="s">
        <v>8337</v>
      </c>
      <c r="S2563" s="8">
        <f t="shared" ref="S2563:S2626" si="242">(((J2563/60)/60)/24)+DATE(1970,1,1)+(-5/24)</f>
        <v>42260.320474537039</v>
      </c>
      <c r="T2563" s="8">
        <f t="shared" ref="T2563:T2626" si="243">(((I2563/60)/60)/24)+DATE(1970,1,1)+(-6/24)</f>
        <v>42290.278807870374</v>
      </c>
      <c r="U2563" t="str">
        <f t="shared" ref="U2563:U2626" si="244">TEXT(S2563,"mmm")</f>
        <v>Sep</v>
      </c>
      <c r="V2563" t="str">
        <f t="shared" ref="V2563:V2626" si="245">TEXT(S2563,"yyyy")</f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>
        <f t="shared" si="241"/>
        <v>25</v>
      </c>
      <c r="Q2564" t="s">
        <v>8336</v>
      </c>
      <c r="R2564" t="s">
        <v>8337</v>
      </c>
      <c r="S2564" s="8">
        <f t="shared" si="242"/>
        <v>42594.316423611112</v>
      </c>
      <c r="T2564" s="8">
        <f t="shared" si="243"/>
        <v>42654.274756944447</v>
      </c>
      <c r="U2564" t="str">
        <f t="shared" si="244"/>
        <v>Aug</v>
      </c>
      <c r="V2564" t="str">
        <f t="shared" si="245"/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">
        <v>8336</v>
      </c>
      <c r="R2565" t="s">
        <v>8337</v>
      </c>
      <c r="S2565" s="8">
        <f t="shared" si="242"/>
        <v>42154.931145833332</v>
      </c>
      <c r="T2565" s="8">
        <f t="shared" si="243"/>
        <v>42214.889479166668</v>
      </c>
      <c r="U2565" t="str">
        <f t="shared" si="244"/>
        <v>May</v>
      </c>
      <c r="V2565" t="str">
        <f t="shared" si="245"/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">
        <v>8336</v>
      </c>
      <c r="R2566" t="s">
        <v>8337</v>
      </c>
      <c r="S2566" s="8">
        <f t="shared" si="242"/>
        <v>41821.83216435185</v>
      </c>
      <c r="T2566" s="8">
        <f t="shared" si="243"/>
        <v>41851.790497685186</v>
      </c>
      <c r="U2566" t="str">
        <f t="shared" si="244"/>
        <v>Jul</v>
      </c>
      <c r="V2566" t="str">
        <f t="shared" si="245"/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">
        <v>8336</v>
      </c>
      <c r="R2567" t="s">
        <v>8337</v>
      </c>
      <c r="S2567" s="8">
        <f t="shared" si="242"/>
        <v>42440.442002314812</v>
      </c>
      <c r="T2567" s="8">
        <f t="shared" si="243"/>
        <v>42499.618055555555</v>
      </c>
      <c r="U2567" t="str">
        <f t="shared" si="244"/>
        <v>Mar</v>
      </c>
      <c r="V2567" t="str">
        <f t="shared" si="245"/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">
        <v>8336</v>
      </c>
      <c r="R2568" t="s">
        <v>8337</v>
      </c>
      <c r="S2568" s="8">
        <f t="shared" si="242"/>
        <v>41842.772546296292</v>
      </c>
      <c r="T2568" s="8">
        <f t="shared" si="243"/>
        <v>41872.730879629627</v>
      </c>
      <c r="U2568" t="str">
        <f t="shared" si="244"/>
        <v>Jul</v>
      </c>
      <c r="V2568" t="str">
        <f t="shared" si="245"/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>
        <f t="shared" si="241"/>
        <v>60</v>
      </c>
      <c r="Q2569" t="s">
        <v>8336</v>
      </c>
      <c r="R2569" t="s">
        <v>8337</v>
      </c>
      <c r="S2569" s="8">
        <f t="shared" si="242"/>
        <v>42087.670578703699</v>
      </c>
      <c r="T2569" s="8">
        <f t="shared" si="243"/>
        <v>42117.628912037035</v>
      </c>
      <c r="U2569" t="str">
        <f t="shared" si="244"/>
        <v>Mar</v>
      </c>
      <c r="V2569" t="str">
        <f t="shared" si="245"/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>
        <f t="shared" si="241"/>
        <v>50</v>
      </c>
      <c r="Q2570" t="s">
        <v>8336</v>
      </c>
      <c r="R2570" t="s">
        <v>8337</v>
      </c>
      <c r="S2570" s="8">
        <f t="shared" si="242"/>
        <v>42584.45826388889</v>
      </c>
      <c r="T2570" s="8">
        <f t="shared" si="243"/>
        <v>42614.416597222225</v>
      </c>
      <c r="U2570" t="str">
        <f t="shared" si="244"/>
        <v>Aug</v>
      </c>
      <c r="V2570" t="str">
        <f t="shared" si="245"/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>
        <f t="shared" si="241"/>
        <v>72.5</v>
      </c>
      <c r="Q2571" t="s">
        <v>8336</v>
      </c>
      <c r="R2571" t="s">
        <v>8337</v>
      </c>
      <c r="S2571" s="8">
        <f t="shared" si="242"/>
        <v>42233.897129629629</v>
      </c>
      <c r="T2571" s="8">
        <f t="shared" si="243"/>
        <v>42263.855462962965</v>
      </c>
      <c r="U2571" t="str">
        <f t="shared" si="244"/>
        <v>Aug</v>
      </c>
      <c r="V2571" t="str">
        <f t="shared" si="245"/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>
        <f t="shared" si="241"/>
        <v>29.5</v>
      </c>
      <c r="Q2572" t="s">
        <v>8336</v>
      </c>
      <c r="R2572" t="s">
        <v>8337</v>
      </c>
      <c r="S2572" s="8">
        <f t="shared" si="242"/>
        <v>42744.694849537038</v>
      </c>
      <c r="T2572" s="8">
        <f t="shared" si="243"/>
        <v>42774.653182870374</v>
      </c>
      <c r="U2572" t="str">
        <f t="shared" si="244"/>
        <v>Jan</v>
      </c>
      <c r="V2572" t="str">
        <f t="shared" si="245"/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>
        <f t="shared" si="241"/>
        <v>62.5</v>
      </c>
      <c r="Q2573" t="s">
        <v>8336</v>
      </c>
      <c r="R2573" t="s">
        <v>8337</v>
      </c>
      <c r="S2573" s="8">
        <f t="shared" si="242"/>
        <v>42449.133344907408</v>
      </c>
      <c r="T2573" s="8">
        <f t="shared" si="243"/>
        <v>42509.091678240744</v>
      </c>
      <c r="U2573" t="str">
        <f t="shared" si="244"/>
        <v>Mar</v>
      </c>
      <c r="V2573" t="str">
        <f t="shared" si="245"/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">
        <v>8336</v>
      </c>
      <c r="R2574" t="s">
        <v>8337</v>
      </c>
      <c r="S2574" s="8">
        <f t="shared" si="242"/>
        <v>42076.911076388882</v>
      </c>
      <c r="T2574" s="8">
        <f t="shared" si="243"/>
        <v>42106.869409722218</v>
      </c>
      <c r="U2574" t="str">
        <f t="shared" si="244"/>
        <v>Mar</v>
      </c>
      <c r="V2574" t="str">
        <f t="shared" si="245"/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">
        <v>8336</v>
      </c>
      <c r="R2575" t="s">
        <v>8337</v>
      </c>
      <c r="S2575" s="8">
        <f t="shared" si="242"/>
        <v>41829.383668981478</v>
      </c>
      <c r="T2575" s="8">
        <f t="shared" si="243"/>
        <v>41874.342002314814</v>
      </c>
      <c r="U2575" t="str">
        <f t="shared" si="244"/>
        <v>Jul</v>
      </c>
      <c r="V2575" t="str">
        <f t="shared" si="245"/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">
        <v>8336</v>
      </c>
      <c r="R2576" t="s">
        <v>8337</v>
      </c>
      <c r="S2576" s="8">
        <f t="shared" si="242"/>
        <v>42487.617418981477</v>
      </c>
      <c r="T2576" s="8">
        <f t="shared" si="243"/>
        <v>42508.575752314813</v>
      </c>
      <c r="U2576" t="str">
        <f t="shared" si="244"/>
        <v>Apr</v>
      </c>
      <c r="V2576" t="str">
        <f t="shared" si="245"/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">
        <v>8336</v>
      </c>
      <c r="R2577" t="s">
        <v>8337</v>
      </c>
      <c r="S2577" s="8">
        <f t="shared" si="242"/>
        <v>41985.90039351851</v>
      </c>
      <c r="T2577" s="8">
        <f t="shared" si="243"/>
        <v>42015.858726851846</v>
      </c>
      <c r="U2577" t="str">
        <f t="shared" si="244"/>
        <v>Dec</v>
      </c>
      <c r="V2577" t="str">
        <f t="shared" si="245"/>
        <v>2014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">
        <v>8336</v>
      </c>
      <c r="R2578" t="s">
        <v>8337</v>
      </c>
      <c r="S2578" s="8">
        <f t="shared" si="242"/>
        <v>42059.801469907405</v>
      </c>
      <c r="T2578" s="8">
        <f t="shared" si="243"/>
        <v>42104.718136574069</v>
      </c>
      <c r="U2578" t="str">
        <f t="shared" si="244"/>
        <v>Feb</v>
      </c>
      <c r="V2578" t="str">
        <f t="shared" si="245"/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">
        <v>8336</v>
      </c>
      <c r="R2579" t="s">
        <v>8337</v>
      </c>
      <c r="S2579" s="8">
        <f t="shared" si="242"/>
        <v>41830.612233796295</v>
      </c>
      <c r="T2579" s="8">
        <f t="shared" si="243"/>
        <v>41855.570567129631</v>
      </c>
      <c r="U2579" t="str">
        <f t="shared" si="244"/>
        <v>Jul</v>
      </c>
      <c r="V2579" t="str">
        <f t="shared" si="245"/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">
        <v>8336</v>
      </c>
      <c r="R2580" t="s">
        <v>8337</v>
      </c>
      <c r="S2580" s="8">
        <f t="shared" si="242"/>
        <v>42237.814571759263</v>
      </c>
      <c r="T2580" s="8">
        <f t="shared" si="243"/>
        <v>42286.458333333328</v>
      </c>
      <c r="U2580" t="str">
        <f t="shared" si="244"/>
        <v>Aug</v>
      </c>
      <c r="V2580" t="str">
        <f t="shared" si="245"/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>
        <f t="shared" si="241"/>
        <v>23.08</v>
      </c>
      <c r="Q2581" t="s">
        <v>8336</v>
      </c>
      <c r="R2581" t="s">
        <v>8337</v>
      </c>
      <c r="S2581" s="8">
        <f t="shared" si="242"/>
        <v>41837.621562499997</v>
      </c>
      <c r="T2581" s="8">
        <f t="shared" si="243"/>
        <v>41897.579895833333</v>
      </c>
      <c r="U2581" t="str">
        <f t="shared" si="244"/>
        <v>Jul</v>
      </c>
      <c r="V2581" t="str">
        <f t="shared" si="245"/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>
        <f t="shared" si="241"/>
        <v>25.5</v>
      </c>
      <c r="Q2582" t="s">
        <v>8336</v>
      </c>
      <c r="R2582" t="s">
        <v>8337</v>
      </c>
      <c r="S2582" s="8">
        <f t="shared" si="242"/>
        <v>42110.118090277778</v>
      </c>
      <c r="T2582" s="8">
        <f t="shared" si="243"/>
        <v>42139.875</v>
      </c>
      <c r="U2582" t="str">
        <f t="shared" si="244"/>
        <v>Apr</v>
      </c>
      <c r="V2582" t="str">
        <f t="shared" si="245"/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>
        <f t="shared" si="241"/>
        <v>48.18</v>
      </c>
      <c r="Q2583" t="s">
        <v>8336</v>
      </c>
      <c r="R2583" t="s">
        <v>8337</v>
      </c>
      <c r="S2583" s="8">
        <f t="shared" si="242"/>
        <v>42294.420115740737</v>
      </c>
      <c r="T2583" s="8">
        <f t="shared" si="243"/>
        <v>42324.420115740737</v>
      </c>
      <c r="U2583" t="str">
        <f t="shared" si="244"/>
        <v>Oct</v>
      </c>
      <c r="V2583" t="str">
        <f t="shared" si="245"/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>
        <f t="shared" si="241"/>
        <v>1</v>
      </c>
      <c r="Q2584" t="s">
        <v>8336</v>
      </c>
      <c r="R2584" t="s">
        <v>8337</v>
      </c>
      <c r="S2584" s="8">
        <f t="shared" si="242"/>
        <v>42642.780486111107</v>
      </c>
      <c r="T2584" s="8">
        <f t="shared" si="243"/>
        <v>42672.738819444443</v>
      </c>
      <c r="U2584" t="str">
        <f t="shared" si="244"/>
        <v>Sep</v>
      </c>
      <c r="V2584" t="str">
        <f t="shared" si="245"/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>
        <f t="shared" si="241"/>
        <v>1</v>
      </c>
      <c r="Q2585" t="s">
        <v>8336</v>
      </c>
      <c r="R2585" t="s">
        <v>8337</v>
      </c>
      <c r="S2585" s="8">
        <f t="shared" si="242"/>
        <v>42019.561111111114</v>
      </c>
      <c r="T2585" s="8">
        <f t="shared" si="243"/>
        <v>42079.477777777778</v>
      </c>
      <c r="U2585" t="str">
        <f t="shared" si="244"/>
        <v>Jan</v>
      </c>
      <c r="V2585" t="str">
        <f t="shared" si="245"/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">
        <v>8336</v>
      </c>
      <c r="R2586" t="s">
        <v>8337</v>
      </c>
      <c r="S2586" s="8">
        <f t="shared" si="242"/>
        <v>42139.964918981481</v>
      </c>
      <c r="T2586" s="8">
        <f t="shared" si="243"/>
        <v>42169.923252314817</v>
      </c>
      <c r="U2586" t="str">
        <f t="shared" si="244"/>
        <v>May</v>
      </c>
      <c r="V2586" t="str">
        <f t="shared" si="245"/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>
        <f t="shared" si="241"/>
        <v>50</v>
      </c>
      <c r="Q2587" t="s">
        <v>8336</v>
      </c>
      <c r="R2587" t="s">
        <v>8337</v>
      </c>
      <c r="S2587" s="8">
        <f t="shared" si="242"/>
        <v>41795.754999999997</v>
      </c>
      <c r="T2587" s="8">
        <f t="shared" si="243"/>
        <v>41825.713333333333</v>
      </c>
      <c r="U2587" t="str">
        <f t="shared" si="244"/>
        <v>Jun</v>
      </c>
      <c r="V2587" t="str">
        <f t="shared" si="245"/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>
        <f t="shared" si="241"/>
        <v>5</v>
      </c>
      <c r="Q2588" t="s">
        <v>8336</v>
      </c>
      <c r="R2588" t="s">
        <v>8337</v>
      </c>
      <c r="S2588" s="8">
        <f t="shared" si="242"/>
        <v>42333.121944444443</v>
      </c>
      <c r="T2588" s="8">
        <f t="shared" si="243"/>
        <v>42363.080277777779</v>
      </c>
      <c r="U2588" t="str">
        <f t="shared" si="244"/>
        <v>Nov</v>
      </c>
      <c r="V2588" t="str">
        <f t="shared" si="245"/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>
        <f t="shared" si="241"/>
        <v>202.83</v>
      </c>
      <c r="Q2589" t="s">
        <v>8336</v>
      </c>
      <c r="R2589" t="s">
        <v>8337</v>
      </c>
      <c r="S2589" s="8">
        <f t="shared" si="242"/>
        <v>42338.467048611106</v>
      </c>
      <c r="T2589" s="8">
        <f t="shared" si="243"/>
        <v>42368.425381944442</v>
      </c>
      <c r="U2589" t="str">
        <f t="shared" si="244"/>
        <v>Nov</v>
      </c>
      <c r="V2589" t="str">
        <f t="shared" si="245"/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>
        <f t="shared" si="241"/>
        <v>29.13</v>
      </c>
      <c r="Q2590" t="s">
        <v>8336</v>
      </c>
      <c r="R2590" t="s">
        <v>8337</v>
      </c>
      <c r="S2590" s="8">
        <f t="shared" si="242"/>
        <v>42042.467893518515</v>
      </c>
      <c r="T2590" s="8">
        <f t="shared" si="243"/>
        <v>42094.301388888889</v>
      </c>
      <c r="U2590" t="str">
        <f t="shared" si="244"/>
        <v>Feb</v>
      </c>
      <c r="V2590" t="str">
        <f t="shared" si="245"/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>
        <f t="shared" si="241"/>
        <v>5</v>
      </c>
      <c r="Q2591" t="s">
        <v>8336</v>
      </c>
      <c r="R2591" t="s">
        <v>8337</v>
      </c>
      <c r="S2591" s="8">
        <f t="shared" si="242"/>
        <v>42422.327858796292</v>
      </c>
      <c r="T2591" s="8">
        <f t="shared" si="243"/>
        <v>42452.244525462964</v>
      </c>
      <c r="U2591" t="str">
        <f t="shared" si="244"/>
        <v>Feb</v>
      </c>
      <c r="V2591" t="str">
        <f t="shared" si="245"/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">
        <v>8336</v>
      </c>
      <c r="R2592" t="s">
        <v>8337</v>
      </c>
      <c r="S2592" s="8">
        <f t="shared" si="242"/>
        <v>42388.380752314813</v>
      </c>
      <c r="T2592" s="8">
        <f t="shared" si="243"/>
        <v>42395.339085648149</v>
      </c>
      <c r="U2592" t="str">
        <f t="shared" si="244"/>
        <v>Jan</v>
      </c>
      <c r="V2592" t="str">
        <f t="shared" si="245"/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>
        <f t="shared" si="241"/>
        <v>13</v>
      </c>
      <c r="Q2593" t="s">
        <v>8336</v>
      </c>
      <c r="R2593" t="s">
        <v>8337</v>
      </c>
      <c r="S2593" s="8">
        <f t="shared" si="242"/>
        <v>42382.698194444441</v>
      </c>
      <c r="T2593" s="8">
        <f t="shared" si="243"/>
        <v>42442.614861111113</v>
      </c>
      <c r="U2593" t="str">
        <f t="shared" si="244"/>
        <v>Jan</v>
      </c>
      <c r="V2593" t="str">
        <f t="shared" si="245"/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>
        <f t="shared" si="241"/>
        <v>50</v>
      </c>
      <c r="Q2594" t="s">
        <v>8336</v>
      </c>
      <c r="R2594" t="s">
        <v>8337</v>
      </c>
      <c r="S2594" s="8">
        <f t="shared" si="242"/>
        <v>41887.592835648145</v>
      </c>
      <c r="T2594" s="8">
        <f t="shared" si="243"/>
        <v>41917.551168981481</v>
      </c>
      <c r="U2594" t="str">
        <f t="shared" si="244"/>
        <v>Sep</v>
      </c>
      <c r="V2594" t="str">
        <f t="shared" si="245"/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">
        <v>8336</v>
      </c>
      <c r="R2595" t="s">
        <v>8337</v>
      </c>
      <c r="S2595" s="8">
        <f t="shared" si="242"/>
        <v>42089.636875000004</v>
      </c>
      <c r="T2595" s="8">
        <f t="shared" si="243"/>
        <v>42119.59520833334</v>
      </c>
      <c r="U2595" t="str">
        <f t="shared" si="244"/>
        <v>Mar</v>
      </c>
      <c r="V2595" t="str">
        <f t="shared" si="245"/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>
        <f t="shared" si="241"/>
        <v>1</v>
      </c>
      <c r="Q2596" t="s">
        <v>8336</v>
      </c>
      <c r="R2596" t="s">
        <v>8337</v>
      </c>
      <c r="S2596" s="8">
        <f t="shared" si="242"/>
        <v>41828.759583333333</v>
      </c>
      <c r="T2596" s="8">
        <f t="shared" si="243"/>
        <v>41858.717916666668</v>
      </c>
      <c r="U2596" t="str">
        <f t="shared" si="244"/>
        <v>Jul</v>
      </c>
      <c r="V2596" t="str">
        <f t="shared" si="245"/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>
        <f t="shared" si="241"/>
        <v>96.05</v>
      </c>
      <c r="Q2597" t="s">
        <v>8336</v>
      </c>
      <c r="R2597" t="s">
        <v>8337</v>
      </c>
      <c r="S2597" s="8">
        <f t="shared" si="242"/>
        <v>42760.035879629628</v>
      </c>
      <c r="T2597" s="8">
        <f t="shared" si="243"/>
        <v>42789.994212962964</v>
      </c>
      <c r="U2597" t="str">
        <f t="shared" si="244"/>
        <v>Jan</v>
      </c>
      <c r="V2597" t="str">
        <f t="shared" si="245"/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>
        <f t="shared" si="241"/>
        <v>305.77999999999997</v>
      </c>
      <c r="Q2598" t="s">
        <v>8336</v>
      </c>
      <c r="R2598" t="s">
        <v>8337</v>
      </c>
      <c r="S2598" s="8">
        <f t="shared" si="242"/>
        <v>41828.45612268518</v>
      </c>
      <c r="T2598" s="8">
        <f t="shared" si="243"/>
        <v>41858.414456018516</v>
      </c>
      <c r="U2598" t="str">
        <f t="shared" si="244"/>
        <v>Jul</v>
      </c>
      <c r="V2598" t="str">
        <f t="shared" si="245"/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>
        <f t="shared" si="241"/>
        <v>12.14</v>
      </c>
      <c r="Q2599" t="s">
        <v>8336</v>
      </c>
      <c r="R2599" t="s">
        <v>8337</v>
      </c>
      <c r="S2599" s="8">
        <f t="shared" si="242"/>
        <v>42510.133298611108</v>
      </c>
      <c r="T2599" s="8">
        <f t="shared" si="243"/>
        <v>42540.091631944444</v>
      </c>
      <c r="U2599" t="str">
        <f t="shared" si="244"/>
        <v>May</v>
      </c>
      <c r="V2599" t="str">
        <f t="shared" si="245"/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</v>
      </c>
      <c r="Q2600" t="s">
        <v>8336</v>
      </c>
      <c r="R2600" t="s">
        <v>8337</v>
      </c>
      <c r="S2600" s="8">
        <f t="shared" si="242"/>
        <v>42240.631956018515</v>
      </c>
      <c r="T2600" s="8">
        <f t="shared" si="243"/>
        <v>42270.590289351851</v>
      </c>
      <c r="U2600" t="str">
        <f t="shared" si="244"/>
        <v>Aug</v>
      </c>
      <c r="V2600" t="str">
        <f t="shared" si="245"/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>
        <f t="shared" si="241"/>
        <v>18</v>
      </c>
      <c r="Q2601" t="s">
        <v>8336</v>
      </c>
      <c r="R2601" t="s">
        <v>8337</v>
      </c>
      <c r="S2601" s="8">
        <f t="shared" si="242"/>
        <v>41809.545682870368</v>
      </c>
      <c r="T2601" s="8">
        <f t="shared" si="243"/>
        <v>41854.504016203704</v>
      </c>
      <c r="U2601" t="str">
        <f t="shared" si="244"/>
        <v>Jun</v>
      </c>
      <c r="V2601" t="str">
        <f t="shared" si="245"/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>
        <f t="shared" si="241"/>
        <v>115.53</v>
      </c>
      <c r="Q2602" t="s">
        <v>8336</v>
      </c>
      <c r="R2602" t="s">
        <v>8337</v>
      </c>
      <c r="S2602" s="8">
        <f t="shared" si="242"/>
        <v>42394.692129629628</v>
      </c>
      <c r="T2602" s="8">
        <f t="shared" si="243"/>
        <v>42454.608796296292</v>
      </c>
      <c r="U2602" t="str">
        <f t="shared" si="244"/>
        <v>Jan</v>
      </c>
      <c r="V2602" t="str">
        <f t="shared" si="245"/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>
        <f t="shared" si="241"/>
        <v>21.9</v>
      </c>
      <c r="Q2603" t="s">
        <v>8319</v>
      </c>
      <c r="R2603" t="s">
        <v>8355</v>
      </c>
      <c r="S2603" s="8">
        <f t="shared" si="242"/>
        <v>41150.69385416666</v>
      </c>
      <c r="T2603" s="8">
        <f t="shared" si="243"/>
        <v>41164.915972222225</v>
      </c>
      <c r="U2603" t="str">
        <f t="shared" si="244"/>
        <v>Aug</v>
      </c>
      <c r="V2603" t="str">
        <f t="shared" si="245"/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>
        <f t="shared" si="241"/>
        <v>80.02</v>
      </c>
      <c r="Q2604" t="s">
        <v>8319</v>
      </c>
      <c r="R2604" t="s">
        <v>8355</v>
      </c>
      <c r="S2604" s="8">
        <f t="shared" si="242"/>
        <v>41915.538981481477</v>
      </c>
      <c r="T2604" s="8">
        <f t="shared" si="243"/>
        <v>41955.638888888891</v>
      </c>
      <c r="U2604" t="str">
        <f t="shared" si="244"/>
        <v>Oct</v>
      </c>
      <c r="V2604" t="str">
        <f t="shared" si="245"/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>
        <f t="shared" si="241"/>
        <v>35.520000000000003</v>
      </c>
      <c r="Q2605" t="s">
        <v>8319</v>
      </c>
      <c r="R2605" t="s">
        <v>8355</v>
      </c>
      <c r="S2605" s="8">
        <f t="shared" si="242"/>
        <v>41617.704328703701</v>
      </c>
      <c r="T2605" s="8">
        <f t="shared" si="243"/>
        <v>41631.662662037037</v>
      </c>
      <c r="U2605" t="str">
        <f t="shared" si="244"/>
        <v>Dec</v>
      </c>
      <c r="V2605" t="str">
        <f t="shared" si="245"/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>
        <f t="shared" si="241"/>
        <v>64.930000000000007</v>
      </c>
      <c r="Q2606" t="s">
        <v>8319</v>
      </c>
      <c r="R2606" t="s">
        <v>8355</v>
      </c>
      <c r="S2606" s="8">
        <f t="shared" si="242"/>
        <v>40997.842858796292</v>
      </c>
      <c r="T2606" s="8">
        <f t="shared" si="243"/>
        <v>41027.801192129627</v>
      </c>
      <c r="U2606" t="str">
        <f t="shared" si="244"/>
        <v>Mar</v>
      </c>
      <c r="V2606" t="str">
        <f t="shared" si="245"/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>
        <f t="shared" si="241"/>
        <v>60.97</v>
      </c>
      <c r="Q2607" t="s">
        <v>8319</v>
      </c>
      <c r="R2607" t="s">
        <v>8355</v>
      </c>
      <c r="S2607" s="8">
        <f t="shared" si="242"/>
        <v>42508.33321759259</v>
      </c>
      <c r="T2607" s="8">
        <f t="shared" si="243"/>
        <v>42538.291550925926</v>
      </c>
      <c r="U2607" t="str">
        <f t="shared" si="244"/>
        <v>May</v>
      </c>
      <c r="V2607" t="str">
        <f t="shared" si="245"/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>
        <f t="shared" si="241"/>
        <v>31.44</v>
      </c>
      <c r="Q2608" t="s">
        <v>8319</v>
      </c>
      <c r="R2608" t="s">
        <v>8355</v>
      </c>
      <c r="S2608" s="8">
        <f t="shared" si="242"/>
        <v>41726.504421296297</v>
      </c>
      <c r="T2608" s="8">
        <f t="shared" si="243"/>
        <v>41758.462754629632</v>
      </c>
      <c r="U2608" t="str">
        <f t="shared" si="244"/>
        <v>Mar</v>
      </c>
      <c r="V2608" t="str">
        <f t="shared" si="245"/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>
        <f t="shared" si="241"/>
        <v>81.95</v>
      </c>
      <c r="Q2609" t="s">
        <v>8319</v>
      </c>
      <c r="R2609" t="s">
        <v>8355</v>
      </c>
      <c r="S2609" s="8">
        <f t="shared" si="242"/>
        <v>42184.666342592587</v>
      </c>
      <c r="T2609" s="8">
        <f t="shared" si="243"/>
        <v>42227.833333333328</v>
      </c>
      <c r="U2609" t="str">
        <f t="shared" si="244"/>
        <v>Jun</v>
      </c>
      <c r="V2609" t="str">
        <f t="shared" si="245"/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>
        <f t="shared" si="241"/>
        <v>58.93</v>
      </c>
      <c r="Q2610" t="s">
        <v>8319</v>
      </c>
      <c r="R2610" t="s">
        <v>8355</v>
      </c>
      <c r="S2610" s="8">
        <f t="shared" si="242"/>
        <v>42767.593379629623</v>
      </c>
      <c r="T2610" s="8">
        <f t="shared" si="243"/>
        <v>42808.75</v>
      </c>
      <c r="U2610" t="str">
        <f t="shared" si="244"/>
        <v>Feb</v>
      </c>
      <c r="V2610" t="str">
        <f t="shared" si="245"/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>
        <f t="shared" si="241"/>
        <v>157.29</v>
      </c>
      <c r="Q2611" t="s">
        <v>8319</v>
      </c>
      <c r="R2611" t="s">
        <v>8355</v>
      </c>
      <c r="S2611" s="8">
        <f t="shared" si="242"/>
        <v>41075.02952546296</v>
      </c>
      <c r="T2611" s="8">
        <f t="shared" si="243"/>
        <v>41104.987858796296</v>
      </c>
      <c r="U2611" t="str">
        <f t="shared" si="244"/>
        <v>Jun</v>
      </c>
      <c r="V2611" t="str">
        <f t="shared" si="245"/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>
        <f t="shared" si="241"/>
        <v>55.76</v>
      </c>
      <c r="Q2612" t="s">
        <v>8319</v>
      </c>
      <c r="R2612" t="s">
        <v>8355</v>
      </c>
      <c r="S2612" s="8">
        <f t="shared" si="242"/>
        <v>42564.672743055555</v>
      </c>
      <c r="T2612" s="8">
        <f t="shared" si="243"/>
        <v>42604.040972222225</v>
      </c>
      <c r="U2612" t="str">
        <f t="shared" si="244"/>
        <v>Jul</v>
      </c>
      <c r="V2612" t="str">
        <f t="shared" si="245"/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>
        <f t="shared" si="241"/>
        <v>83.8</v>
      </c>
      <c r="Q2613" t="s">
        <v>8319</v>
      </c>
      <c r="R2613" t="s">
        <v>8355</v>
      </c>
      <c r="S2613" s="8">
        <f t="shared" si="242"/>
        <v>42704.127476851849</v>
      </c>
      <c r="T2613" s="8">
        <f t="shared" si="243"/>
        <v>42737.707638888889</v>
      </c>
      <c r="U2613" t="str">
        <f t="shared" si="244"/>
        <v>Nov</v>
      </c>
      <c r="V2613" t="str">
        <f t="shared" si="245"/>
        <v>2016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>
        <f t="shared" si="241"/>
        <v>58.42</v>
      </c>
      <c r="Q2614" t="s">
        <v>8319</v>
      </c>
      <c r="R2614" t="s">
        <v>8355</v>
      </c>
      <c r="S2614" s="8">
        <f t="shared" si="242"/>
        <v>41981.934837962959</v>
      </c>
      <c r="T2614" s="8">
        <f t="shared" si="243"/>
        <v>42012.893171296295</v>
      </c>
      <c r="U2614" t="str">
        <f t="shared" si="244"/>
        <v>Dec</v>
      </c>
      <c r="V2614" t="str">
        <f t="shared" si="245"/>
        <v>2014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>
        <f t="shared" si="241"/>
        <v>270.57</v>
      </c>
      <c r="Q2615" t="s">
        <v>8319</v>
      </c>
      <c r="R2615" t="s">
        <v>8355</v>
      </c>
      <c r="S2615" s="8">
        <f t="shared" si="242"/>
        <v>41143.609884259255</v>
      </c>
      <c r="T2615" s="8">
        <f t="shared" si="243"/>
        <v>41173.56821759259</v>
      </c>
      <c r="U2615" t="str">
        <f t="shared" si="244"/>
        <v>Aug</v>
      </c>
      <c r="V2615" t="str">
        <f t="shared" si="245"/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">
        <v>8319</v>
      </c>
      <c r="R2616" t="s">
        <v>8355</v>
      </c>
      <c r="S2616" s="8">
        <f t="shared" si="242"/>
        <v>41730.500138888885</v>
      </c>
      <c r="T2616" s="8">
        <f t="shared" si="243"/>
        <v>41758.958333333336</v>
      </c>
      <c r="U2616" t="str">
        <f t="shared" si="244"/>
        <v>Apr</v>
      </c>
      <c r="V2616" t="str">
        <f t="shared" si="245"/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>
        <f t="shared" si="241"/>
        <v>47.18</v>
      </c>
      <c r="Q2617" t="s">
        <v>8319</v>
      </c>
      <c r="R2617" t="s">
        <v>8355</v>
      </c>
      <c r="S2617" s="8">
        <f t="shared" si="242"/>
        <v>42453.288935185185</v>
      </c>
      <c r="T2617" s="8">
        <f t="shared" si="243"/>
        <v>42490.25</v>
      </c>
      <c r="U2617" t="str">
        <f t="shared" si="244"/>
        <v>Mar</v>
      </c>
      <c r="V2617" t="str">
        <f t="shared" si="245"/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>
        <f t="shared" si="241"/>
        <v>120.31</v>
      </c>
      <c r="Q2618" t="s">
        <v>8319</v>
      </c>
      <c r="R2618" t="s">
        <v>8355</v>
      </c>
      <c r="S2618" s="8">
        <f t="shared" si="242"/>
        <v>42211.786215277774</v>
      </c>
      <c r="T2618" s="8">
        <f t="shared" si="243"/>
        <v>42241.74454861111</v>
      </c>
      <c r="U2618" t="str">
        <f t="shared" si="244"/>
        <v>Jul</v>
      </c>
      <c r="V2618" t="str">
        <f t="shared" si="245"/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>
        <f t="shared" si="241"/>
        <v>27.6</v>
      </c>
      <c r="Q2619" t="s">
        <v>8319</v>
      </c>
      <c r="R2619" t="s">
        <v>8355</v>
      </c>
      <c r="S2619" s="8">
        <f t="shared" si="242"/>
        <v>41902.666099537033</v>
      </c>
      <c r="T2619" s="8">
        <f t="shared" si="243"/>
        <v>41932.624432870369</v>
      </c>
      <c r="U2619" t="str">
        <f t="shared" si="244"/>
        <v>Sep</v>
      </c>
      <c r="V2619" t="str">
        <f t="shared" si="245"/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>
        <f t="shared" si="241"/>
        <v>205.3</v>
      </c>
      <c r="Q2620" t="s">
        <v>8319</v>
      </c>
      <c r="R2620" t="s">
        <v>8355</v>
      </c>
      <c r="S2620" s="8">
        <f t="shared" si="242"/>
        <v>42279.584039351852</v>
      </c>
      <c r="T2620" s="8">
        <f t="shared" si="243"/>
        <v>42339.584039351852</v>
      </c>
      <c r="U2620" t="str">
        <f t="shared" si="244"/>
        <v>Oct</v>
      </c>
      <c r="V2620" t="str">
        <f t="shared" si="245"/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>
        <f t="shared" si="241"/>
        <v>35.549999999999997</v>
      </c>
      <c r="Q2621" t="s">
        <v>8319</v>
      </c>
      <c r="R2621" t="s">
        <v>8355</v>
      </c>
      <c r="S2621" s="8">
        <f t="shared" si="242"/>
        <v>42273.67597222222</v>
      </c>
      <c r="T2621" s="8">
        <f t="shared" si="243"/>
        <v>42300.208333333328</v>
      </c>
      <c r="U2621" t="str">
        <f t="shared" si="244"/>
        <v>Sep</v>
      </c>
      <c r="V2621" t="str">
        <f t="shared" si="245"/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>
        <f t="shared" si="241"/>
        <v>74.64</v>
      </c>
      <c r="Q2622" t="s">
        <v>8319</v>
      </c>
      <c r="R2622" t="s">
        <v>8355</v>
      </c>
      <c r="S2622" s="8">
        <f t="shared" si="242"/>
        <v>42250.958819444444</v>
      </c>
      <c r="T2622" s="8">
        <f t="shared" si="243"/>
        <v>42287.791666666672</v>
      </c>
      <c r="U2622" t="str">
        <f t="shared" si="244"/>
        <v>Sep</v>
      </c>
      <c r="V2622" t="str">
        <f t="shared" si="245"/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>
        <f t="shared" si="241"/>
        <v>47.06</v>
      </c>
      <c r="Q2623" t="s">
        <v>8319</v>
      </c>
      <c r="R2623" t="s">
        <v>8355</v>
      </c>
      <c r="S2623" s="8">
        <f t="shared" si="242"/>
        <v>42115.539212962954</v>
      </c>
      <c r="T2623" s="8">
        <f t="shared" si="243"/>
        <v>42145.49754629629</v>
      </c>
      <c r="U2623" t="str">
        <f t="shared" si="244"/>
        <v>Apr</v>
      </c>
      <c r="V2623" t="str">
        <f t="shared" si="245"/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>
        <f t="shared" si="241"/>
        <v>26.59</v>
      </c>
      <c r="Q2624" t="s">
        <v>8319</v>
      </c>
      <c r="R2624" t="s">
        <v>8355</v>
      </c>
      <c r="S2624" s="8">
        <f t="shared" si="242"/>
        <v>42689.534907407404</v>
      </c>
      <c r="T2624" s="8">
        <f t="shared" si="243"/>
        <v>42734.49324074074</v>
      </c>
      <c r="U2624" t="str">
        <f t="shared" si="244"/>
        <v>Nov</v>
      </c>
      <c r="V2624" t="str">
        <f t="shared" si="245"/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>
        <f t="shared" si="241"/>
        <v>36.770000000000003</v>
      </c>
      <c r="Q2625" t="s">
        <v>8319</v>
      </c>
      <c r="R2625" t="s">
        <v>8355</v>
      </c>
      <c r="S2625" s="8">
        <f t="shared" si="242"/>
        <v>42692.048217592594</v>
      </c>
      <c r="T2625" s="8">
        <f t="shared" si="243"/>
        <v>42706.006550925929</v>
      </c>
      <c r="U2625" t="str">
        <f t="shared" si="244"/>
        <v>Nov</v>
      </c>
      <c r="V2625" t="str">
        <f t="shared" si="245"/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>
        <f t="shared" si="241"/>
        <v>31.82</v>
      </c>
      <c r="Q2626" t="s">
        <v>8319</v>
      </c>
      <c r="R2626" t="s">
        <v>8355</v>
      </c>
      <c r="S2626" s="8">
        <f t="shared" si="242"/>
        <v>41144.213217592594</v>
      </c>
      <c r="T2626" s="8">
        <f t="shared" si="243"/>
        <v>41165.17155092593</v>
      </c>
      <c r="U2626" t="str">
        <f t="shared" si="244"/>
        <v>Aug</v>
      </c>
      <c r="V2626" t="str">
        <f t="shared" si="245"/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ROUND(100*(E2627/D2627),0)</f>
        <v>956</v>
      </c>
      <c r="P2627">
        <f t="shared" ref="P2627:P2690" si="247">ROUND(E2627/L2627,2)</f>
        <v>27.58</v>
      </c>
      <c r="Q2627" t="s">
        <v>8319</v>
      </c>
      <c r="R2627" t="s">
        <v>8355</v>
      </c>
      <c r="S2627" s="8">
        <f t="shared" ref="S2627:S2690" si="248">(((J2627/60)/60)/24)+DATE(1970,1,1)+(-5/24)</f>
        <v>42658.601944444446</v>
      </c>
      <c r="T2627" s="8">
        <f t="shared" ref="T2627:T2690" si="249">(((I2627/60)/60)/24)+DATE(1970,1,1)+(-6/24)</f>
        <v>42683.601944444439</v>
      </c>
      <c r="U2627" t="str">
        <f t="shared" ref="U2627:U2690" si="250">TEXT(S2627,"mmm")</f>
        <v>Oct</v>
      </c>
      <c r="V2627" t="str">
        <f t="shared" ref="V2627:V2690" si="251">TEXT(S2627,"yyyy")</f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>
        <f t="shared" si="247"/>
        <v>56</v>
      </c>
      <c r="Q2628" t="s">
        <v>8319</v>
      </c>
      <c r="R2628" t="s">
        <v>8355</v>
      </c>
      <c r="S2628" s="8">
        <f t="shared" si="248"/>
        <v>42128.41978009259</v>
      </c>
      <c r="T2628" s="8">
        <f t="shared" si="249"/>
        <v>42158.378113425926</v>
      </c>
      <c r="U2628" t="str">
        <f t="shared" si="250"/>
        <v>May</v>
      </c>
      <c r="V2628" t="str">
        <f t="shared" si="251"/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>
        <f t="shared" si="247"/>
        <v>21.56</v>
      </c>
      <c r="Q2629" t="s">
        <v>8319</v>
      </c>
      <c r="R2629" t="s">
        <v>8355</v>
      </c>
      <c r="S2629" s="8">
        <f t="shared" si="248"/>
        <v>42304.621076388888</v>
      </c>
      <c r="T2629" s="8">
        <f t="shared" si="249"/>
        <v>42334.621076388896</v>
      </c>
      <c r="U2629" t="str">
        <f t="shared" si="250"/>
        <v>Oct</v>
      </c>
      <c r="V2629" t="str">
        <f t="shared" si="251"/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>
        <f t="shared" si="247"/>
        <v>44.1</v>
      </c>
      <c r="Q2630" t="s">
        <v>8319</v>
      </c>
      <c r="R2630" t="s">
        <v>8355</v>
      </c>
      <c r="S2630" s="8">
        <f t="shared" si="248"/>
        <v>41953.757719907408</v>
      </c>
      <c r="T2630" s="8">
        <f t="shared" si="249"/>
        <v>41973.716053240743</v>
      </c>
      <c r="U2630" t="str">
        <f t="shared" si="250"/>
        <v>Nov</v>
      </c>
      <c r="V2630" t="str">
        <f t="shared" si="251"/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>
        <f t="shared" si="247"/>
        <v>63.87</v>
      </c>
      <c r="Q2631" t="s">
        <v>8319</v>
      </c>
      <c r="R2631" t="s">
        <v>8355</v>
      </c>
      <c r="S2631" s="8">
        <f t="shared" si="248"/>
        <v>42108.330115740733</v>
      </c>
      <c r="T2631" s="8">
        <f t="shared" si="249"/>
        <v>42138.288449074069</v>
      </c>
      <c r="U2631" t="str">
        <f t="shared" si="250"/>
        <v>Apr</v>
      </c>
      <c r="V2631" t="str">
        <f t="shared" si="251"/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>
        <f t="shared" si="247"/>
        <v>38.99</v>
      </c>
      <c r="Q2632" t="s">
        <v>8319</v>
      </c>
      <c r="R2632" t="s">
        <v>8355</v>
      </c>
      <c r="S2632" s="8">
        <f t="shared" si="248"/>
        <v>42523.897129629629</v>
      </c>
      <c r="T2632" s="8">
        <f t="shared" si="249"/>
        <v>42551.166666666672</v>
      </c>
      <c r="U2632" t="str">
        <f t="shared" si="250"/>
        <v>Jun</v>
      </c>
      <c r="V2632" t="str">
        <f t="shared" si="251"/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>
        <f t="shared" si="247"/>
        <v>80.19</v>
      </c>
      <c r="Q2633" t="s">
        <v>8319</v>
      </c>
      <c r="R2633" t="s">
        <v>8355</v>
      </c>
      <c r="S2633" s="8">
        <f t="shared" si="248"/>
        <v>42217.960960648146</v>
      </c>
      <c r="T2633" s="8">
        <f t="shared" si="249"/>
        <v>42245.919293981482</v>
      </c>
      <c r="U2633" t="str">
        <f t="shared" si="250"/>
        <v>Aug</v>
      </c>
      <c r="V2633" t="str">
        <f t="shared" si="251"/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>
        <f t="shared" si="247"/>
        <v>34.9</v>
      </c>
      <c r="Q2634" t="s">
        <v>8319</v>
      </c>
      <c r="R2634" t="s">
        <v>8355</v>
      </c>
      <c r="S2634" s="8">
        <f t="shared" si="248"/>
        <v>42493.853460648148</v>
      </c>
      <c r="T2634" s="8">
        <f t="shared" si="249"/>
        <v>42518.811793981484</v>
      </c>
      <c r="U2634" t="str">
        <f t="shared" si="250"/>
        <v>May</v>
      </c>
      <c r="V2634" t="str">
        <f t="shared" si="251"/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>
        <f t="shared" si="247"/>
        <v>89.1</v>
      </c>
      <c r="Q2635" t="s">
        <v>8319</v>
      </c>
      <c r="R2635" t="s">
        <v>8355</v>
      </c>
      <c r="S2635" s="8">
        <f t="shared" si="248"/>
        <v>41667.614953703705</v>
      </c>
      <c r="T2635" s="8">
        <f t="shared" si="249"/>
        <v>41697.708333333336</v>
      </c>
      <c r="U2635" t="str">
        <f t="shared" si="250"/>
        <v>Jan</v>
      </c>
      <c r="V2635" t="str">
        <f t="shared" si="251"/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>
        <f t="shared" si="247"/>
        <v>39.44</v>
      </c>
      <c r="Q2636" t="s">
        <v>8319</v>
      </c>
      <c r="R2636" t="s">
        <v>8355</v>
      </c>
      <c r="S2636" s="8">
        <f t="shared" si="248"/>
        <v>42612.448159722226</v>
      </c>
      <c r="T2636" s="8">
        <f t="shared" si="249"/>
        <v>42642.406493055561</v>
      </c>
      <c r="U2636" t="str">
        <f t="shared" si="250"/>
        <v>Aug</v>
      </c>
      <c r="V2636" t="str">
        <f t="shared" si="251"/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</v>
      </c>
      <c r="Q2637" t="s">
        <v>8319</v>
      </c>
      <c r="R2637" t="s">
        <v>8355</v>
      </c>
      <c r="S2637" s="8">
        <f t="shared" si="248"/>
        <v>42037.742604166669</v>
      </c>
      <c r="T2637" s="8">
        <f t="shared" si="249"/>
        <v>42072.659270833334</v>
      </c>
      <c r="U2637" t="str">
        <f t="shared" si="250"/>
        <v>Feb</v>
      </c>
      <c r="V2637" t="str">
        <f t="shared" si="251"/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>
        <f t="shared" si="247"/>
        <v>37.46</v>
      </c>
      <c r="Q2638" t="s">
        <v>8319</v>
      </c>
      <c r="R2638" t="s">
        <v>8355</v>
      </c>
      <c r="S2638" s="8">
        <f t="shared" si="248"/>
        <v>42636.406412037039</v>
      </c>
      <c r="T2638" s="8">
        <f t="shared" si="249"/>
        <v>42658.791666666672</v>
      </c>
      <c r="U2638" t="str">
        <f t="shared" si="250"/>
        <v>Sep</v>
      </c>
      <c r="V2638" t="str">
        <f t="shared" si="251"/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>
        <f t="shared" si="247"/>
        <v>31.96</v>
      </c>
      <c r="Q2639" t="s">
        <v>8319</v>
      </c>
      <c r="R2639" t="s">
        <v>8355</v>
      </c>
      <c r="S2639" s="8">
        <f t="shared" si="248"/>
        <v>42639.341145833336</v>
      </c>
      <c r="T2639" s="8">
        <f t="shared" si="249"/>
        <v>42655.299479166672</v>
      </c>
      <c r="U2639" t="str">
        <f t="shared" si="250"/>
        <v>Sep</v>
      </c>
      <c r="V2639" t="str">
        <f t="shared" si="251"/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>
        <f t="shared" si="247"/>
        <v>25.21</v>
      </c>
      <c r="Q2640" t="s">
        <v>8319</v>
      </c>
      <c r="R2640" t="s">
        <v>8355</v>
      </c>
      <c r="S2640" s="8">
        <f t="shared" si="248"/>
        <v>41989.70480324074</v>
      </c>
      <c r="T2640" s="8">
        <f t="shared" si="249"/>
        <v>42019.663136574076</v>
      </c>
      <c r="U2640" t="str">
        <f t="shared" si="250"/>
        <v>Dec</v>
      </c>
      <c r="V2640" t="str">
        <f t="shared" si="251"/>
        <v>2014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10.039999999999999</v>
      </c>
      <c r="Q2641" t="s">
        <v>8319</v>
      </c>
      <c r="R2641" t="s">
        <v>8355</v>
      </c>
      <c r="S2641" s="8">
        <f t="shared" si="248"/>
        <v>42024.656805555554</v>
      </c>
      <c r="T2641" s="8">
        <f t="shared" si="249"/>
        <v>42054.61513888889</v>
      </c>
      <c r="U2641" t="str">
        <f t="shared" si="250"/>
        <v>Jan</v>
      </c>
      <c r="V2641" t="str">
        <f t="shared" si="251"/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>
        <f t="shared" si="247"/>
        <v>45.94</v>
      </c>
      <c r="Q2642" t="s">
        <v>8319</v>
      </c>
      <c r="R2642" t="s">
        <v>8355</v>
      </c>
      <c r="S2642" s="8">
        <f t="shared" si="248"/>
        <v>42102.952245370368</v>
      </c>
      <c r="T2642" s="8">
        <f t="shared" si="249"/>
        <v>42162.910578703704</v>
      </c>
      <c r="U2642" t="str">
        <f t="shared" si="250"/>
        <v>Apr</v>
      </c>
      <c r="V2642" t="str">
        <f t="shared" si="251"/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">
        <v>8319</v>
      </c>
      <c r="R2643" t="s">
        <v>8355</v>
      </c>
      <c r="S2643" s="8">
        <f t="shared" si="248"/>
        <v>41880.618784722217</v>
      </c>
      <c r="T2643" s="8">
        <f t="shared" si="249"/>
        <v>41897.589583333334</v>
      </c>
      <c r="U2643" t="str">
        <f t="shared" si="250"/>
        <v>Aug</v>
      </c>
      <c r="V2643" t="str">
        <f t="shared" si="251"/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">
        <v>8319</v>
      </c>
      <c r="R2644" t="s">
        <v>8355</v>
      </c>
      <c r="S2644" s="8">
        <f t="shared" si="248"/>
        <v>42536.03828703703</v>
      </c>
      <c r="T2644" s="8">
        <f t="shared" si="249"/>
        <v>42566.039583333331</v>
      </c>
      <c r="U2644" t="str">
        <f t="shared" si="250"/>
        <v>Jun</v>
      </c>
      <c r="V2644" t="str">
        <f t="shared" si="251"/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>
        <f t="shared" si="247"/>
        <v>223.58</v>
      </c>
      <c r="Q2645" t="s">
        <v>8319</v>
      </c>
      <c r="R2645" t="s">
        <v>8355</v>
      </c>
      <c r="S2645" s="8">
        <f t="shared" si="248"/>
        <v>42689.374016203699</v>
      </c>
      <c r="T2645" s="8">
        <f t="shared" si="249"/>
        <v>42725.082638888889</v>
      </c>
      <c r="U2645" t="str">
        <f t="shared" si="250"/>
        <v>Nov</v>
      </c>
      <c r="V2645" t="str">
        <f t="shared" si="251"/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>
        <f t="shared" si="247"/>
        <v>39.479999999999997</v>
      </c>
      <c r="Q2646" t="s">
        <v>8319</v>
      </c>
      <c r="R2646" t="s">
        <v>8355</v>
      </c>
      <c r="S2646" s="8">
        <f t="shared" si="248"/>
        <v>42774.583738425928</v>
      </c>
      <c r="T2646" s="8">
        <f t="shared" si="249"/>
        <v>42804.542071759264</v>
      </c>
      <c r="U2646" t="str">
        <f t="shared" si="250"/>
        <v>Feb</v>
      </c>
      <c r="V2646" t="str">
        <f t="shared" si="251"/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>
        <f t="shared" si="247"/>
        <v>91.3</v>
      </c>
      <c r="Q2647" t="s">
        <v>8319</v>
      </c>
      <c r="R2647" t="s">
        <v>8355</v>
      </c>
      <c r="S2647" s="8">
        <f t="shared" si="248"/>
        <v>41921.634293981479</v>
      </c>
      <c r="T2647" s="8">
        <f t="shared" si="249"/>
        <v>41951.634293981479</v>
      </c>
      <c r="U2647" t="str">
        <f t="shared" si="250"/>
        <v>Oct</v>
      </c>
      <c r="V2647" t="str">
        <f t="shared" si="251"/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>
        <f t="shared" si="247"/>
        <v>78.67</v>
      </c>
      <c r="Q2648" t="s">
        <v>8319</v>
      </c>
      <c r="R2648" t="s">
        <v>8355</v>
      </c>
      <c r="S2648" s="8">
        <f t="shared" si="248"/>
        <v>42226.10496527778</v>
      </c>
      <c r="T2648" s="8">
        <f t="shared" si="249"/>
        <v>42256.063298611116</v>
      </c>
      <c r="U2648" t="str">
        <f t="shared" si="250"/>
        <v>Aug</v>
      </c>
      <c r="V2648" t="str">
        <f t="shared" si="251"/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>
        <f t="shared" si="247"/>
        <v>12</v>
      </c>
      <c r="Q2649" t="s">
        <v>8319</v>
      </c>
      <c r="R2649" t="s">
        <v>8355</v>
      </c>
      <c r="S2649" s="8">
        <f t="shared" si="248"/>
        <v>42200.053460648145</v>
      </c>
      <c r="T2649" s="8">
        <f t="shared" si="249"/>
        <v>42230.011793981481</v>
      </c>
      <c r="U2649" t="str">
        <f t="shared" si="250"/>
        <v>Jul</v>
      </c>
      <c r="V2649" t="str">
        <f t="shared" si="251"/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>
        <f t="shared" si="247"/>
        <v>17.670000000000002</v>
      </c>
      <c r="Q2650" t="s">
        <v>8319</v>
      </c>
      <c r="R2650" t="s">
        <v>8355</v>
      </c>
      <c r="S2650" s="8">
        <f t="shared" si="248"/>
        <v>42408.506481481476</v>
      </c>
      <c r="T2650" s="8">
        <f t="shared" si="249"/>
        <v>42438.464814814812</v>
      </c>
      <c r="U2650" t="str">
        <f t="shared" si="250"/>
        <v>Feb</v>
      </c>
      <c r="V2650" t="str">
        <f t="shared" si="251"/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>
        <f t="shared" si="247"/>
        <v>41.33</v>
      </c>
      <c r="Q2651" t="s">
        <v>8319</v>
      </c>
      <c r="R2651" t="s">
        <v>8355</v>
      </c>
      <c r="S2651" s="8">
        <f t="shared" si="248"/>
        <v>42341.788668981484</v>
      </c>
      <c r="T2651" s="8">
        <f t="shared" si="249"/>
        <v>42401.74700231482</v>
      </c>
      <c r="U2651" t="str">
        <f t="shared" si="250"/>
        <v>Dec</v>
      </c>
      <c r="V2651" t="str">
        <f t="shared" si="251"/>
        <v>2015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>
        <f t="shared" si="247"/>
        <v>71.599999999999994</v>
      </c>
      <c r="Q2652" t="s">
        <v>8319</v>
      </c>
      <c r="R2652" t="s">
        <v>8355</v>
      </c>
      <c r="S2652" s="8">
        <f t="shared" si="248"/>
        <v>42695.416006944441</v>
      </c>
      <c r="T2652" s="8">
        <f t="shared" si="249"/>
        <v>42725.374340277776</v>
      </c>
      <c r="U2652" t="str">
        <f t="shared" si="250"/>
        <v>Nov</v>
      </c>
      <c r="V2652" t="str">
        <f t="shared" si="251"/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>
        <f t="shared" si="247"/>
        <v>307.82</v>
      </c>
      <c r="Q2653" t="s">
        <v>8319</v>
      </c>
      <c r="R2653" t="s">
        <v>8355</v>
      </c>
      <c r="S2653" s="8">
        <f t="shared" si="248"/>
        <v>42327.597326388881</v>
      </c>
      <c r="T2653" s="8">
        <f t="shared" si="249"/>
        <v>42355.555659722217</v>
      </c>
      <c r="U2653" t="str">
        <f t="shared" si="250"/>
        <v>Nov</v>
      </c>
      <c r="V2653" t="str">
        <f t="shared" si="251"/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>
        <f t="shared" si="247"/>
        <v>80.45</v>
      </c>
      <c r="Q2654" t="s">
        <v>8319</v>
      </c>
      <c r="R2654" t="s">
        <v>8355</v>
      </c>
      <c r="S2654" s="8">
        <f t="shared" si="248"/>
        <v>41952.950520833336</v>
      </c>
      <c r="T2654" s="8">
        <f t="shared" si="249"/>
        <v>41982.908854166672</v>
      </c>
      <c r="U2654" t="str">
        <f t="shared" si="250"/>
        <v>Nov</v>
      </c>
      <c r="V2654" t="str">
        <f t="shared" si="251"/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>
        <f t="shared" si="247"/>
        <v>83.94</v>
      </c>
      <c r="Q2655" t="s">
        <v>8319</v>
      </c>
      <c r="R2655" t="s">
        <v>8355</v>
      </c>
      <c r="S2655" s="8">
        <f t="shared" si="248"/>
        <v>41771.443599537037</v>
      </c>
      <c r="T2655" s="8">
        <f t="shared" si="249"/>
        <v>41802.916666666664</v>
      </c>
      <c r="U2655" t="str">
        <f t="shared" si="250"/>
        <v>May</v>
      </c>
      <c r="V2655" t="str">
        <f t="shared" si="251"/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>
        <f t="shared" si="247"/>
        <v>8.5</v>
      </c>
      <c r="Q2656" t="s">
        <v>8319</v>
      </c>
      <c r="R2656" t="s">
        <v>8355</v>
      </c>
      <c r="S2656" s="8">
        <f t="shared" si="248"/>
        <v>42055.39266203704</v>
      </c>
      <c r="T2656" s="8">
        <f t="shared" si="249"/>
        <v>42115.309328703705</v>
      </c>
      <c r="U2656" t="str">
        <f t="shared" si="250"/>
        <v>Feb</v>
      </c>
      <c r="V2656" t="str">
        <f t="shared" si="251"/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>
        <f t="shared" si="247"/>
        <v>73.37</v>
      </c>
      <c r="Q2657" t="s">
        <v>8319</v>
      </c>
      <c r="R2657" t="s">
        <v>8355</v>
      </c>
      <c r="S2657" s="8">
        <f t="shared" si="248"/>
        <v>42381.657951388886</v>
      </c>
      <c r="T2657" s="8">
        <f t="shared" si="249"/>
        <v>42409.583333333328</v>
      </c>
      <c r="U2657" t="str">
        <f t="shared" si="250"/>
        <v>Jan</v>
      </c>
      <c r="V2657" t="str">
        <f t="shared" si="251"/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>
        <f t="shared" si="247"/>
        <v>112.86</v>
      </c>
      <c r="Q2658" t="s">
        <v>8319</v>
      </c>
      <c r="R2658" t="s">
        <v>8355</v>
      </c>
      <c r="S2658" s="8">
        <f t="shared" si="248"/>
        <v>42767.480185185181</v>
      </c>
      <c r="T2658" s="8">
        <f t="shared" si="249"/>
        <v>42806.541666666672</v>
      </c>
      <c r="U2658" t="str">
        <f t="shared" si="250"/>
        <v>Feb</v>
      </c>
      <c r="V2658" t="str">
        <f t="shared" si="251"/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>
        <f t="shared" si="247"/>
        <v>95.28</v>
      </c>
      <c r="Q2659" t="s">
        <v>8319</v>
      </c>
      <c r="R2659" t="s">
        <v>8355</v>
      </c>
      <c r="S2659" s="8">
        <f t="shared" si="248"/>
        <v>42551.720520833333</v>
      </c>
      <c r="T2659" s="8">
        <f t="shared" si="249"/>
        <v>42584.8125</v>
      </c>
      <c r="U2659" t="str">
        <f t="shared" si="250"/>
        <v>Jun</v>
      </c>
      <c r="V2659" t="str">
        <f t="shared" si="251"/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>
        <f t="shared" si="247"/>
        <v>22.75</v>
      </c>
      <c r="Q2660" t="s">
        <v>8319</v>
      </c>
      <c r="R2660" t="s">
        <v>8355</v>
      </c>
      <c r="S2660" s="8">
        <f t="shared" si="248"/>
        <v>42551.675856481481</v>
      </c>
      <c r="T2660" s="8">
        <f t="shared" si="249"/>
        <v>42581.634189814817</v>
      </c>
      <c r="U2660" t="str">
        <f t="shared" si="250"/>
        <v>Jun</v>
      </c>
      <c r="V2660" t="str">
        <f t="shared" si="251"/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>
        <f t="shared" si="247"/>
        <v>133.30000000000001</v>
      </c>
      <c r="Q2661" t="s">
        <v>8319</v>
      </c>
      <c r="R2661" t="s">
        <v>8355</v>
      </c>
      <c r="S2661" s="8">
        <f t="shared" si="248"/>
        <v>42081.861226851855</v>
      </c>
      <c r="T2661" s="8">
        <f t="shared" si="249"/>
        <v>42111.819560185191</v>
      </c>
      <c r="U2661" t="str">
        <f t="shared" si="250"/>
        <v>Mar</v>
      </c>
      <c r="V2661" t="str">
        <f t="shared" si="251"/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>
        <f t="shared" si="247"/>
        <v>3.8</v>
      </c>
      <c r="Q2662" t="s">
        <v>8319</v>
      </c>
      <c r="R2662" t="s">
        <v>8355</v>
      </c>
      <c r="S2662" s="8">
        <f t="shared" si="248"/>
        <v>42272.504837962959</v>
      </c>
      <c r="T2662" s="8">
        <f t="shared" si="249"/>
        <v>42332.504837962959</v>
      </c>
      <c r="U2662" t="str">
        <f t="shared" si="250"/>
        <v>Sep</v>
      </c>
      <c r="V2662" t="str">
        <f t="shared" si="251"/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>
        <f t="shared" si="247"/>
        <v>85.75</v>
      </c>
      <c r="Q2663" t="s">
        <v>8319</v>
      </c>
      <c r="R2663" t="s">
        <v>8356</v>
      </c>
      <c r="S2663" s="8">
        <f t="shared" si="248"/>
        <v>41542.750115740739</v>
      </c>
      <c r="T2663" s="8">
        <f t="shared" si="249"/>
        <v>41572.708449074074</v>
      </c>
      <c r="U2663" t="str">
        <f t="shared" si="250"/>
        <v>Sep</v>
      </c>
      <c r="V2663" t="str">
        <f t="shared" si="251"/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>
        <f t="shared" si="247"/>
        <v>267</v>
      </c>
      <c r="Q2664" t="s">
        <v>8319</v>
      </c>
      <c r="R2664" t="s">
        <v>8356</v>
      </c>
      <c r="S2664" s="8">
        <f t="shared" si="248"/>
        <v>42207.538344907407</v>
      </c>
      <c r="T2664" s="8">
        <f t="shared" si="249"/>
        <v>42237.496678240743</v>
      </c>
      <c r="U2664" t="str">
        <f t="shared" si="250"/>
        <v>Jul</v>
      </c>
      <c r="V2664" t="str">
        <f t="shared" si="251"/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>
        <f t="shared" si="247"/>
        <v>373.56</v>
      </c>
      <c r="Q2665" t="s">
        <v>8319</v>
      </c>
      <c r="R2665" t="s">
        <v>8356</v>
      </c>
      <c r="S2665" s="8">
        <f t="shared" si="248"/>
        <v>42222.41443287037</v>
      </c>
      <c r="T2665" s="8">
        <f t="shared" si="249"/>
        <v>42251.375</v>
      </c>
      <c r="U2665" t="str">
        <f t="shared" si="250"/>
        <v>Aug</v>
      </c>
      <c r="V2665" t="str">
        <f t="shared" si="251"/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>
        <f t="shared" si="247"/>
        <v>174.04</v>
      </c>
      <c r="Q2666" t="s">
        <v>8319</v>
      </c>
      <c r="R2666" t="s">
        <v>8356</v>
      </c>
      <c r="S2666" s="8">
        <f t="shared" si="248"/>
        <v>42312.817094907405</v>
      </c>
      <c r="T2666" s="8">
        <f t="shared" si="249"/>
        <v>42347.040972222225</v>
      </c>
      <c r="U2666" t="str">
        <f t="shared" si="250"/>
        <v>Nov</v>
      </c>
      <c r="V2666" t="str">
        <f t="shared" si="251"/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>
        <f t="shared" si="247"/>
        <v>93.7</v>
      </c>
      <c r="Q2667" t="s">
        <v>8319</v>
      </c>
      <c r="R2667" t="s">
        <v>8356</v>
      </c>
      <c r="S2667" s="8">
        <f t="shared" si="248"/>
        <v>42083.687199074069</v>
      </c>
      <c r="T2667" s="8">
        <f t="shared" si="249"/>
        <v>42128.645532407405</v>
      </c>
      <c r="U2667" t="str">
        <f t="shared" si="250"/>
        <v>Mar</v>
      </c>
      <c r="V2667" t="str">
        <f t="shared" si="251"/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>
        <f t="shared" si="247"/>
        <v>77.33</v>
      </c>
      <c r="Q2668" t="s">
        <v>8319</v>
      </c>
      <c r="R2668" t="s">
        <v>8356</v>
      </c>
      <c r="S2668" s="8">
        <f t="shared" si="248"/>
        <v>42235.55600694444</v>
      </c>
      <c r="T2668" s="8">
        <f t="shared" si="249"/>
        <v>42272.625</v>
      </c>
      <c r="U2668" t="str">
        <f t="shared" si="250"/>
        <v>Aug</v>
      </c>
      <c r="V2668" t="str">
        <f t="shared" si="251"/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>
        <f t="shared" si="247"/>
        <v>92.22</v>
      </c>
      <c r="Q2669" t="s">
        <v>8319</v>
      </c>
      <c r="R2669" t="s">
        <v>8356</v>
      </c>
      <c r="S2669" s="8">
        <f t="shared" si="248"/>
        <v>42380.717777777776</v>
      </c>
      <c r="T2669" s="8">
        <f t="shared" si="249"/>
        <v>42410.676111111112</v>
      </c>
      <c r="U2669" t="str">
        <f t="shared" si="250"/>
        <v>Jan</v>
      </c>
      <c r="V2669" t="str">
        <f t="shared" si="251"/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>
        <f t="shared" si="247"/>
        <v>60.96</v>
      </c>
      <c r="Q2670" t="s">
        <v>8319</v>
      </c>
      <c r="R2670" t="s">
        <v>8356</v>
      </c>
      <c r="S2670" s="8">
        <f t="shared" si="248"/>
        <v>42275.380381944437</v>
      </c>
      <c r="T2670" s="8">
        <f t="shared" si="249"/>
        <v>42317.35555555555</v>
      </c>
      <c r="U2670" t="str">
        <f t="shared" si="250"/>
        <v>Sep</v>
      </c>
      <c r="V2670" t="str">
        <f t="shared" si="251"/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>
        <f t="shared" si="247"/>
        <v>91</v>
      </c>
      <c r="Q2671" t="s">
        <v>8319</v>
      </c>
      <c r="R2671" t="s">
        <v>8356</v>
      </c>
      <c r="S2671" s="8">
        <f t="shared" si="248"/>
        <v>42318.827499999999</v>
      </c>
      <c r="T2671" s="8">
        <f t="shared" si="249"/>
        <v>42378.785833333335</v>
      </c>
      <c r="U2671" t="str">
        <f t="shared" si="250"/>
        <v>Nov</v>
      </c>
      <c r="V2671" t="str">
        <f t="shared" si="251"/>
        <v>2015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>
        <f t="shared" si="247"/>
        <v>41.58</v>
      </c>
      <c r="Q2672" t="s">
        <v>8319</v>
      </c>
      <c r="R2672" t="s">
        <v>8356</v>
      </c>
      <c r="S2672" s="8">
        <f t="shared" si="248"/>
        <v>41820.812268518515</v>
      </c>
      <c r="T2672" s="8">
        <f t="shared" si="249"/>
        <v>41848.770601851851</v>
      </c>
      <c r="U2672" t="str">
        <f t="shared" si="250"/>
        <v>Jun</v>
      </c>
      <c r="V2672" t="str">
        <f t="shared" si="251"/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>
        <f t="shared" si="247"/>
        <v>33.76</v>
      </c>
      <c r="Q2673" t="s">
        <v>8319</v>
      </c>
      <c r="R2673" t="s">
        <v>8356</v>
      </c>
      <c r="S2673" s="8">
        <f t="shared" si="248"/>
        <v>41962.540694444448</v>
      </c>
      <c r="T2673" s="8">
        <f t="shared" si="249"/>
        <v>41992.568055555559</v>
      </c>
      <c r="U2673" t="str">
        <f t="shared" si="250"/>
        <v>Nov</v>
      </c>
      <c r="V2673" t="str">
        <f t="shared" si="251"/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>
        <f t="shared" si="247"/>
        <v>70.62</v>
      </c>
      <c r="Q2674" t="s">
        <v>8319</v>
      </c>
      <c r="R2674" t="s">
        <v>8356</v>
      </c>
      <c r="S2674" s="8">
        <f t="shared" si="248"/>
        <v>42344.675810185181</v>
      </c>
      <c r="T2674" s="8">
        <f t="shared" si="249"/>
        <v>42366</v>
      </c>
      <c r="U2674" t="str">
        <f t="shared" si="250"/>
        <v>Dec</v>
      </c>
      <c r="V2674" t="str">
        <f t="shared" si="251"/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>
        <f t="shared" si="247"/>
        <v>167.15</v>
      </c>
      <c r="Q2675" t="s">
        <v>8319</v>
      </c>
      <c r="R2675" t="s">
        <v>8356</v>
      </c>
      <c r="S2675" s="8">
        <f t="shared" si="248"/>
        <v>41912.333321759259</v>
      </c>
      <c r="T2675" s="8">
        <f t="shared" si="249"/>
        <v>41941.697916666664</v>
      </c>
      <c r="U2675" t="str">
        <f t="shared" si="250"/>
        <v>Sep</v>
      </c>
      <c r="V2675" t="str">
        <f t="shared" si="251"/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>
        <f t="shared" si="247"/>
        <v>128.62</v>
      </c>
      <c r="Q2676" t="s">
        <v>8319</v>
      </c>
      <c r="R2676" t="s">
        <v>8356</v>
      </c>
      <c r="S2676" s="8">
        <f t="shared" si="248"/>
        <v>42529.424421296295</v>
      </c>
      <c r="T2676" s="8">
        <f t="shared" si="249"/>
        <v>42555.957638888889</v>
      </c>
      <c r="U2676" t="str">
        <f t="shared" si="250"/>
        <v>Jun</v>
      </c>
      <c r="V2676" t="str">
        <f t="shared" si="251"/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>
        <f t="shared" si="247"/>
        <v>65.41</v>
      </c>
      <c r="Q2677" t="s">
        <v>8319</v>
      </c>
      <c r="R2677" t="s">
        <v>8356</v>
      </c>
      <c r="S2677" s="8">
        <f t="shared" si="248"/>
        <v>41923.649178240739</v>
      </c>
      <c r="T2677" s="8">
        <f t="shared" si="249"/>
        <v>41953.649178240739</v>
      </c>
      <c r="U2677" t="str">
        <f t="shared" si="250"/>
        <v>Oct</v>
      </c>
      <c r="V2677" t="str">
        <f t="shared" si="251"/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>
        <f t="shared" si="247"/>
        <v>117.56</v>
      </c>
      <c r="Q2678" t="s">
        <v>8319</v>
      </c>
      <c r="R2678" t="s">
        <v>8356</v>
      </c>
      <c r="S2678" s="8">
        <f t="shared" si="248"/>
        <v>42482.416365740741</v>
      </c>
      <c r="T2678" s="8">
        <f t="shared" si="249"/>
        <v>42512.374699074076</v>
      </c>
      <c r="U2678" t="str">
        <f t="shared" si="250"/>
        <v>Apr</v>
      </c>
      <c r="V2678" t="str">
        <f t="shared" si="251"/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>
        <f t="shared" si="247"/>
        <v>126.48</v>
      </c>
      <c r="Q2679" t="s">
        <v>8319</v>
      </c>
      <c r="R2679" t="s">
        <v>8356</v>
      </c>
      <c r="S2679" s="8">
        <f t="shared" si="248"/>
        <v>41792.821099537032</v>
      </c>
      <c r="T2679" s="8">
        <f t="shared" si="249"/>
        <v>41822.779432870368</v>
      </c>
      <c r="U2679" t="str">
        <f t="shared" si="250"/>
        <v>Jun</v>
      </c>
      <c r="V2679" t="str">
        <f t="shared" si="251"/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>
        <f t="shared" si="247"/>
        <v>550</v>
      </c>
      <c r="Q2680" t="s">
        <v>8319</v>
      </c>
      <c r="R2680" t="s">
        <v>8356</v>
      </c>
      <c r="S2680" s="8">
        <f t="shared" si="248"/>
        <v>42241.589872685181</v>
      </c>
      <c r="T2680" s="8">
        <f t="shared" si="249"/>
        <v>42271.548206018517</v>
      </c>
      <c r="U2680" t="str">
        <f t="shared" si="250"/>
        <v>Aug</v>
      </c>
      <c r="V2680" t="str">
        <f t="shared" si="251"/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>
        <f t="shared" si="247"/>
        <v>44</v>
      </c>
      <c r="Q2681" t="s">
        <v>8319</v>
      </c>
      <c r="R2681" t="s">
        <v>8356</v>
      </c>
      <c r="S2681" s="8">
        <f t="shared" si="248"/>
        <v>42032.792754629627</v>
      </c>
      <c r="T2681" s="8">
        <f t="shared" si="249"/>
        <v>42062.751087962963</v>
      </c>
      <c r="U2681" t="str">
        <f t="shared" si="250"/>
        <v>Jan</v>
      </c>
      <c r="V2681" t="str">
        <f t="shared" si="251"/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>
        <f t="shared" si="247"/>
        <v>69</v>
      </c>
      <c r="Q2682" t="s">
        <v>8319</v>
      </c>
      <c r="R2682" t="s">
        <v>8356</v>
      </c>
      <c r="S2682" s="8">
        <f t="shared" si="248"/>
        <v>42436.003368055557</v>
      </c>
      <c r="T2682" s="8">
        <f t="shared" si="249"/>
        <v>42465.920034722221</v>
      </c>
      <c r="U2682" t="str">
        <f t="shared" si="250"/>
        <v>Mar</v>
      </c>
      <c r="V2682" t="str">
        <f t="shared" si="251"/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>
        <f t="shared" si="247"/>
        <v>27.5</v>
      </c>
      <c r="Q2683" t="s">
        <v>8336</v>
      </c>
      <c r="R2683" t="s">
        <v>8337</v>
      </c>
      <c r="S2683" s="8">
        <f t="shared" si="248"/>
        <v>41805.686921296292</v>
      </c>
      <c r="T2683" s="8">
        <f t="shared" si="249"/>
        <v>41830.645254629628</v>
      </c>
      <c r="U2683" t="str">
        <f t="shared" si="250"/>
        <v>Jun</v>
      </c>
      <c r="V2683" t="str">
        <f t="shared" si="251"/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>
        <f t="shared" si="247"/>
        <v>84.9</v>
      </c>
      <c r="Q2684" t="s">
        <v>8336</v>
      </c>
      <c r="R2684" t="s">
        <v>8337</v>
      </c>
      <c r="S2684" s="8">
        <f t="shared" si="248"/>
        <v>41932.663657407407</v>
      </c>
      <c r="T2684" s="8">
        <f t="shared" si="249"/>
        <v>41964.999305555553</v>
      </c>
      <c r="U2684" t="str">
        <f t="shared" si="250"/>
        <v>Oct</v>
      </c>
      <c r="V2684" t="str">
        <f t="shared" si="251"/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>
        <f t="shared" si="247"/>
        <v>12</v>
      </c>
      <c r="Q2685" t="s">
        <v>8336</v>
      </c>
      <c r="R2685" t="s">
        <v>8337</v>
      </c>
      <c r="S2685" s="8">
        <f t="shared" si="248"/>
        <v>42034.546759259254</v>
      </c>
      <c r="T2685" s="8">
        <f t="shared" si="249"/>
        <v>42064.50509259259</v>
      </c>
      <c r="U2685" t="str">
        <f t="shared" si="250"/>
        <v>Jan</v>
      </c>
      <c r="V2685" t="str">
        <f t="shared" si="251"/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>
        <f t="shared" si="247"/>
        <v>200</v>
      </c>
      <c r="Q2686" t="s">
        <v>8336</v>
      </c>
      <c r="R2686" t="s">
        <v>8337</v>
      </c>
      <c r="S2686" s="8">
        <f t="shared" si="248"/>
        <v>41820.706307870365</v>
      </c>
      <c r="T2686" s="8">
        <f t="shared" si="249"/>
        <v>41860.664641203701</v>
      </c>
      <c r="U2686" t="str">
        <f t="shared" si="250"/>
        <v>Jun</v>
      </c>
      <c r="V2686" t="str">
        <f t="shared" si="251"/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>
        <f t="shared" si="247"/>
        <v>10</v>
      </c>
      <c r="Q2687" t="s">
        <v>8336</v>
      </c>
      <c r="R2687" t="s">
        <v>8337</v>
      </c>
      <c r="S2687" s="8">
        <f t="shared" si="248"/>
        <v>42061.487615740734</v>
      </c>
      <c r="T2687" s="8">
        <f t="shared" si="249"/>
        <v>42121.404282407413</v>
      </c>
      <c r="U2687" t="str">
        <f t="shared" si="250"/>
        <v>Feb</v>
      </c>
      <c r="V2687" t="str">
        <f t="shared" si="251"/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">
        <v>8336</v>
      </c>
      <c r="R2688" t="s">
        <v>8337</v>
      </c>
      <c r="S2688" s="8">
        <f t="shared" si="248"/>
        <v>41892.766469907401</v>
      </c>
      <c r="T2688" s="8">
        <f t="shared" si="249"/>
        <v>41912.724803240737</v>
      </c>
      <c r="U2688" t="str">
        <f t="shared" si="250"/>
        <v>Sep</v>
      </c>
      <c r="V2688" t="str">
        <f t="shared" si="251"/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">
        <v>8336</v>
      </c>
      <c r="R2689" t="s">
        <v>8337</v>
      </c>
      <c r="S2689" s="8">
        <f t="shared" si="248"/>
        <v>42154.431921296295</v>
      </c>
      <c r="T2689" s="8">
        <f t="shared" si="249"/>
        <v>42184.39025462963</v>
      </c>
      <c r="U2689" t="str">
        <f t="shared" si="250"/>
        <v>May</v>
      </c>
      <c r="V2689" t="str">
        <f t="shared" si="251"/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>
        <f t="shared" si="247"/>
        <v>5.29</v>
      </c>
      <c r="Q2690" t="s">
        <v>8336</v>
      </c>
      <c r="R2690" t="s">
        <v>8337</v>
      </c>
      <c r="S2690" s="8">
        <f t="shared" si="248"/>
        <v>42027.910532407412</v>
      </c>
      <c r="T2690" s="8">
        <f t="shared" si="249"/>
        <v>42058.875</v>
      </c>
      <c r="U2690" t="str">
        <f t="shared" si="250"/>
        <v>Jan</v>
      </c>
      <c r="V2690" t="str">
        <f t="shared" si="251"/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ROUND(100*(E2691/D2691),0)</f>
        <v>0</v>
      </c>
      <c r="P2691">
        <f t="shared" ref="P2691:P2754" si="253">ROUND(E2691/L2691,2)</f>
        <v>1</v>
      </c>
      <c r="Q2691" t="s">
        <v>8336</v>
      </c>
      <c r="R2691" t="s">
        <v>8337</v>
      </c>
      <c r="S2691" s="8">
        <f t="shared" ref="S2691:S2754" si="254">(((J2691/60)/60)/24)+DATE(1970,1,1)+(-5/24)</f>
        <v>42551.753356481473</v>
      </c>
      <c r="T2691" s="8">
        <f t="shared" ref="T2691:T2754" si="255">(((I2691/60)/60)/24)+DATE(1970,1,1)+(-6/24)</f>
        <v>42581.711689814809</v>
      </c>
      <c r="U2691" t="str">
        <f t="shared" ref="U2691:U2754" si="256">TEXT(S2691,"mmm")</f>
        <v>Jun</v>
      </c>
      <c r="V2691" t="str">
        <f t="shared" ref="V2691:V2754" si="257">TEXT(S2691,"yyyy")</f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>
        <f t="shared" si="253"/>
        <v>72.760000000000005</v>
      </c>
      <c r="Q2692" t="s">
        <v>8336</v>
      </c>
      <c r="R2692" t="s">
        <v>8337</v>
      </c>
      <c r="S2692" s="8">
        <f t="shared" si="254"/>
        <v>42112.89671296296</v>
      </c>
      <c r="T2692" s="8">
        <f t="shared" si="255"/>
        <v>42157.855046296296</v>
      </c>
      <c r="U2692" t="str">
        <f t="shared" si="256"/>
        <v>Apr</v>
      </c>
      <c r="V2692" t="str">
        <f t="shared" si="257"/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>
        <f t="shared" si="253"/>
        <v>17.5</v>
      </c>
      <c r="Q2693" t="s">
        <v>8336</v>
      </c>
      <c r="R2693" t="s">
        <v>8337</v>
      </c>
      <c r="S2693" s="8">
        <f t="shared" si="254"/>
        <v>42089.515706018516</v>
      </c>
      <c r="T2693" s="8">
        <f t="shared" si="255"/>
        <v>42134.474039351851</v>
      </c>
      <c r="U2693" t="str">
        <f t="shared" si="256"/>
        <v>Mar</v>
      </c>
      <c r="V2693" t="str">
        <f t="shared" si="257"/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>
        <f t="shared" si="253"/>
        <v>25</v>
      </c>
      <c r="Q2694" t="s">
        <v>8336</v>
      </c>
      <c r="R2694" t="s">
        <v>8337</v>
      </c>
      <c r="S2694" s="8">
        <f t="shared" si="254"/>
        <v>42058.125694444439</v>
      </c>
      <c r="T2694" s="8">
        <f t="shared" si="255"/>
        <v>42088.042361111111</v>
      </c>
      <c r="U2694" t="str">
        <f t="shared" si="256"/>
        <v>Feb</v>
      </c>
      <c r="V2694" t="str">
        <f t="shared" si="257"/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>
        <f t="shared" si="253"/>
        <v>13.33</v>
      </c>
      <c r="Q2695" t="s">
        <v>8336</v>
      </c>
      <c r="R2695" t="s">
        <v>8337</v>
      </c>
      <c r="S2695" s="8">
        <f t="shared" si="254"/>
        <v>41833.930162037032</v>
      </c>
      <c r="T2695" s="8">
        <f t="shared" si="255"/>
        <v>41863.888495370367</v>
      </c>
      <c r="U2695" t="str">
        <f t="shared" si="256"/>
        <v>Jul</v>
      </c>
      <c r="V2695" t="str">
        <f t="shared" si="257"/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>
        <f t="shared" si="253"/>
        <v>1</v>
      </c>
      <c r="Q2696" t="s">
        <v>8336</v>
      </c>
      <c r="R2696" t="s">
        <v>8337</v>
      </c>
      <c r="S2696" s="8">
        <f t="shared" si="254"/>
        <v>41877.932164351849</v>
      </c>
      <c r="T2696" s="8">
        <f t="shared" si="255"/>
        <v>41907.890497685185</v>
      </c>
      <c r="U2696" t="str">
        <f t="shared" si="256"/>
        <v>Aug</v>
      </c>
      <c r="V2696" t="str">
        <f t="shared" si="257"/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>
        <f t="shared" si="253"/>
        <v>23.67</v>
      </c>
      <c r="Q2697" t="s">
        <v>8336</v>
      </c>
      <c r="R2697" t="s">
        <v>8337</v>
      </c>
      <c r="S2697" s="8">
        <f t="shared" si="254"/>
        <v>42047.973587962959</v>
      </c>
      <c r="T2697" s="8">
        <f t="shared" si="255"/>
        <v>42107.89025462963</v>
      </c>
      <c r="U2697" t="str">
        <f t="shared" si="256"/>
        <v>Feb</v>
      </c>
      <c r="V2697" t="str">
        <f t="shared" si="257"/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>
        <f t="shared" si="253"/>
        <v>89.21</v>
      </c>
      <c r="Q2698" t="s">
        <v>8336</v>
      </c>
      <c r="R2698" t="s">
        <v>8337</v>
      </c>
      <c r="S2698" s="8">
        <f t="shared" si="254"/>
        <v>41964.636111111111</v>
      </c>
      <c r="T2698" s="8">
        <f t="shared" si="255"/>
        <v>41998.594444444447</v>
      </c>
      <c r="U2698" t="str">
        <f t="shared" si="256"/>
        <v>Nov</v>
      </c>
      <c r="V2698" t="str">
        <f t="shared" si="257"/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>
        <f t="shared" si="253"/>
        <v>116.56</v>
      </c>
      <c r="Q2699" t="s">
        <v>8336</v>
      </c>
      <c r="R2699" t="s">
        <v>8337</v>
      </c>
      <c r="S2699" s="8">
        <f t="shared" si="254"/>
        <v>42187.731747685182</v>
      </c>
      <c r="T2699" s="8">
        <f t="shared" si="255"/>
        <v>42218.666666666672</v>
      </c>
      <c r="U2699" t="str">
        <f t="shared" si="256"/>
        <v>Jul</v>
      </c>
      <c r="V2699" t="str">
        <f t="shared" si="257"/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>
        <f t="shared" si="253"/>
        <v>13.01</v>
      </c>
      <c r="Q2700" t="s">
        <v>8336</v>
      </c>
      <c r="R2700" t="s">
        <v>8337</v>
      </c>
      <c r="S2700" s="8">
        <f t="shared" si="254"/>
        <v>41787.689907407403</v>
      </c>
      <c r="T2700" s="8">
        <f t="shared" si="255"/>
        <v>41817.648240740738</v>
      </c>
      <c r="U2700" t="str">
        <f t="shared" si="256"/>
        <v>May</v>
      </c>
      <c r="V2700" t="str">
        <f t="shared" si="257"/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">
        <v>8336</v>
      </c>
      <c r="R2701" t="s">
        <v>8337</v>
      </c>
      <c r="S2701" s="8">
        <f t="shared" si="254"/>
        <v>41829.688229166662</v>
      </c>
      <c r="T2701" s="8">
        <f t="shared" si="255"/>
        <v>41859.646562499998</v>
      </c>
      <c r="U2701" t="str">
        <f t="shared" si="256"/>
        <v>Jul</v>
      </c>
      <c r="V2701" t="str">
        <f t="shared" si="257"/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>
        <f t="shared" si="253"/>
        <v>17.5</v>
      </c>
      <c r="Q2702" t="s">
        <v>8336</v>
      </c>
      <c r="R2702" t="s">
        <v>8337</v>
      </c>
      <c r="S2702" s="8">
        <f t="shared" si="254"/>
        <v>41870.666342592594</v>
      </c>
      <c r="T2702" s="8">
        <f t="shared" si="255"/>
        <v>41900.62467592593</v>
      </c>
      <c r="U2702" t="str">
        <f t="shared" si="256"/>
        <v>Aug</v>
      </c>
      <c r="V2702" t="str">
        <f t="shared" si="257"/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>
        <f t="shared" si="253"/>
        <v>34.130000000000003</v>
      </c>
      <c r="Q2703" t="s">
        <v>8317</v>
      </c>
      <c r="R2703" t="s">
        <v>8357</v>
      </c>
      <c r="S2703" s="8">
        <f t="shared" si="254"/>
        <v>42801.566365740735</v>
      </c>
      <c r="T2703" s="8">
        <f t="shared" si="255"/>
        <v>42832.483032407406</v>
      </c>
      <c r="U2703" t="str">
        <f t="shared" si="256"/>
        <v>Mar</v>
      </c>
      <c r="V2703" t="str">
        <f t="shared" si="257"/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>
        <f t="shared" si="253"/>
        <v>132.35</v>
      </c>
      <c r="Q2704" t="s">
        <v>8317</v>
      </c>
      <c r="R2704" t="s">
        <v>8357</v>
      </c>
      <c r="S2704" s="8">
        <f t="shared" si="254"/>
        <v>42800.593483796292</v>
      </c>
      <c r="T2704" s="8">
        <f t="shared" si="255"/>
        <v>42830.510150462964</v>
      </c>
      <c r="U2704" t="str">
        <f t="shared" si="256"/>
        <v>Mar</v>
      </c>
      <c r="V2704" t="str">
        <f t="shared" si="257"/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>
        <f t="shared" si="253"/>
        <v>922.22</v>
      </c>
      <c r="Q2705" t="s">
        <v>8317</v>
      </c>
      <c r="R2705" t="s">
        <v>8357</v>
      </c>
      <c r="S2705" s="8">
        <f t="shared" si="254"/>
        <v>42756.481828703698</v>
      </c>
      <c r="T2705" s="8">
        <f t="shared" si="255"/>
        <v>42816.398495370369</v>
      </c>
      <c r="U2705" t="str">
        <f t="shared" si="256"/>
        <v>Jan</v>
      </c>
      <c r="V2705" t="str">
        <f t="shared" si="257"/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>
        <f t="shared" si="253"/>
        <v>163.57</v>
      </c>
      <c r="Q2706" t="s">
        <v>8317</v>
      </c>
      <c r="R2706" t="s">
        <v>8357</v>
      </c>
      <c r="S2706" s="8">
        <f t="shared" si="254"/>
        <v>42787.654097222221</v>
      </c>
      <c r="T2706" s="8">
        <f t="shared" si="255"/>
        <v>42830.570763888885</v>
      </c>
      <c r="U2706" t="str">
        <f t="shared" si="256"/>
        <v>Feb</v>
      </c>
      <c r="V2706" t="str">
        <f t="shared" si="257"/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>
        <f t="shared" si="253"/>
        <v>217.38</v>
      </c>
      <c r="Q2707" t="s">
        <v>8317</v>
      </c>
      <c r="R2707" t="s">
        <v>8357</v>
      </c>
      <c r="S2707" s="8">
        <f t="shared" si="254"/>
        <v>42773.70784722222</v>
      </c>
      <c r="T2707" s="8">
        <f t="shared" si="255"/>
        <v>42818.624513888892</v>
      </c>
      <c r="U2707" t="str">
        <f t="shared" si="256"/>
        <v>Feb</v>
      </c>
      <c r="V2707" t="str">
        <f t="shared" si="257"/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>
        <f t="shared" si="253"/>
        <v>149.44</v>
      </c>
      <c r="Q2708" t="s">
        <v>8317</v>
      </c>
      <c r="R2708" t="s">
        <v>8357</v>
      </c>
      <c r="S2708" s="8">
        <f t="shared" si="254"/>
        <v>41899.086608796293</v>
      </c>
      <c r="T2708" s="8">
        <f t="shared" si="255"/>
        <v>41928.040972222225</v>
      </c>
      <c r="U2708" t="str">
        <f t="shared" si="256"/>
        <v>Sep</v>
      </c>
      <c r="V2708" t="str">
        <f t="shared" si="257"/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>
        <f t="shared" si="253"/>
        <v>71.239999999999995</v>
      </c>
      <c r="Q2709" t="s">
        <v>8317</v>
      </c>
      <c r="R2709" t="s">
        <v>8357</v>
      </c>
      <c r="S2709" s="8">
        <f t="shared" si="254"/>
        <v>41391.574571759258</v>
      </c>
      <c r="T2709" s="8">
        <f t="shared" si="255"/>
        <v>41421.040972222225</v>
      </c>
      <c r="U2709" t="str">
        <f t="shared" si="256"/>
        <v>Apr</v>
      </c>
      <c r="V2709" t="str">
        <f t="shared" si="257"/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>
        <f t="shared" si="253"/>
        <v>44.46</v>
      </c>
      <c r="Q2710" t="s">
        <v>8317</v>
      </c>
      <c r="R2710" t="s">
        <v>8357</v>
      </c>
      <c r="S2710" s="8">
        <f t="shared" si="254"/>
        <v>42512.489884259259</v>
      </c>
      <c r="T2710" s="8">
        <f t="shared" si="255"/>
        <v>42572.448217592595</v>
      </c>
      <c r="U2710" t="str">
        <f t="shared" si="256"/>
        <v>May</v>
      </c>
      <c r="V2710" t="str">
        <f t="shared" si="257"/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>
        <f t="shared" si="253"/>
        <v>164.94</v>
      </c>
      <c r="Q2711" t="s">
        <v>8317</v>
      </c>
      <c r="R2711" t="s">
        <v>8357</v>
      </c>
      <c r="S2711" s="8">
        <f t="shared" si="254"/>
        <v>42611.941446759258</v>
      </c>
      <c r="T2711" s="8">
        <f t="shared" si="255"/>
        <v>42646.915972222225</v>
      </c>
      <c r="U2711" t="str">
        <f t="shared" si="256"/>
        <v>Aug</v>
      </c>
      <c r="V2711" t="str">
        <f t="shared" si="257"/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>
        <f t="shared" si="253"/>
        <v>84.87</v>
      </c>
      <c r="Q2712" t="s">
        <v>8317</v>
      </c>
      <c r="R2712" t="s">
        <v>8357</v>
      </c>
      <c r="S2712" s="8">
        <f t="shared" si="254"/>
        <v>41828.021157407406</v>
      </c>
      <c r="T2712" s="8">
        <f t="shared" si="255"/>
        <v>41859.833333333336</v>
      </c>
      <c r="U2712" t="str">
        <f t="shared" si="256"/>
        <v>Jul</v>
      </c>
      <c r="V2712" t="str">
        <f t="shared" si="257"/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>
        <f t="shared" si="253"/>
        <v>53.95</v>
      </c>
      <c r="Q2713" t="s">
        <v>8317</v>
      </c>
      <c r="R2713" t="s">
        <v>8357</v>
      </c>
      <c r="S2713" s="8">
        <f t="shared" si="254"/>
        <v>41780.536921296298</v>
      </c>
      <c r="T2713" s="8">
        <f t="shared" si="255"/>
        <v>41810.667361111111</v>
      </c>
      <c r="U2713" t="str">
        <f t="shared" si="256"/>
        <v>May</v>
      </c>
      <c r="V2713" t="str">
        <f t="shared" si="257"/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>
        <f t="shared" si="253"/>
        <v>50.53</v>
      </c>
      <c r="Q2714" t="s">
        <v>8317</v>
      </c>
      <c r="R2714" t="s">
        <v>8357</v>
      </c>
      <c r="S2714" s="8">
        <f t="shared" si="254"/>
        <v>41431.853703703702</v>
      </c>
      <c r="T2714" s="8">
        <f t="shared" si="255"/>
        <v>41468.5</v>
      </c>
      <c r="U2714" t="str">
        <f t="shared" si="256"/>
        <v>Jun</v>
      </c>
      <c r="V2714" t="str">
        <f t="shared" si="257"/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>
        <f t="shared" si="253"/>
        <v>108</v>
      </c>
      <c r="Q2715" t="s">
        <v>8317</v>
      </c>
      <c r="R2715" t="s">
        <v>8357</v>
      </c>
      <c r="S2715" s="8">
        <f t="shared" si="254"/>
        <v>42322.445416666662</v>
      </c>
      <c r="T2715" s="8">
        <f t="shared" si="255"/>
        <v>42362.403749999998</v>
      </c>
      <c r="U2715" t="str">
        <f t="shared" si="256"/>
        <v>Nov</v>
      </c>
      <c r="V2715" t="str">
        <f t="shared" si="257"/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>
        <f t="shared" si="253"/>
        <v>95.37</v>
      </c>
      <c r="Q2716" t="s">
        <v>8317</v>
      </c>
      <c r="R2716" t="s">
        <v>8357</v>
      </c>
      <c r="S2716" s="8">
        <f t="shared" si="254"/>
        <v>42629.446712962956</v>
      </c>
      <c r="T2716" s="8">
        <f t="shared" si="255"/>
        <v>42657.708333333328</v>
      </c>
      <c r="U2716" t="str">
        <f t="shared" si="256"/>
        <v>Sep</v>
      </c>
      <c r="V2716" t="str">
        <f t="shared" si="257"/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>
        <f t="shared" si="253"/>
        <v>57.63</v>
      </c>
      <c r="Q2717" t="s">
        <v>8317</v>
      </c>
      <c r="R2717" t="s">
        <v>8357</v>
      </c>
      <c r="S2717" s="8">
        <f t="shared" si="254"/>
        <v>42387.190138888887</v>
      </c>
      <c r="T2717" s="8">
        <f t="shared" si="255"/>
        <v>42421.148472222223</v>
      </c>
      <c r="U2717" t="str">
        <f t="shared" si="256"/>
        <v>Jan</v>
      </c>
      <c r="V2717" t="str">
        <f t="shared" si="257"/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>
        <f t="shared" si="253"/>
        <v>64.16</v>
      </c>
      <c r="Q2718" t="s">
        <v>8317</v>
      </c>
      <c r="R2718" t="s">
        <v>8357</v>
      </c>
      <c r="S2718" s="8">
        <f t="shared" si="254"/>
        <v>42255.124918981477</v>
      </c>
      <c r="T2718" s="8">
        <f t="shared" si="255"/>
        <v>42285.083252314813</v>
      </c>
      <c r="U2718" t="str">
        <f t="shared" si="256"/>
        <v>Sep</v>
      </c>
      <c r="V2718" t="str">
        <f t="shared" si="257"/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>
        <f t="shared" si="253"/>
        <v>92.39</v>
      </c>
      <c r="Q2719" t="s">
        <v>8317</v>
      </c>
      <c r="R2719" t="s">
        <v>8357</v>
      </c>
      <c r="S2719" s="8">
        <f t="shared" si="254"/>
        <v>41934.706585648149</v>
      </c>
      <c r="T2719" s="8">
        <f t="shared" si="255"/>
        <v>41979.706585648149</v>
      </c>
      <c r="U2719" t="str">
        <f t="shared" si="256"/>
        <v>Oct</v>
      </c>
      <c r="V2719" t="str">
        <f t="shared" si="257"/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>
        <f t="shared" si="253"/>
        <v>125.98</v>
      </c>
      <c r="Q2720" t="s">
        <v>8317</v>
      </c>
      <c r="R2720" t="s">
        <v>8357</v>
      </c>
      <c r="S2720" s="8">
        <f t="shared" si="254"/>
        <v>42465.388252314813</v>
      </c>
      <c r="T2720" s="8">
        <f t="shared" si="255"/>
        <v>42493.708333333328</v>
      </c>
      <c r="U2720" t="str">
        <f t="shared" si="256"/>
        <v>Apr</v>
      </c>
      <c r="V2720" t="str">
        <f t="shared" si="257"/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>
        <f t="shared" si="253"/>
        <v>94.64</v>
      </c>
      <c r="Q2721" t="s">
        <v>8317</v>
      </c>
      <c r="R2721" t="s">
        <v>8357</v>
      </c>
      <c r="S2721" s="8">
        <f t="shared" si="254"/>
        <v>42417.822847222218</v>
      </c>
      <c r="T2721" s="8">
        <f t="shared" si="255"/>
        <v>42477.739513888882</v>
      </c>
      <c r="U2721" t="str">
        <f t="shared" si="256"/>
        <v>Feb</v>
      </c>
      <c r="V2721" t="str">
        <f t="shared" si="257"/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>
        <f t="shared" si="253"/>
        <v>170.7</v>
      </c>
      <c r="Q2722" t="s">
        <v>8317</v>
      </c>
      <c r="R2722" t="s">
        <v>8357</v>
      </c>
      <c r="S2722" s="8">
        <f t="shared" si="254"/>
        <v>42655.257557870362</v>
      </c>
      <c r="T2722" s="8">
        <f t="shared" si="255"/>
        <v>42685.257557870369</v>
      </c>
      <c r="U2722" t="str">
        <f t="shared" si="256"/>
        <v>Oct</v>
      </c>
      <c r="V2722" t="str">
        <f t="shared" si="257"/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</v>
      </c>
      <c r="Q2723" t="s">
        <v>8319</v>
      </c>
      <c r="R2723" t="s">
        <v>8349</v>
      </c>
      <c r="S2723" s="8">
        <f t="shared" si="254"/>
        <v>41493.335625</v>
      </c>
      <c r="T2723" s="8">
        <f t="shared" si="255"/>
        <v>41523.541666666664</v>
      </c>
      <c r="U2723" t="str">
        <f t="shared" si="256"/>
        <v>Aug</v>
      </c>
      <c r="V2723" t="str">
        <f t="shared" si="257"/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>
        <f t="shared" si="253"/>
        <v>68.25</v>
      </c>
      <c r="Q2724" t="s">
        <v>8319</v>
      </c>
      <c r="R2724" t="s">
        <v>8349</v>
      </c>
      <c r="S2724" s="8">
        <f t="shared" si="254"/>
        <v>42704.64876157407</v>
      </c>
      <c r="T2724" s="8">
        <f t="shared" si="255"/>
        <v>42764.607094907406</v>
      </c>
      <c r="U2724" t="str">
        <f t="shared" si="256"/>
        <v>Nov</v>
      </c>
      <c r="V2724" t="str">
        <f t="shared" si="257"/>
        <v>2016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>
        <f t="shared" si="253"/>
        <v>95.49</v>
      </c>
      <c r="Q2725" t="s">
        <v>8319</v>
      </c>
      <c r="R2725" t="s">
        <v>8349</v>
      </c>
      <c r="S2725" s="8">
        <f t="shared" si="254"/>
        <v>41944.630648148144</v>
      </c>
      <c r="T2725" s="8">
        <f t="shared" si="255"/>
        <v>42004.630648148144</v>
      </c>
      <c r="U2725" t="str">
        <f t="shared" si="256"/>
        <v>Nov</v>
      </c>
      <c r="V2725" t="str">
        <f t="shared" si="257"/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>
        <f t="shared" si="253"/>
        <v>7.19</v>
      </c>
      <c r="Q2726" t="s">
        <v>8319</v>
      </c>
      <c r="R2726" t="s">
        <v>8349</v>
      </c>
      <c r="S2726" s="8">
        <f t="shared" si="254"/>
        <v>42199.118738425925</v>
      </c>
      <c r="T2726" s="8">
        <f t="shared" si="255"/>
        <v>42231.07707175926</v>
      </c>
      <c r="U2726" t="str">
        <f t="shared" si="256"/>
        <v>Jul</v>
      </c>
      <c r="V2726" t="str">
        <f t="shared" si="257"/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>
        <f t="shared" si="253"/>
        <v>511.65</v>
      </c>
      <c r="Q2727" t="s">
        <v>8319</v>
      </c>
      <c r="R2727" t="s">
        <v>8349</v>
      </c>
      <c r="S2727" s="8">
        <f t="shared" si="254"/>
        <v>42745.53628472222</v>
      </c>
      <c r="T2727" s="8">
        <f t="shared" si="255"/>
        <v>42795.494618055556</v>
      </c>
      <c r="U2727" t="str">
        <f t="shared" si="256"/>
        <v>Jan</v>
      </c>
      <c r="V2727" t="str">
        <f t="shared" si="257"/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>
        <f t="shared" si="253"/>
        <v>261.75</v>
      </c>
      <c r="Q2728" t="s">
        <v>8319</v>
      </c>
      <c r="R2728" t="s">
        <v>8349</v>
      </c>
      <c r="S2728" s="8">
        <f t="shared" si="254"/>
        <v>42452.371655092589</v>
      </c>
      <c r="T2728" s="8">
        <f t="shared" si="255"/>
        <v>42482.329988425925</v>
      </c>
      <c r="U2728" t="str">
        <f t="shared" si="256"/>
        <v>Mar</v>
      </c>
      <c r="V2728" t="str">
        <f t="shared" si="257"/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>
        <f t="shared" si="253"/>
        <v>69.760000000000005</v>
      </c>
      <c r="Q2729" t="s">
        <v>8319</v>
      </c>
      <c r="R2729" t="s">
        <v>8349</v>
      </c>
      <c r="S2729" s="8">
        <f t="shared" si="254"/>
        <v>42198.468321759261</v>
      </c>
      <c r="T2729" s="8">
        <f t="shared" si="255"/>
        <v>42223.426655092597</v>
      </c>
      <c r="U2729" t="str">
        <f t="shared" si="256"/>
        <v>Jul</v>
      </c>
      <c r="V2729" t="str">
        <f t="shared" si="257"/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>
        <f t="shared" si="253"/>
        <v>77.23</v>
      </c>
      <c r="Q2730" t="s">
        <v>8319</v>
      </c>
      <c r="R2730" t="s">
        <v>8349</v>
      </c>
      <c r="S2730" s="8">
        <f t="shared" si="254"/>
        <v>42333.391597222224</v>
      </c>
      <c r="T2730" s="8">
        <f t="shared" si="255"/>
        <v>42368.34993055556</v>
      </c>
      <c r="U2730" t="str">
        <f t="shared" si="256"/>
        <v>Nov</v>
      </c>
      <c r="V2730" t="str">
        <f t="shared" si="257"/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>
        <f t="shared" si="253"/>
        <v>340.57</v>
      </c>
      <c r="Q2731" t="s">
        <v>8319</v>
      </c>
      <c r="R2731" t="s">
        <v>8349</v>
      </c>
      <c r="S2731" s="8">
        <f t="shared" si="254"/>
        <v>42095.032372685186</v>
      </c>
      <c r="T2731" s="8">
        <f t="shared" si="255"/>
        <v>42124.990706018521</v>
      </c>
      <c r="U2731" t="str">
        <f t="shared" si="256"/>
        <v>Apr</v>
      </c>
      <c r="V2731" t="str">
        <f t="shared" si="257"/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>
        <f t="shared" si="253"/>
        <v>67.42</v>
      </c>
      <c r="Q2732" t="s">
        <v>8319</v>
      </c>
      <c r="R2732" t="s">
        <v>8349</v>
      </c>
      <c r="S2732" s="8">
        <f t="shared" si="254"/>
        <v>41351.333043981482</v>
      </c>
      <c r="T2732" s="8">
        <f t="shared" si="255"/>
        <v>41386.291377314818</v>
      </c>
      <c r="U2732" t="str">
        <f t="shared" si="256"/>
        <v>Mar</v>
      </c>
      <c r="V2732" t="str">
        <f t="shared" si="257"/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>
        <f t="shared" si="253"/>
        <v>845.7</v>
      </c>
      <c r="Q2733" t="s">
        <v>8319</v>
      </c>
      <c r="R2733" t="s">
        <v>8349</v>
      </c>
      <c r="S2733" s="8">
        <f t="shared" si="254"/>
        <v>41872.317384259259</v>
      </c>
      <c r="T2733" s="8">
        <f t="shared" si="255"/>
        <v>41929.916666666664</v>
      </c>
      <c r="U2733" t="str">
        <f t="shared" si="256"/>
        <v>Aug</v>
      </c>
      <c r="V2733" t="str">
        <f t="shared" si="257"/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>
        <f t="shared" si="253"/>
        <v>97.19</v>
      </c>
      <c r="Q2734" t="s">
        <v>8319</v>
      </c>
      <c r="R2734" t="s">
        <v>8349</v>
      </c>
      <c r="S2734" s="8">
        <f t="shared" si="254"/>
        <v>41389.599861111106</v>
      </c>
      <c r="T2734" s="8">
        <f t="shared" si="255"/>
        <v>41421.75</v>
      </c>
      <c r="U2734" t="str">
        <f t="shared" si="256"/>
        <v>Apr</v>
      </c>
      <c r="V2734" t="str">
        <f t="shared" si="257"/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>
        <f t="shared" si="253"/>
        <v>451.84</v>
      </c>
      <c r="Q2735" t="s">
        <v>8319</v>
      </c>
      <c r="R2735" t="s">
        <v>8349</v>
      </c>
      <c r="S2735" s="8">
        <f t="shared" si="254"/>
        <v>42044.064513888887</v>
      </c>
      <c r="T2735" s="8">
        <f t="shared" si="255"/>
        <v>42103.981180555551</v>
      </c>
      <c r="U2735" t="str">
        <f t="shared" si="256"/>
        <v>Feb</v>
      </c>
      <c r="V2735" t="str">
        <f t="shared" si="257"/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138.66999999999999</v>
      </c>
      <c r="Q2736" t="s">
        <v>8319</v>
      </c>
      <c r="R2736" t="s">
        <v>8349</v>
      </c>
      <c r="S2736" s="8">
        <f t="shared" si="254"/>
        <v>42626.460555555554</v>
      </c>
      <c r="T2736" s="8">
        <f t="shared" si="255"/>
        <v>42656.665972222225</v>
      </c>
      <c r="U2736" t="str">
        <f t="shared" si="256"/>
        <v>Sep</v>
      </c>
      <c r="V2736" t="str">
        <f t="shared" si="257"/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>
        <f t="shared" si="253"/>
        <v>21.64</v>
      </c>
      <c r="Q2737" t="s">
        <v>8319</v>
      </c>
      <c r="R2737" t="s">
        <v>8349</v>
      </c>
      <c r="S2737" s="8">
        <f t="shared" si="254"/>
        <v>41315.912615740737</v>
      </c>
      <c r="T2737" s="8">
        <f t="shared" si="255"/>
        <v>41346.583333333336</v>
      </c>
      <c r="U2737" t="str">
        <f t="shared" si="256"/>
        <v>Feb</v>
      </c>
      <c r="V2737" t="str">
        <f t="shared" si="257"/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>
        <f t="shared" si="253"/>
        <v>169.52</v>
      </c>
      <c r="Q2738" t="s">
        <v>8319</v>
      </c>
      <c r="R2738" t="s">
        <v>8349</v>
      </c>
      <c r="S2738" s="8">
        <f t="shared" si="254"/>
        <v>41722.458020833328</v>
      </c>
      <c r="T2738" s="8">
        <f t="shared" si="255"/>
        <v>41752.416354166664</v>
      </c>
      <c r="U2738" t="str">
        <f t="shared" si="256"/>
        <v>Mar</v>
      </c>
      <c r="V2738" t="str">
        <f t="shared" si="257"/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>
        <f t="shared" si="253"/>
        <v>161.88</v>
      </c>
      <c r="Q2739" t="s">
        <v>8319</v>
      </c>
      <c r="R2739" t="s">
        <v>8349</v>
      </c>
      <c r="S2739" s="8">
        <f t="shared" si="254"/>
        <v>41611.709340277775</v>
      </c>
      <c r="T2739" s="8">
        <f t="shared" si="255"/>
        <v>41654.541666666664</v>
      </c>
      <c r="U2739" t="str">
        <f t="shared" si="256"/>
        <v>Dec</v>
      </c>
      <c r="V2739" t="str">
        <f t="shared" si="257"/>
        <v>2013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>
        <f t="shared" si="253"/>
        <v>493.13</v>
      </c>
      <c r="Q2740" t="s">
        <v>8319</v>
      </c>
      <c r="R2740" t="s">
        <v>8349</v>
      </c>
      <c r="S2740" s="8">
        <f t="shared" si="254"/>
        <v>42619.935231481482</v>
      </c>
      <c r="T2740" s="8">
        <f t="shared" si="255"/>
        <v>42679.893564814818</v>
      </c>
      <c r="U2740" t="str">
        <f t="shared" si="256"/>
        <v>Sep</v>
      </c>
      <c r="V2740" t="str">
        <f t="shared" si="257"/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>
        <f t="shared" si="253"/>
        <v>22.12</v>
      </c>
      <c r="Q2741" t="s">
        <v>8319</v>
      </c>
      <c r="R2741" t="s">
        <v>8349</v>
      </c>
      <c r="S2741" s="8">
        <f t="shared" si="254"/>
        <v>41719.679594907408</v>
      </c>
      <c r="T2741" s="8">
        <f t="shared" si="255"/>
        <v>41764.637928240743</v>
      </c>
      <c r="U2741" t="str">
        <f t="shared" si="256"/>
        <v>Mar</v>
      </c>
      <c r="V2741" t="str">
        <f t="shared" si="257"/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>
        <f t="shared" si="253"/>
        <v>18.239999999999998</v>
      </c>
      <c r="Q2742" t="s">
        <v>8319</v>
      </c>
      <c r="R2742" t="s">
        <v>8349</v>
      </c>
      <c r="S2742" s="8">
        <f t="shared" si="254"/>
        <v>42044.823518518511</v>
      </c>
      <c r="T2742" s="8">
        <f t="shared" si="255"/>
        <v>42074.74018518519</v>
      </c>
      <c r="U2742" t="str">
        <f t="shared" si="256"/>
        <v>Feb</v>
      </c>
      <c r="V2742" t="str">
        <f t="shared" si="257"/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>
        <f t="shared" si="253"/>
        <v>8.75</v>
      </c>
      <c r="Q2743" t="s">
        <v>8322</v>
      </c>
      <c r="R2743" t="s">
        <v>8358</v>
      </c>
      <c r="S2743" s="8">
        <f t="shared" si="254"/>
        <v>41911.449097222219</v>
      </c>
      <c r="T2743" s="8">
        <f t="shared" si="255"/>
        <v>41931.838194444441</v>
      </c>
      <c r="U2743" t="str">
        <f t="shared" si="256"/>
        <v>Sep</v>
      </c>
      <c r="V2743" t="str">
        <f t="shared" si="257"/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>
        <f t="shared" si="253"/>
        <v>40.61</v>
      </c>
      <c r="Q2744" t="s">
        <v>8322</v>
      </c>
      <c r="R2744" t="s">
        <v>8358</v>
      </c>
      <c r="S2744" s="8">
        <f t="shared" si="254"/>
        <v>41030.511423611111</v>
      </c>
      <c r="T2744" s="8">
        <f t="shared" si="255"/>
        <v>41044.469756944447</v>
      </c>
      <c r="U2744" t="str">
        <f t="shared" si="256"/>
        <v>May</v>
      </c>
      <c r="V2744" t="str">
        <f t="shared" si="257"/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">
        <v>8322</v>
      </c>
      <c r="R2745" t="s">
        <v>8358</v>
      </c>
      <c r="S2745" s="8">
        <f t="shared" si="254"/>
        <v>42632.120451388888</v>
      </c>
      <c r="T2745" s="8">
        <f t="shared" si="255"/>
        <v>42662.078784722224</v>
      </c>
      <c r="U2745" t="str">
        <f t="shared" si="256"/>
        <v>Sep</v>
      </c>
      <c r="V2745" t="str">
        <f t="shared" si="257"/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>
        <f t="shared" si="253"/>
        <v>37.950000000000003</v>
      </c>
      <c r="Q2746" t="s">
        <v>8322</v>
      </c>
      <c r="R2746" t="s">
        <v>8358</v>
      </c>
      <c r="S2746" s="8">
        <f t="shared" si="254"/>
        <v>40937.854143518518</v>
      </c>
      <c r="T2746" s="8">
        <f t="shared" si="255"/>
        <v>40967.812476851854</v>
      </c>
      <c r="U2746" t="str">
        <f t="shared" si="256"/>
        <v>Jan</v>
      </c>
      <c r="V2746" t="str">
        <f t="shared" si="257"/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>
        <f t="shared" si="253"/>
        <v>35.729999999999997</v>
      </c>
      <c r="Q2747" t="s">
        <v>8322</v>
      </c>
      <c r="R2747" t="s">
        <v>8358</v>
      </c>
      <c r="S2747" s="8">
        <f t="shared" si="254"/>
        <v>41044.779722222222</v>
      </c>
      <c r="T2747" s="8">
        <f t="shared" si="255"/>
        <v>41104.738055555557</v>
      </c>
      <c r="U2747" t="str">
        <f t="shared" si="256"/>
        <v>May</v>
      </c>
      <c r="V2747" t="str">
        <f t="shared" si="257"/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>
        <f t="shared" si="253"/>
        <v>42.16</v>
      </c>
      <c r="Q2748" t="s">
        <v>8322</v>
      </c>
      <c r="R2748" t="s">
        <v>8358</v>
      </c>
      <c r="S2748" s="8">
        <f t="shared" si="254"/>
        <v>41850.57304398148</v>
      </c>
      <c r="T2748" s="8">
        <f t="shared" si="255"/>
        <v>41880.531377314815</v>
      </c>
      <c r="U2748" t="str">
        <f t="shared" si="256"/>
        <v>Jul</v>
      </c>
      <c r="V2748" t="str">
        <f t="shared" si="257"/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>
        <f t="shared" si="253"/>
        <v>35</v>
      </c>
      <c r="Q2749" t="s">
        <v>8322</v>
      </c>
      <c r="R2749" t="s">
        <v>8358</v>
      </c>
      <c r="S2749" s="8">
        <f t="shared" si="254"/>
        <v>41044.439780092594</v>
      </c>
      <c r="T2749" s="8">
        <f t="shared" si="255"/>
        <v>41075.881944444445</v>
      </c>
      <c r="U2749" t="str">
        <f t="shared" si="256"/>
        <v>May</v>
      </c>
      <c r="V2749" t="str">
        <f t="shared" si="257"/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>
        <f t="shared" si="253"/>
        <v>13.25</v>
      </c>
      <c r="Q2750" t="s">
        <v>8322</v>
      </c>
      <c r="R2750" t="s">
        <v>8358</v>
      </c>
      <c r="S2750" s="8">
        <f t="shared" si="254"/>
        <v>42585.502337962964</v>
      </c>
      <c r="T2750" s="8">
        <f t="shared" si="255"/>
        <v>42615.4606712963</v>
      </c>
      <c r="U2750" t="str">
        <f t="shared" si="256"/>
        <v>Aug</v>
      </c>
      <c r="V2750" t="str">
        <f t="shared" si="257"/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>
        <f t="shared" si="253"/>
        <v>55</v>
      </c>
      <c r="Q2751" t="s">
        <v>8322</v>
      </c>
      <c r="R2751" t="s">
        <v>8358</v>
      </c>
      <c r="S2751" s="8">
        <f t="shared" si="254"/>
        <v>42068.59070601852</v>
      </c>
      <c r="T2751" s="8">
        <f t="shared" si="255"/>
        <v>42098.507372685184</v>
      </c>
      <c r="U2751" t="str">
        <f t="shared" si="256"/>
        <v>Mar</v>
      </c>
      <c r="V2751" t="str">
        <f t="shared" si="257"/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">
        <v>8322</v>
      </c>
      <c r="R2752" t="s">
        <v>8358</v>
      </c>
      <c r="S2752" s="8">
        <f t="shared" si="254"/>
        <v>41078.69149305555</v>
      </c>
      <c r="T2752" s="8">
        <f t="shared" si="255"/>
        <v>41090.583333333336</v>
      </c>
      <c r="U2752" t="str">
        <f t="shared" si="256"/>
        <v>Jun</v>
      </c>
      <c r="V2752" t="str">
        <f t="shared" si="257"/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">
        <v>8322</v>
      </c>
      <c r="R2753" t="s">
        <v>8358</v>
      </c>
      <c r="S2753" s="8">
        <f t="shared" si="254"/>
        <v>41747.678726851853</v>
      </c>
      <c r="T2753" s="8">
        <f t="shared" si="255"/>
        <v>41807.637060185189</v>
      </c>
      <c r="U2753" t="str">
        <f t="shared" si="256"/>
        <v>Apr</v>
      </c>
      <c r="V2753" t="str">
        <f t="shared" si="257"/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>
        <f t="shared" si="253"/>
        <v>39.29</v>
      </c>
      <c r="Q2754" t="s">
        <v>8322</v>
      </c>
      <c r="R2754" t="s">
        <v>8358</v>
      </c>
      <c r="S2754" s="8">
        <f t="shared" si="254"/>
        <v>40855.556759259256</v>
      </c>
      <c r="T2754" s="8">
        <f t="shared" si="255"/>
        <v>40895.515092592592</v>
      </c>
      <c r="U2754" t="str">
        <f t="shared" si="256"/>
        <v>Nov</v>
      </c>
      <c r="V2754" t="str">
        <f t="shared" si="257"/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ROUND(100*(E2755/D2755),0)</f>
        <v>19</v>
      </c>
      <c r="P2755">
        <f t="shared" ref="P2755:P2818" si="259">ROUND(E2755/L2755,2)</f>
        <v>47.5</v>
      </c>
      <c r="Q2755" t="s">
        <v>8322</v>
      </c>
      <c r="R2755" t="s">
        <v>8358</v>
      </c>
      <c r="S2755" s="8">
        <f t="shared" ref="S2755:S2818" si="260">(((J2755/60)/60)/24)+DATE(1970,1,1)+(-5/24)</f>
        <v>41117.692395833328</v>
      </c>
      <c r="T2755" s="8">
        <f t="shared" ref="T2755:T2818" si="261">(((I2755/60)/60)/24)+DATE(1970,1,1)+(-6/24)</f>
        <v>41147.650729166664</v>
      </c>
      <c r="U2755" t="str">
        <f t="shared" ref="U2755:U2818" si="262">TEXT(S2755,"mmm")</f>
        <v>Jul</v>
      </c>
      <c r="V2755" t="str">
        <f t="shared" ref="V2755:V2818" si="263">TEXT(S2755,"yyyy")</f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">
        <v>8322</v>
      </c>
      <c r="R2756" t="s">
        <v>8358</v>
      </c>
      <c r="S2756" s="8">
        <f t="shared" si="260"/>
        <v>41863.427673611113</v>
      </c>
      <c r="T2756" s="8">
        <f t="shared" si="261"/>
        <v>41893.386006944449</v>
      </c>
      <c r="U2756" t="str">
        <f t="shared" si="262"/>
        <v>Aug</v>
      </c>
      <c r="V2756" t="str">
        <f t="shared" si="263"/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17.329999999999998</v>
      </c>
      <c r="Q2757" t="s">
        <v>8322</v>
      </c>
      <c r="R2757" t="s">
        <v>8358</v>
      </c>
      <c r="S2757" s="8">
        <f t="shared" si="260"/>
        <v>42072.582488425927</v>
      </c>
      <c r="T2757" s="8">
        <f t="shared" si="261"/>
        <v>42102.540821759263</v>
      </c>
      <c r="U2757" t="str">
        <f t="shared" si="262"/>
        <v>Mar</v>
      </c>
      <c r="V2757" t="str">
        <f t="shared" si="263"/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>
        <f t="shared" si="259"/>
        <v>31.76</v>
      </c>
      <c r="Q2758" t="s">
        <v>8322</v>
      </c>
      <c r="R2758" t="s">
        <v>8358</v>
      </c>
      <c r="S2758" s="8">
        <f t="shared" si="260"/>
        <v>41620.692141203705</v>
      </c>
      <c r="T2758" s="8">
        <f t="shared" si="261"/>
        <v>41650.65047453704</v>
      </c>
      <c r="U2758" t="str">
        <f t="shared" si="262"/>
        <v>Dec</v>
      </c>
      <c r="V2758" t="str">
        <f t="shared" si="263"/>
        <v>2013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>
        <f t="shared" si="259"/>
        <v>5</v>
      </c>
      <c r="Q2759" t="s">
        <v>8322</v>
      </c>
      <c r="R2759" t="s">
        <v>8358</v>
      </c>
      <c r="S2759" s="8">
        <f t="shared" si="260"/>
        <v>42573.448287037034</v>
      </c>
      <c r="T2759" s="8">
        <f t="shared" si="261"/>
        <v>42588.40662037037</v>
      </c>
      <c r="U2759" t="str">
        <f t="shared" si="262"/>
        <v>Jul</v>
      </c>
      <c r="V2759" t="str">
        <f t="shared" si="263"/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>
        <f t="shared" si="259"/>
        <v>39</v>
      </c>
      <c r="Q2760" t="s">
        <v>8322</v>
      </c>
      <c r="R2760" t="s">
        <v>8358</v>
      </c>
      <c r="S2760" s="8">
        <f t="shared" si="260"/>
        <v>42639.23359953703</v>
      </c>
      <c r="T2760" s="8">
        <f t="shared" si="261"/>
        <v>42653.191932870366</v>
      </c>
      <c r="U2760" t="str">
        <f t="shared" si="262"/>
        <v>Sep</v>
      </c>
      <c r="V2760" t="str">
        <f t="shared" si="263"/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>
        <f t="shared" si="259"/>
        <v>52.5</v>
      </c>
      <c r="Q2761" t="s">
        <v>8322</v>
      </c>
      <c r="R2761" t="s">
        <v>8358</v>
      </c>
      <c r="S2761" s="8">
        <f t="shared" si="260"/>
        <v>42524.158171296294</v>
      </c>
      <c r="T2761" s="8">
        <f t="shared" si="261"/>
        <v>42567.11650462963</v>
      </c>
      <c r="U2761" t="str">
        <f t="shared" si="262"/>
        <v>Jun</v>
      </c>
      <c r="V2761" t="str">
        <f t="shared" si="263"/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">
        <v>8322</v>
      </c>
      <c r="R2762" t="s">
        <v>8358</v>
      </c>
      <c r="S2762" s="8">
        <f t="shared" si="260"/>
        <v>41415.252986111111</v>
      </c>
      <c r="T2762" s="8">
        <f t="shared" si="261"/>
        <v>41445.211319444446</v>
      </c>
      <c r="U2762" t="str">
        <f t="shared" si="262"/>
        <v>May</v>
      </c>
      <c r="V2762" t="str">
        <f t="shared" si="263"/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>
        <f t="shared" si="259"/>
        <v>9</v>
      </c>
      <c r="Q2763" t="s">
        <v>8322</v>
      </c>
      <c r="R2763" t="s">
        <v>8358</v>
      </c>
      <c r="S2763" s="8">
        <f t="shared" si="260"/>
        <v>41246.85524305555</v>
      </c>
      <c r="T2763" s="8">
        <f t="shared" si="261"/>
        <v>41276.813576388886</v>
      </c>
      <c r="U2763" t="str">
        <f t="shared" si="262"/>
        <v>Dec</v>
      </c>
      <c r="V2763" t="str">
        <f t="shared" si="263"/>
        <v>2012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>
        <f t="shared" si="259"/>
        <v>25</v>
      </c>
      <c r="Q2764" t="s">
        <v>8322</v>
      </c>
      <c r="R2764" t="s">
        <v>8358</v>
      </c>
      <c r="S2764" s="8">
        <f t="shared" si="260"/>
        <v>40926.828645833331</v>
      </c>
      <c r="T2764" s="8">
        <f t="shared" si="261"/>
        <v>40986.745312500003</v>
      </c>
      <c r="U2764" t="str">
        <f t="shared" si="262"/>
        <v>Jan</v>
      </c>
      <c r="V2764" t="str">
        <f t="shared" si="263"/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>
        <f t="shared" si="259"/>
        <v>30</v>
      </c>
      <c r="Q2765" t="s">
        <v>8322</v>
      </c>
      <c r="R2765" t="s">
        <v>8358</v>
      </c>
      <c r="S2765" s="8">
        <f t="shared" si="260"/>
        <v>41373.371342592589</v>
      </c>
      <c r="T2765" s="8">
        <f t="shared" si="261"/>
        <v>41418.329675925925</v>
      </c>
      <c r="U2765" t="str">
        <f t="shared" si="262"/>
        <v>Apr</v>
      </c>
      <c r="V2765" t="str">
        <f t="shared" si="263"/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>
        <f t="shared" si="259"/>
        <v>11.25</v>
      </c>
      <c r="Q2766" t="s">
        <v>8322</v>
      </c>
      <c r="R2766" t="s">
        <v>8358</v>
      </c>
      <c r="S2766" s="8">
        <f t="shared" si="260"/>
        <v>41030.083692129629</v>
      </c>
      <c r="T2766" s="8">
        <f t="shared" si="261"/>
        <v>41059.541666666664</v>
      </c>
      <c r="U2766" t="str">
        <f t="shared" si="262"/>
        <v>May</v>
      </c>
      <c r="V2766" t="str">
        <f t="shared" si="263"/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">
        <v>8322</v>
      </c>
      <c r="R2767" t="s">
        <v>8358</v>
      </c>
      <c r="S2767" s="8">
        <f t="shared" si="260"/>
        <v>41194.370694444442</v>
      </c>
      <c r="T2767" s="8">
        <f t="shared" si="261"/>
        <v>41210.329027777778</v>
      </c>
      <c r="U2767" t="str">
        <f t="shared" si="262"/>
        <v>Oct</v>
      </c>
      <c r="V2767" t="str">
        <f t="shared" si="263"/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">
        <v>8322</v>
      </c>
      <c r="R2768" t="s">
        <v>8358</v>
      </c>
      <c r="S2768" s="8">
        <f t="shared" si="260"/>
        <v>40736.459699074068</v>
      </c>
      <c r="T2768" s="8">
        <f t="shared" si="261"/>
        <v>40766.418032407404</v>
      </c>
      <c r="U2768" t="str">
        <f t="shared" si="262"/>
        <v>Jul</v>
      </c>
      <c r="V2768" t="str">
        <f t="shared" si="263"/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>
        <f t="shared" si="259"/>
        <v>11.33</v>
      </c>
      <c r="Q2769" t="s">
        <v>8322</v>
      </c>
      <c r="R2769" t="s">
        <v>8358</v>
      </c>
      <c r="S2769" s="8">
        <f t="shared" si="260"/>
        <v>42172.750578703701</v>
      </c>
      <c r="T2769" s="8">
        <f t="shared" si="261"/>
        <v>42232.708912037036</v>
      </c>
      <c r="U2769" t="str">
        <f t="shared" si="262"/>
        <v>Jun</v>
      </c>
      <c r="V2769" t="str">
        <f t="shared" si="263"/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>
        <f t="shared" si="259"/>
        <v>29.47</v>
      </c>
      <c r="Q2770" t="s">
        <v>8322</v>
      </c>
      <c r="R2770" t="s">
        <v>8358</v>
      </c>
      <c r="S2770" s="8">
        <f t="shared" si="260"/>
        <v>40967.4065162037</v>
      </c>
      <c r="T2770" s="8">
        <f t="shared" si="261"/>
        <v>40997.323182870372</v>
      </c>
      <c r="U2770" t="str">
        <f t="shared" si="262"/>
        <v>Feb</v>
      </c>
      <c r="V2770" t="str">
        <f t="shared" si="263"/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>
        <f t="shared" si="259"/>
        <v>1</v>
      </c>
      <c r="Q2771" t="s">
        <v>8322</v>
      </c>
      <c r="R2771" t="s">
        <v>8358</v>
      </c>
      <c r="S2771" s="8">
        <f t="shared" si="260"/>
        <v>41745.617939814809</v>
      </c>
      <c r="T2771" s="8">
        <f t="shared" si="261"/>
        <v>41795.576273148145</v>
      </c>
      <c r="U2771" t="str">
        <f t="shared" si="262"/>
        <v>Apr</v>
      </c>
      <c r="V2771" t="str">
        <f t="shared" si="263"/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>
        <f t="shared" si="259"/>
        <v>63.1</v>
      </c>
      <c r="Q2772" t="s">
        <v>8322</v>
      </c>
      <c r="R2772" t="s">
        <v>8358</v>
      </c>
      <c r="S2772" s="8">
        <f t="shared" si="260"/>
        <v>41686.496874999997</v>
      </c>
      <c r="T2772" s="8">
        <f t="shared" si="261"/>
        <v>41716.413541666669</v>
      </c>
      <c r="U2772" t="str">
        <f t="shared" si="262"/>
        <v>Feb</v>
      </c>
      <c r="V2772" t="str">
        <f t="shared" si="263"/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">
        <v>8322</v>
      </c>
      <c r="R2773" t="s">
        <v>8358</v>
      </c>
      <c r="S2773" s="8">
        <f t="shared" si="260"/>
        <v>41257.323379629626</v>
      </c>
      <c r="T2773" s="8">
        <f t="shared" si="261"/>
        <v>41306.458333333336</v>
      </c>
      <c r="U2773" t="str">
        <f t="shared" si="262"/>
        <v>Dec</v>
      </c>
      <c r="V2773" t="str">
        <f t="shared" si="263"/>
        <v>2012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">
        <v>8322</v>
      </c>
      <c r="R2774" t="s">
        <v>8358</v>
      </c>
      <c r="S2774" s="8">
        <f t="shared" si="260"/>
        <v>41537.660810185182</v>
      </c>
      <c r="T2774" s="8">
        <f t="shared" si="261"/>
        <v>41552.619143518517</v>
      </c>
      <c r="U2774" t="str">
        <f t="shared" si="262"/>
        <v>Sep</v>
      </c>
      <c r="V2774" t="str">
        <f t="shared" si="263"/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>
        <f t="shared" si="259"/>
        <v>1</v>
      </c>
      <c r="Q2775" t="s">
        <v>8322</v>
      </c>
      <c r="R2775" t="s">
        <v>8358</v>
      </c>
      <c r="S2775" s="8">
        <f t="shared" si="260"/>
        <v>42474.656493055554</v>
      </c>
      <c r="T2775" s="8">
        <f t="shared" si="261"/>
        <v>42484.61482638889</v>
      </c>
      <c r="U2775" t="str">
        <f t="shared" si="262"/>
        <v>Apr</v>
      </c>
      <c r="V2775" t="str">
        <f t="shared" si="263"/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>
        <f t="shared" si="259"/>
        <v>43.85</v>
      </c>
      <c r="Q2776" t="s">
        <v>8322</v>
      </c>
      <c r="R2776" t="s">
        <v>8358</v>
      </c>
      <c r="S2776" s="8">
        <f t="shared" si="260"/>
        <v>41310.918148148143</v>
      </c>
      <c r="T2776" s="8">
        <f t="shared" si="261"/>
        <v>41340.876481481479</v>
      </c>
      <c r="U2776" t="str">
        <f t="shared" si="262"/>
        <v>Feb</v>
      </c>
      <c r="V2776" t="str">
        <f t="shared" si="263"/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">
        <v>8322</v>
      </c>
      <c r="R2777" t="s">
        <v>8358</v>
      </c>
      <c r="S2777" s="8">
        <f t="shared" si="260"/>
        <v>40862.805023148147</v>
      </c>
      <c r="T2777" s="8">
        <f t="shared" si="261"/>
        <v>40892.763356481482</v>
      </c>
      <c r="U2777" t="str">
        <f t="shared" si="262"/>
        <v>Nov</v>
      </c>
      <c r="V2777" t="str">
        <f t="shared" si="263"/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>
        <f t="shared" si="259"/>
        <v>45.97</v>
      </c>
      <c r="Q2778" t="s">
        <v>8322</v>
      </c>
      <c r="R2778" t="s">
        <v>8358</v>
      </c>
      <c r="S2778" s="8">
        <f t="shared" si="260"/>
        <v>42136.088842592588</v>
      </c>
      <c r="T2778" s="8">
        <f t="shared" si="261"/>
        <v>42167.047175925924</v>
      </c>
      <c r="U2778" t="str">
        <f t="shared" si="262"/>
        <v>May</v>
      </c>
      <c r="V2778" t="str">
        <f t="shared" si="263"/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>
        <f t="shared" si="259"/>
        <v>10</v>
      </c>
      <c r="Q2779" t="s">
        <v>8322</v>
      </c>
      <c r="R2779" t="s">
        <v>8358</v>
      </c>
      <c r="S2779" s="8">
        <f t="shared" si="260"/>
        <v>42172.460694444446</v>
      </c>
      <c r="T2779" s="8">
        <f t="shared" si="261"/>
        <v>42202.419027777782</v>
      </c>
      <c r="U2779" t="str">
        <f t="shared" si="262"/>
        <v>Jun</v>
      </c>
      <c r="V2779" t="str">
        <f t="shared" si="263"/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>
        <f t="shared" si="259"/>
        <v>93.67</v>
      </c>
      <c r="Q2780" t="s">
        <v>8322</v>
      </c>
      <c r="R2780" t="s">
        <v>8358</v>
      </c>
      <c r="S2780" s="8">
        <f t="shared" si="260"/>
        <v>41846.769745370366</v>
      </c>
      <c r="T2780" s="8">
        <f t="shared" si="261"/>
        <v>41876.728078703702</v>
      </c>
      <c r="U2780" t="str">
        <f t="shared" si="262"/>
        <v>Jul</v>
      </c>
      <c r="V2780" t="str">
        <f t="shared" si="263"/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>
        <f t="shared" si="259"/>
        <v>53</v>
      </c>
      <c r="Q2781" t="s">
        <v>8322</v>
      </c>
      <c r="R2781" t="s">
        <v>8358</v>
      </c>
      <c r="S2781" s="8">
        <f t="shared" si="260"/>
        <v>42300.377557870372</v>
      </c>
      <c r="T2781" s="8">
        <f t="shared" si="261"/>
        <v>42330.377557870372</v>
      </c>
      <c r="U2781" t="str">
        <f t="shared" si="262"/>
        <v>Oct</v>
      </c>
      <c r="V2781" t="str">
        <f t="shared" si="263"/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">
        <v>8322</v>
      </c>
      <c r="R2782" t="s">
        <v>8358</v>
      </c>
      <c r="S2782" s="8">
        <f t="shared" si="260"/>
        <v>42774.239444444444</v>
      </c>
      <c r="T2782" s="8">
        <f t="shared" si="261"/>
        <v>42804.197777777779</v>
      </c>
      <c r="U2782" t="str">
        <f t="shared" si="262"/>
        <v>Feb</v>
      </c>
      <c r="V2782" t="str">
        <f t="shared" si="263"/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>
        <f t="shared" si="259"/>
        <v>47</v>
      </c>
      <c r="Q2783" t="s">
        <v>8317</v>
      </c>
      <c r="R2783" t="s">
        <v>8318</v>
      </c>
      <c r="S2783" s="8">
        <f t="shared" si="260"/>
        <v>42018.733263888884</v>
      </c>
      <c r="T2783" s="8">
        <f t="shared" si="261"/>
        <v>42047.041666666672</v>
      </c>
      <c r="U2783" t="str">
        <f t="shared" si="262"/>
        <v>Jan</v>
      </c>
      <c r="V2783" t="str">
        <f t="shared" si="263"/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66.67</v>
      </c>
      <c r="Q2784" t="s">
        <v>8317</v>
      </c>
      <c r="R2784" t="s">
        <v>8318</v>
      </c>
      <c r="S2784" s="8">
        <f t="shared" si="260"/>
        <v>42026.716643518514</v>
      </c>
      <c r="T2784" s="8">
        <f t="shared" si="261"/>
        <v>42051.957638888889</v>
      </c>
      <c r="U2784" t="str">
        <f t="shared" si="262"/>
        <v>Jan</v>
      </c>
      <c r="V2784" t="str">
        <f t="shared" si="263"/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>
        <f t="shared" si="259"/>
        <v>18.77</v>
      </c>
      <c r="Q2785" t="s">
        <v>8317</v>
      </c>
      <c r="R2785" t="s">
        <v>8318</v>
      </c>
      <c r="S2785" s="8">
        <f t="shared" si="260"/>
        <v>42103.326921296299</v>
      </c>
      <c r="T2785" s="8">
        <f t="shared" si="261"/>
        <v>42117.285254629634</v>
      </c>
      <c r="U2785" t="str">
        <f t="shared" si="262"/>
        <v>Apr</v>
      </c>
      <c r="V2785" t="str">
        <f t="shared" si="263"/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</v>
      </c>
      <c r="Q2786" t="s">
        <v>8317</v>
      </c>
      <c r="R2786" t="s">
        <v>8318</v>
      </c>
      <c r="S2786" s="8">
        <f t="shared" si="260"/>
        <v>41920.579201388886</v>
      </c>
      <c r="T2786" s="8">
        <f t="shared" si="261"/>
        <v>41941.537534722222</v>
      </c>
      <c r="U2786" t="str">
        <f t="shared" si="262"/>
        <v>Oct</v>
      </c>
      <c r="V2786" t="str">
        <f t="shared" si="263"/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>
        <f t="shared" si="259"/>
        <v>36.86</v>
      </c>
      <c r="Q2787" t="s">
        <v>8317</v>
      </c>
      <c r="R2787" t="s">
        <v>8318</v>
      </c>
      <c r="S2787" s="8">
        <f t="shared" si="260"/>
        <v>42557.981099537035</v>
      </c>
      <c r="T2787" s="8">
        <f t="shared" si="261"/>
        <v>42587.625</v>
      </c>
      <c r="U2787" t="str">
        <f t="shared" si="262"/>
        <v>Jul</v>
      </c>
      <c r="V2787" t="str">
        <f t="shared" si="263"/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>
        <f t="shared" si="259"/>
        <v>39.81</v>
      </c>
      <c r="Q2788" t="s">
        <v>8317</v>
      </c>
      <c r="R2788" t="s">
        <v>8318</v>
      </c>
      <c r="S2788" s="8">
        <f t="shared" si="260"/>
        <v>41815.360879629625</v>
      </c>
      <c r="T2788" s="8">
        <f t="shared" si="261"/>
        <v>41829.319212962961</v>
      </c>
      <c r="U2788" t="str">
        <f t="shared" si="262"/>
        <v>Jun</v>
      </c>
      <c r="V2788" t="str">
        <f t="shared" si="263"/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>
        <f t="shared" si="259"/>
        <v>31.5</v>
      </c>
      <c r="Q2789" t="s">
        <v>8317</v>
      </c>
      <c r="R2789" t="s">
        <v>8318</v>
      </c>
      <c r="S2789" s="8">
        <f t="shared" si="260"/>
        <v>41807.990185185183</v>
      </c>
      <c r="T2789" s="8">
        <f t="shared" si="261"/>
        <v>41837.948518518519</v>
      </c>
      <c r="U2789" t="str">
        <f t="shared" si="262"/>
        <v>Jun</v>
      </c>
      <c r="V2789" t="str">
        <f t="shared" si="263"/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>
        <f t="shared" si="259"/>
        <v>102.5</v>
      </c>
      <c r="Q2790" t="s">
        <v>8317</v>
      </c>
      <c r="R2790" t="s">
        <v>8318</v>
      </c>
      <c r="S2790" s="8">
        <f t="shared" si="260"/>
        <v>42550.493553240733</v>
      </c>
      <c r="T2790" s="8">
        <f t="shared" si="261"/>
        <v>42580.451886574068</v>
      </c>
      <c r="U2790" t="str">
        <f t="shared" si="262"/>
        <v>Jun</v>
      </c>
      <c r="V2790" t="str">
        <f t="shared" si="263"/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>
        <f t="shared" si="259"/>
        <v>126.46</v>
      </c>
      <c r="Q2791" t="s">
        <v>8317</v>
      </c>
      <c r="R2791" t="s">
        <v>8318</v>
      </c>
      <c r="S2791" s="8">
        <f t="shared" si="260"/>
        <v>42055.804791666662</v>
      </c>
      <c r="T2791" s="8">
        <f t="shared" si="261"/>
        <v>42074.916666666672</v>
      </c>
      <c r="U2791" t="str">
        <f t="shared" si="262"/>
        <v>Feb</v>
      </c>
      <c r="V2791" t="str">
        <f t="shared" si="263"/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>
        <f t="shared" si="259"/>
        <v>47.88</v>
      </c>
      <c r="Q2792" t="s">
        <v>8317</v>
      </c>
      <c r="R2792" t="s">
        <v>8318</v>
      </c>
      <c r="S2792" s="8">
        <f t="shared" si="260"/>
        <v>42016.730358796289</v>
      </c>
      <c r="T2792" s="8">
        <f t="shared" si="261"/>
        <v>42046.688692129625</v>
      </c>
      <c r="U2792" t="str">
        <f t="shared" si="262"/>
        <v>Jan</v>
      </c>
      <c r="V2792" t="str">
        <f t="shared" si="263"/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>
        <f t="shared" si="259"/>
        <v>73.209999999999994</v>
      </c>
      <c r="Q2793" t="s">
        <v>8317</v>
      </c>
      <c r="R2793" t="s">
        <v>8318</v>
      </c>
      <c r="S2793" s="8">
        <f t="shared" si="260"/>
        <v>42591.691655092589</v>
      </c>
      <c r="T2793" s="8">
        <f t="shared" si="261"/>
        <v>42621.916666666672</v>
      </c>
      <c r="U2793" t="str">
        <f t="shared" si="262"/>
        <v>Aug</v>
      </c>
      <c r="V2793" t="str">
        <f t="shared" si="263"/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>
        <f t="shared" si="259"/>
        <v>89.67</v>
      </c>
      <c r="Q2794" t="s">
        <v>8317</v>
      </c>
      <c r="R2794" t="s">
        <v>8318</v>
      </c>
      <c r="S2794" s="8">
        <f t="shared" si="260"/>
        <v>42183.022673611107</v>
      </c>
      <c r="T2794" s="8">
        <f t="shared" si="261"/>
        <v>42227.981006944443</v>
      </c>
      <c r="U2794" t="str">
        <f t="shared" si="262"/>
        <v>Jun</v>
      </c>
      <c r="V2794" t="str">
        <f t="shared" si="263"/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>
        <f t="shared" si="259"/>
        <v>151.46</v>
      </c>
      <c r="Q2795" t="s">
        <v>8317</v>
      </c>
      <c r="R2795" t="s">
        <v>8318</v>
      </c>
      <c r="S2795" s="8">
        <f t="shared" si="260"/>
        <v>42176.210706018515</v>
      </c>
      <c r="T2795" s="8">
        <f t="shared" si="261"/>
        <v>42206.169039351851</v>
      </c>
      <c r="U2795" t="str">
        <f t="shared" si="262"/>
        <v>Jun</v>
      </c>
      <c r="V2795" t="str">
        <f t="shared" si="263"/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">
        <v>8317</v>
      </c>
      <c r="R2796" t="s">
        <v>8318</v>
      </c>
      <c r="S2796" s="8">
        <f t="shared" si="260"/>
        <v>42416.48332175926</v>
      </c>
      <c r="T2796" s="8">
        <f t="shared" si="261"/>
        <v>42432.541666666672</v>
      </c>
      <c r="U2796" t="str">
        <f t="shared" si="262"/>
        <v>Feb</v>
      </c>
      <c r="V2796" t="str">
        <f t="shared" si="263"/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>
        <f t="shared" si="259"/>
        <v>36.5</v>
      </c>
      <c r="Q2797" t="s">
        <v>8317</v>
      </c>
      <c r="R2797" t="s">
        <v>8318</v>
      </c>
      <c r="S2797" s="8">
        <f t="shared" si="260"/>
        <v>41780.317604166667</v>
      </c>
      <c r="T2797" s="8">
        <f t="shared" si="261"/>
        <v>41796.708333333336</v>
      </c>
      <c r="U2797" t="str">
        <f t="shared" si="262"/>
        <v>May</v>
      </c>
      <c r="V2797" t="str">
        <f t="shared" si="263"/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>
        <f t="shared" si="259"/>
        <v>44</v>
      </c>
      <c r="Q2798" t="s">
        <v>8317</v>
      </c>
      <c r="R2798" t="s">
        <v>8318</v>
      </c>
      <c r="S2798" s="8">
        <f t="shared" si="260"/>
        <v>41795.319768518515</v>
      </c>
      <c r="T2798" s="8">
        <f t="shared" si="261"/>
        <v>41825.278101851851</v>
      </c>
      <c r="U2798" t="str">
        <f t="shared" si="262"/>
        <v>Jun</v>
      </c>
      <c r="V2798" t="str">
        <f t="shared" si="263"/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>
        <f t="shared" si="259"/>
        <v>87.36</v>
      </c>
      <c r="Q2799" t="s">
        <v>8317</v>
      </c>
      <c r="R2799" t="s">
        <v>8318</v>
      </c>
      <c r="S2799" s="8">
        <f t="shared" si="260"/>
        <v>41798.731944444444</v>
      </c>
      <c r="T2799" s="8">
        <f t="shared" si="261"/>
        <v>41828.69027777778</v>
      </c>
      <c r="U2799" t="str">
        <f t="shared" si="262"/>
        <v>Jun</v>
      </c>
      <c r="V2799" t="str">
        <f t="shared" si="263"/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>
        <f t="shared" si="259"/>
        <v>36.47</v>
      </c>
      <c r="Q2800" t="s">
        <v>8317</v>
      </c>
      <c r="R2800" t="s">
        <v>8318</v>
      </c>
      <c r="S2800" s="8">
        <f t="shared" si="260"/>
        <v>42201.466678240737</v>
      </c>
      <c r="T2800" s="8">
        <f t="shared" si="261"/>
        <v>42216.416666666672</v>
      </c>
      <c r="U2800" t="str">
        <f t="shared" si="262"/>
        <v>Jul</v>
      </c>
      <c r="V2800" t="str">
        <f t="shared" si="263"/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>
        <f t="shared" si="259"/>
        <v>44.86</v>
      </c>
      <c r="Q2801" t="s">
        <v>8317</v>
      </c>
      <c r="R2801" t="s">
        <v>8318</v>
      </c>
      <c r="S2801" s="8">
        <f t="shared" si="260"/>
        <v>42507.05636574074</v>
      </c>
      <c r="T2801" s="8">
        <f t="shared" si="261"/>
        <v>42538.416666666672</v>
      </c>
      <c r="U2801" t="str">
        <f t="shared" si="262"/>
        <v>May</v>
      </c>
      <c r="V2801" t="str">
        <f t="shared" si="263"/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</v>
      </c>
      <c r="Q2802" t="s">
        <v>8317</v>
      </c>
      <c r="R2802" t="s">
        <v>8318</v>
      </c>
      <c r="S2802" s="8">
        <f t="shared" si="260"/>
        <v>41948.344513888886</v>
      </c>
      <c r="T2802" s="8">
        <f t="shared" si="261"/>
        <v>42008.302847222221</v>
      </c>
      <c r="U2802" t="str">
        <f t="shared" si="262"/>
        <v>Nov</v>
      </c>
      <c r="V2802" t="str">
        <f t="shared" si="263"/>
        <v>2014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>
        <f t="shared" si="259"/>
        <v>51.23</v>
      </c>
      <c r="Q2803" t="s">
        <v>8317</v>
      </c>
      <c r="R2803" t="s">
        <v>8318</v>
      </c>
      <c r="S2803" s="8">
        <f t="shared" si="260"/>
        <v>41900.034826388888</v>
      </c>
      <c r="T2803" s="8">
        <f t="shared" si="261"/>
        <v>41922.208333333336</v>
      </c>
      <c r="U2803" t="str">
        <f t="shared" si="262"/>
        <v>Sep</v>
      </c>
      <c r="V2803" t="str">
        <f t="shared" si="263"/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>
        <f t="shared" si="259"/>
        <v>33.94</v>
      </c>
      <c r="Q2804" t="s">
        <v>8317</v>
      </c>
      <c r="R2804" t="s">
        <v>8318</v>
      </c>
      <c r="S2804" s="8">
        <f t="shared" si="260"/>
        <v>42192.438738425924</v>
      </c>
      <c r="T2804" s="8">
        <f t="shared" si="261"/>
        <v>42222.39707175926</v>
      </c>
      <c r="U2804" t="str">
        <f t="shared" si="262"/>
        <v>Jul</v>
      </c>
      <c r="V2804" t="str">
        <f t="shared" si="263"/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>
        <f t="shared" si="259"/>
        <v>90.74</v>
      </c>
      <c r="Q2805" t="s">
        <v>8317</v>
      </c>
      <c r="R2805" t="s">
        <v>8318</v>
      </c>
      <c r="S2805" s="8">
        <f t="shared" si="260"/>
        <v>42157.857361111113</v>
      </c>
      <c r="T2805" s="8">
        <f t="shared" si="261"/>
        <v>42200.75</v>
      </c>
      <c r="U2805" t="str">
        <f t="shared" si="262"/>
        <v>Jun</v>
      </c>
      <c r="V2805" t="str">
        <f t="shared" si="263"/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>
        <f t="shared" si="259"/>
        <v>50</v>
      </c>
      <c r="Q2806" t="s">
        <v>8317</v>
      </c>
      <c r="R2806" t="s">
        <v>8318</v>
      </c>
      <c r="S2806" s="8">
        <f t="shared" si="260"/>
        <v>41881.245254629626</v>
      </c>
      <c r="T2806" s="8">
        <f t="shared" si="261"/>
        <v>41911.203587962962</v>
      </c>
      <c r="U2806" t="str">
        <f t="shared" si="262"/>
        <v>Aug</v>
      </c>
      <c r="V2806" t="str">
        <f t="shared" si="263"/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>
        <f t="shared" si="259"/>
        <v>24.44</v>
      </c>
      <c r="Q2807" t="s">
        <v>8317</v>
      </c>
      <c r="R2807" t="s">
        <v>8318</v>
      </c>
      <c r="S2807" s="8">
        <f t="shared" si="260"/>
        <v>42213.2971412037</v>
      </c>
      <c r="T2807" s="8">
        <f t="shared" si="261"/>
        <v>42238.255474537036</v>
      </c>
      <c r="U2807" t="str">
        <f t="shared" si="262"/>
        <v>Jul</v>
      </c>
      <c r="V2807" t="str">
        <f t="shared" si="263"/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>
        <f t="shared" si="259"/>
        <v>44.25</v>
      </c>
      <c r="Q2808" t="s">
        <v>8317</v>
      </c>
      <c r="R2808" t="s">
        <v>8318</v>
      </c>
      <c r="S2808" s="8">
        <f t="shared" si="260"/>
        <v>42185.058912037035</v>
      </c>
      <c r="T2808" s="8">
        <f t="shared" si="261"/>
        <v>42221.208333333328</v>
      </c>
      <c r="U2808" t="str">
        <f t="shared" si="262"/>
        <v>Jun</v>
      </c>
      <c r="V2808" t="str">
        <f t="shared" si="263"/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67.739999999999995</v>
      </c>
      <c r="Q2809" t="s">
        <v>8317</v>
      </c>
      <c r="R2809" t="s">
        <v>8318</v>
      </c>
      <c r="S2809" s="8">
        <f t="shared" si="260"/>
        <v>42154.664791666662</v>
      </c>
      <c r="T2809" s="8">
        <f t="shared" si="261"/>
        <v>42184.623124999998</v>
      </c>
      <c r="U2809" t="str">
        <f t="shared" si="262"/>
        <v>May</v>
      </c>
      <c r="V2809" t="str">
        <f t="shared" si="263"/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>
        <f t="shared" si="259"/>
        <v>65.38</v>
      </c>
      <c r="Q2810" t="s">
        <v>8317</v>
      </c>
      <c r="R2810" t="s">
        <v>8318</v>
      </c>
      <c r="S2810" s="8">
        <f t="shared" si="260"/>
        <v>42208.638136574074</v>
      </c>
      <c r="T2810" s="8">
        <f t="shared" si="261"/>
        <v>42238.59646990741</v>
      </c>
      <c r="U2810" t="str">
        <f t="shared" si="262"/>
        <v>Jul</v>
      </c>
      <c r="V2810" t="str">
        <f t="shared" si="263"/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>
        <f t="shared" si="259"/>
        <v>121.9</v>
      </c>
      <c r="Q2811" t="s">
        <v>8317</v>
      </c>
      <c r="R2811" t="s">
        <v>8318</v>
      </c>
      <c r="S2811" s="8">
        <f t="shared" si="260"/>
        <v>42451.288483796299</v>
      </c>
      <c r="T2811" s="8">
        <f t="shared" si="261"/>
        <v>42459.360416666663</v>
      </c>
      <c r="U2811" t="str">
        <f t="shared" si="262"/>
        <v>Mar</v>
      </c>
      <c r="V2811" t="str">
        <f t="shared" si="263"/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>
        <f t="shared" si="259"/>
        <v>47.46</v>
      </c>
      <c r="Q2812" t="s">
        <v>8317</v>
      </c>
      <c r="R2812" t="s">
        <v>8318</v>
      </c>
      <c r="S2812" s="8">
        <f t="shared" si="260"/>
        <v>41758.931296296294</v>
      </c>
      <c r="T2812" s="8">
        <f t="shared" si="261"/>
        <v>41790.915972222225</v>
      </c>
      <c r="U2812" t="str">
        <f t="shared" si="262"/>
        <v>Apr</v>
      </c>
      <c r="V2812" t="str">
        <f t="shared" si="263"/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>
        <f t="shared" si="259"/>
        <v>92.84</v>
      </c>
      <c r="Q2813" t="s">
        <v>8317</v>
      </c>
      <c r="R2813" t="s">
        <v>8318</v>
      </c>
      <c r="S2813" s="8">
        <f t="shared" si="260"/>
        <v>42028.288229166668</v>
      </c>
      <c r="T2813" s="8">
        <f t="shared" si="261"/>
        <v>42058.246562500004</v>
      </c>
      <c r="U2813" t="str">
        <f t="shared" si="262"/>
        <v>Jan</v>
      </c>
      <c r="V2813" t="str">
        <f t="shared" si="263"/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>
        <f t="shared" si="259"/>
        <v>68.25</v>
      </c>
      <c r="Q2814" t="s">
        <v>8317</v>
      </c>
      <c r="R2814" t="s">
        <v>8318</v>
      </c>
      <c r="S2814" s="8">
        <f t="shared" si="260"/>
        <v>42054.535856481474</v>
      </c>
      <c r="T2814" s="8">
        <f t="shared" si="261"/>
        <v>42099.916666666672</v>
      </c>
      <c r="U2814" t="str">
        <f t="shared" si="262"/>
        <v>Feb</v>
      </c>
      <c r="V2814" t="str">
        <f t="shared" si="263"/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>
        <f t="shared" si="259"/>
        <v>37.21</v>
      </c>
      <c r="Q2815" t="s">
        <v>8317</v>
      </c>
      <c r="R2815" t="s">
        <v>8318</v>
      </c>
      <c r="S2815" s="8">
        <f t="shared" si="260"/>
        <v>42693.534270833326</v>
      </c>
      <c r="T2815" s="8">
        <f t="shared" si="261"/>
        <v>42718.492604166662</v>
      </c>
      <c r="U2815" t="str">
        <f t="shared" si="262"/>
        <v>Nov</v>
      </c>
      <c r="V2815" t="str">
        <f t="shared" si="263"/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>
        <f t="shared" si="259"/>
        <v>25.25</v>
      </c>
      <c r="Q2816" t="s">
        <v>8317</v>
      </c>
      <c r="R2816" t="s">
        <v>8318</v>
      </c>
      <c r="S2816" s="8">
        <f t="shared" si="260"/>
        <v>42103.191145833327</v>
      </c>
      <c r="T2816" s="8">
        <f t="shared" si="261"/>
        <v>42133.149479166663</v>
      </c>
      <c r="U2816" t="str">
        <f t="shared" si="262"/>
        <v>Apr</v>
      </c>
      <c r="V2816" t="str">
        <f t="shared" si="263"/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</v>
      </c>
      <c r="Q2817" t="s">
        <v>8317</v>
      </c>
      <c r="R2817" t="s">
        <v>8318</v>
      </c>
      <c r="S2817" s="8">
        <f t="shared" si="260"/>
        <v>42559.568391203698</v>
      </c>
      <c r="T2817" s="8">
        <f t="shared" si="261"/>
        <v>42589.526724537034</v>
      </c>
      <c r="U2817" t="str">
        <f t="shared" si="262"/>
        <v>Jul</v>
      </c>
      <c r="V2817" t="str">
        <f t="shared" si="263"/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>
        <f t="shared" si="259"/>
        <v>25.13</v>
      </c>
      <c r="Q2818" t="s">
        <v>8317</v>
      </c>
      <c r="R2818" t="s">
        <v>8318</v>
      </c>
      <c r="S2818" s="8">
        <f t="shared" si="260"/>
        <v>42188.259166666663</v>
      </c>
      <c r="T2818" s="8">
        <f t="shared" si="261"/>
        <v>42218.416666666672</v>
      </c>
      <c r="U2818" t="str">
        <f t="shared" si="262"/>
        <v>Jul</v>
      </c>
      <c r="V2818" t="str">
        <f t="shared" si="263"/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ROUND(100*(E2819/D2819),0)</f>
        <v>130</v>
      </c>
      <c r="P2819">
        <f t="shared" ref="P2819:P2882" si="265">ROUND(E2819/L2819,2)</f>
        <v>23.64</v>
      </c>
      <c r="Q2819" t="s">
        <v>8317</v>
      </c>
      <c r="R2819" t="s">
        <v>8318</v>
      </c>
      <c r="S2819" s="8">
        <f t="shared" ref="S2819:S2882" si="266">(((J2819/60)/60)/24)+DATE(1970,1,1)+(-5/24)</f>
        <v>42023.42664351852</v>
      </c>
      <c r="T2819" s="8">
        <f t="shared" ref="T2819:T2882" si="267">(((I2819/60)/60)/24)+DATE(1970,1,1)+(-6/24)</f>
        <v>42063.384976851856</v>
      </c>
      <c r="U2819" t="str">
        <f t="shared" ref="U2819:U2882" si="268">TEXT(S2819,"mmm")</f>
        <v>Jan</v>
      </c>
      <c r="V2819" t="str">
        <f t="shared" ref="V2819:V2882" si="269">TEXT(S2819,"yyyy")</f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>
        <f t="shared" si="265"/>
        <v>103.95</v>
      </c>
      <c r="Q2820" t="s">
        <v>8317</v>
      </c>
      <c r="R2820" t="s">
        <v>8318</v>
      </c>
      <c r="S2820" s="8">
        <f t="shared" si="266"/>
        <v>42250.389884259253</v>
      </c>
      <c r="T2820" s="8">
        <f t="shared" si="267"/>
        <v>42270.348217592589</v>
      </c>
      <c r="U2820" t="str">
        <f t="shared" si="268"/>
        <v>Sep</v>
      </c>
      <c r="V2820" t="str">
        <f t="shared" si="269"/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>
        <f t="shared" si="265"/>
        <v>50.38</v>
      </c>
      <c r="Q2821" t="s">
        <v>8317</v>
      </c>
      <c r="R2821" t="s">
        <v>8318</v>
      </c>
      <c r="S2821" s="8">
        <f t="shared" si="266"/>
        <v>42139.317233796297</v>
      </c>
      <c r="T2821" s="8">
        <f t="shared" si="267"/>
        <v>42169.275567129633</v>
      </c>
      <c r="U2821" t="str">
        <f t="shared" si="268"/>
        <v>May</v>
      </c>
      <c r="V2821" t="str">
        <f t="shared" si="269"/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">
        <v>8317</v>
      </c>
      <c r="R2822" t="s">
        <v>8318</v>
      </c>
      <c r="S2822" s="8">
        <f t="shared" si="266"/>
        <v>42401.402650462966</v>
      </c>
      <c r="T2822" s="8">
        <f t="shared" si="267"/>
        <v>42425.75</v>
      </c>
      <c r="U2822" t="str">
        <f t="shared" si="268"/>
        <v>Feb</v>
      </c>
      <c r="V2822" t="str">
        <f t="shared" si="269"/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</v>
      </c>
      <c r="Q2823" t="s">
        <v>8317</v>
      </c>
      <c r="R2823" t="s">
        <v>8318</v>
      </c>
      <c r="S2823" s="8">
        <f t="shared" si="266"/>
        <v>41875.714525462965</v>
      </c>
      <c r="T2823" s="8">
        <f t="shared" si="267"/>
        <v>41905.672858796301</v>
      </c>
      <c r="U2823" t="str">
        <f t="shared" si="268"/>
        <v>Aug</v>
      </c>
      <c r="V2823" t="str">
        <f t="shared" si="269"/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63.83</v>
      </c>
      <c r="Q2824" t="s">
        <v>8317</v>
      </c>
      <c r="R2824" t="s">
        <v>8318</v>
      </c>
      <c r="S2824" s="8">
        <f t="shared" si="266"/>
        <v>42060.475601851846</v>
      </c>
      <c r="T2824" s="8">
        <f t="shared" si="267"/>
        <v>42090.392268518524</v>
      </c>
      <c r="U2824" t="str">
        <f t="shared" si="268"/>
        <v>Feb</v>
      </c>
      <c r="V2824" t="str">
        <f t="shared" si="269"/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8.86</v>
      </c>
      <c r="Q2825" t="s">
        <v>8317</v>
      </c>
      <c r="R2825" t="s">
        <v>8318</v>
      </c>
      <c r="S2825" s="8">
        <f t="shared" si="266"/>
        <v>42066.803310185183</v>
      </c>
      <c r="T2825" s="8">
        <f t="shared" si="267"/>
        <v>42094.707638888889</v>
      </c>
      <c r="U2825" t="str">
        <f t="shared" si="268"/>
        <v>Mar</v>
      </c>
      <c r="V2825" t="str">
        <f t="shared" si="269"/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>
        <f t="shared" si="265"/>
        <v>50.67</v>
      </c>
      <c r="Q2826" t="s">
        <v>8317</v>
      </c>
      <c r="R2826" t="s">
        <v>8318</v>
      </c>
      <c r="S2826" s="8">
        <f t="shared" si="266"/>
        <v>42136.0624537037</v>
      </c>
      <c r="T2826" s="8">
        <f t="shared" si="267"/>
        <v>42167.821527777778</v>
      </c>
      <c r="U2826" t="str">
        <f t="shared" si="268"/>
        <v>May</v>
      </c>
      <c r="V2826" t="str">
        <f t="shared" si="269"/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>
        <f t="shared" si="265"/>
        <v>60.78</v>
      </c>
      <c r="Q2827" t="s">
        <v>8317</v>
      </c>
      <c r="R2827" t="s">
        <v>8318</v>
      </c>
      <c r="S2827" s="8">
        <f t="shared" si="266"/>
        <v>42312.584328703706</v>
      </c>
      <c r="T2827" s="8">
        <f t="shared" si="267"/>
        <v>42342.542662037042</v>
      </c>
      <c r="U2827" t="str">
        <f t="shared" si="268"/>
        <v>Nov</v>
      </c>
      <c r="V2827" t="str">
        <f t="shared" si="269"/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>
        <f t="shared" si="265"/>
        <v>113.42</v>
      </c>
      <c r="Q2828" t="s">
        <v>8317</v>
      </c>
      <c r="R2828" t="s">
        <v>8318</v>
      </c>
      <c r="S2828" s="8">
        <f t="shared" si="266"/>
        <v>42170.826527777775</v>
      </c>
      <c r="T2828" s="8">
        <f t="shared" si="267"/>
        <v>42195.041666666672</v>
      </c>
      <c r="U2828" t="str">
        <f t="shared" si="268"/>
        <v>Jun</v>
      </c>
      <c r="V2828" t="str">
        <f t="shared" si="269"/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>
        <f t="shared" si="265"/>
        <v>104.57</v>
      </c>
      <c r="Q2829" t="s">
        <v>8317</v>
      </c>
      <c r="R2829" t="s">
        <v>8318</v>
      </c>
      <c r="S2829" s="8">
        <f t="shared" si="266"/>
        <v>42494.475300925922</v>
      </c>
      <c r="T2829" s="8">
        <f t="shared" si="267"/>
        <v>42524.4375</v>
      </c>
      <c r="U2829" t="str">
        <f t="shared" si="268"/>
        <v>May</v>
      </c>
      <c r="V2829" t="str">
        <f t="shared" si="269"/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>
        <f t="shared" si="265"/>
        <v>98.31</v>
      </c>
      <c r="Q2830" t="s">
        <v>8317</v>
      </c>
      <c r="R2830" t="s">
        <v>8318</v>
      </c>
      <c r="S2830" s="8">
        <f t="shared" si="266"/>
        <v>42254.056354166663</v>
      </c>
      <c r="T2830" s="8">
        <f t="shared" si="267"/>
        <v>42279.708333333328</v>
      </c>
      <c r="U2830" t="str">
        <f t="shared" si="268"/>
        <v>Sep</v>
      </c>
      <c r="V2830" t="str">
        <f t="shared" si="269"/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>
        <f t="shared" si="265"/>
        <v>35.04</v>
      </c>
      <c r="Q2831" t="s">
        <v>8317</v>
      </c>
      <c r="R2831" t="s">
        <v>8318</v>
      </c>
      <c r="S2831" s="8">
        <f t="shared" si="266"/>
        <v>42495.225902777776</v>
      </c>
      <c r="T2831" s="8">
        <f t="shared" si="267"/>
        <v>42523.184236111112</v>
      </c>
      <c r="U2831" t="str">
        <f t="shared" si="268"/>
        <v>May</v>
      </c>
      <c r="V2831" t="str">
        <f t="shared" si="269"/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272.73</v>
      </c>
      <c r="Q2832" t="s">
        <v>8317</v>
      </c>
      <c r="R2832" t="s">
        <v>8318</v>
      </c>
      <c r="S2832" s="8">
        <f t="shared" si="266"/>
        <v>41758.631342592591</v>
      </c>
      <c r="T2832" s="8">
        <f t="shared" si="267"/>
        <v>41770.915972222225</v>
      </c>
      <c r="U2832" t="str">
        <f t="shared" si="268"/>
        <v>Apr</v>
      </c>
      <c r="V2832" t="str">
        <f t="shared" si="269"/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>
        <f t="shared" si="265"/>
        <v>63.85</v>
      </c>
      <c r="Q2833" t="s">
        <v>8317</v>
      </c>
      <c r="R2833" t="s">
        <v>8318</v>
      </c>
      <c r="S2833" s="8">
        <f t="shared" si="266"/>
        <v>42171.616550925923</v>
      </c>
      <c r="T2833" s="8">
        <f t="shared" si="267"/>
        <v>42201.574884259258</v>
      </c>
      <c r="U2833" t="str">
        <f t="shared" si="268"/>
        <v>Jun</v>
      </c>
      <c r="V2833" t="str">
        <f t="shared" si="269"/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>
        <f t="shared" si="265"/>
        <v>30.19</v>
      </c>
      <c r="Q2834" t="s">
        <v>8317</v>
      </c>
      <c r="R2834" t="s">
        <v>8318</v>
      </c>
      <c r="S2834" s="8">
        <f t="shared" si="266"/>
        <v>41938.501087962963</v>
      </c>
      <c r="T2834" s="8">
        <f t="shared" si="267"/>
        <v>41966.666666666672</v>
      </c>
      <c r="U2834" t="str">
        <f t="shared" si="268"/>
        <v>Oct</v>
      </c>
      <c r="V2834" t="str">
        <f t="shared" si="269"/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>
        <f t="shared" si="265"/>
        <v>83.51</v>
      </c>
      <c r="Q2835" t="s">
        <v>8317</v>
      </c>
      <c r="R2835" t="s">
        <v>8318</v>
      </c>
      <c r="S2835" s="8">
        <f t="shared" si="266"/>
        <v>42267.919363425921</v>
      </c>
      <c r="T2835" s="8">
        <f t="shared" si="267"/>
        <v>42287.833333333328</v>
      </c>
      <c r="U2835" t="str">
        <f t="shared" si="268"/>
        <v>Sep</v>
      </c>
      <c r="V2835" t="str">
        <f t="shared" si="269"/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64.760000000000005</v>
      </c>
      <c r="Q2836" t="s">
        <v>8317</v>
      </c>
      <c r="R2836" t="s">
        <v>8318</v>
      </c>
      <c r="S2836" s="8">
        <f t="shared" si="266"/>
        <v>42019.751504629625</v>
      </c>
      <c r="T2836" s="8">
        <f t="shared" si="267"/>
        <v>42034.709837962961</v>
      </c>
      <c r="U2836" t="str">
        <f t="shared" si="268"/>
        <v>Jan</v>
      </c>
      <c r="V2836" t="str">
        <f t="shared" si="269"/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>
        <f t="shared" si="265"/>
        <v>20.12</v>
      </c>
      <c r="Q2837" t="s">
        <v>8317</v>
      </c>
      <c r="R2837" t="s">
        <v>8318</v>
      </c>
      <c r="S2837" s="8">
        <f t="shared" si="266"/>
        <v>42313.495567129627</v>
      </c>
      <c r="T2837" s="8">
        <f t="shared" si="267"/>
        <v>42342.75</v>
      </c>
      <c r="U2837" t="str">
        <f t="shared" si="268"/>
        <v>Nov</v>
      </c>
      <c r="V2837" t="str">
        <f t="shared" si="269"/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>
        <f t="shared" si="265"/>
        <v>44.09</v>
      </c>
      <c r="Q2838" t="s">
        <v>8317</v>
      </c>
      <c r="R2838" t="s">
        <v>8318</v>
      </c>
      <c r="S2838" s="8">
        <f t="shared" si="266"/>
        <v>42746.053449074076</v>
      </c>
      <c r="T2838" s="8">
        <f t="shared" si="267"/>
        <v>42783.957638888889</v>
      </c>
      <c r="U2838" t="str">
        <f t="shared" si="268"/>
        <v>Jan</v>
      </c>
      <c r="V2838" t="str">
        <f t="shared" si="269"/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40.479999999999997</v>
      </c>
      <c r="Q2839" t="s">
        <v>8317</v>
      </c>
      <c r="R2839" t="s">
        <v>8318</v>
      </c>
      <c r="S2839" s="8">
        <f t="shared" si="266"/>
        <v>42307.700046296297</v>
      </c>
      <c r="T2839" s="8">
        <f t="shared" si="267"/>
        <v>42347.700046296297</v>
      </c>
      <c r="U2839" t="str">
        <f t="shared" si="268"/>
        <v>Oct</v>
      </c>
      <c r="V2839" t="str">
        <f t="shared" si="269"/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>
        <f t="shared" si="265"/>
        <v>44.54</v>
      </c>
      <c r="Q2840" t="s">
        <v>8317</v>
      </c>
      <c r="R2840" t="s">
        <v>8318</v>
      </c>
      <c r="S2840" s="8">
        <f t="shared" si="266"/>
        <v>41842.399259259255</v>
      </c>
      <c r="T2840" s="8">
        <f t="shared" si="267"/>
        <v>41864.666666666664</v>
      </c>
      <c r="U2840" t="str">
        <f t="shared" si="268"/>
        <v>Jul</v>
      </c>
      <c r="V2840" t="str">
        <f t="shared" si="269"/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>
        <f t="shared" si="265"/>
        <v>125.81</v>
      </c>
      <c r="Q2841" t="s">
        <v>8317</v>
      </c>
      <c r="R2841" t="s">
        <v>8318</v>
      </c>
      <c r="S2841" s="8">
        <f t="shared" si="266"/>
        <v>41853.031874999993</v>
      </c>
      <c r="T2841" s="8">
        <f t="shared" si="267"/>
        <v>41875.957638888889</v>
      </c>
      <c r="U2841" t="str">
        <f t="shared" si="268"/>
        <v>Aug</v>
      </c>
      <c r="V2841" t="str">
        <f t="shared" si="269"/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19.7</v>
      </c>
      <c r="Q2842" t="s">
        <v>8317</v>
      </c>
      <c r="R2842" t="s">
        <v>8318</v>
      </c>
      <c r="S2842" s="8">
        <f t="shared" si="266"/>
        <v>42059.827303240738</v>
      </c>
      <c r="T2842" s="8">
        <f t="shared" si="267"/>
        <v>42081.458333333328</v>
      </c>
      <c r="U2842" t="str">
        <f t="shared" si="268"/>
        <v>Feb</v>
      </c>
      <c r="V2842" t="str">
        <f t="shared" si="269"/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">
        <v>8317</v>
      </c>
      <c r="R2843" t="s">
        <v>8318</v>
      </c>
      <c r="S2843" s="8">
        <f t="shared" si="266"/>
        <v>42291.53121527777</v>
      </c>
      <c r="T2843" s="8">
        <f t="shared" si="267"/>
        <v>42351.531215277777</v>
      </c>
      <c r="U2843" t="str">
        <f t="shared" si="268"/>
        <v>Oct</v>
      </c>
      <c r="V2843" t="str">
        <f t="shared" si="269"/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">
        <v>8317</v>
      </c>
      <c r="R2844" t="s">
        <v>8318</v>
      </c>
      <c r="S2844" s="8">
        <f t="shared" si="266"/>
        <v>41784.744155092587</v>
      </c>
      <c r="T2844" s="8">
        <f t="shared" si="267"/>
        <v>41811.208333333336</v>
      </c>
      <c r="U2844" t="str">
        <f t="shared" si="268"/>
        <v>May</v>
      </c>
      <c r="V2844" t="str">
        <f t="shared" si="269"/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">
        <v>8317</v>
      </c>
      <c r="R2845" t="s">
        <v>8318</v>
      </c>
      <c r="S2845" s="8">
        <f t="shared" si="266"/>
        <v>42492.529513888883</v>
      </c>
      <c r="T2845" s="8">
        <f t="shared" si="267"/>
        <v>42533.916666666672</v>
      </c>
      <c r="U2845" t="str">
        <f t="shared" si="268"/>
        <v>May</v>
      </c>
      <c r="V2845" t="str">
        <f t="shared" si="269"/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>
        <f t="shared" si="265"/>
        <v>30</v>
      </c>
      <c r="Q2846" t="s">
        <v>8317</v>
      </c>
      <c r="R2846" t="s">
        <v>8318</v>
      </c>
      <c r="S2846" s="8">
        <f t="shared" si="266"/>
        <v>42709.337731481479</v>
      </c>
      <c r="T2846" s="8">
        <f t="shared" si="267"/>
        <v>42739.296064814815</v>
      </c>
      <c r="U2846" t="str">
        <f t="shared" si="268"/>
        <v>Dec</v>
      </c>
      <c r="V2846" t="str">
        <f t="shared" si="269"/>
        <v>2016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>
        <f t="shared" si="265"/>
        <v>60.67</v>
      </c>
      <c r="Q2847" t="s">
        <v>8317</v>
      </c>
      <c r="R2847" t="s">
        <v>8318</v>
      </c>
      <c r="S2847" s="8">
        <f t="shared" si="266"/>
        <v>42102.808252314811</v>
      </c>
      <c r="T2847" s="8">
        <f t="shared" si="267"/>
        <v>42162.766585648147</v>
      </c>
      <c r="U2847" t="str">
        <f t="shared" si="268"/>
        <v>Apr</v>
      </c>
      <c r="V2847" t="str">
        <f t="shared" si="269"/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">
        <v>8317</v>
      </c>
      <c r="R2848" t="s">
        <v>8318</v>
      </c>
      <c r="S2848" s="8">
        <f t="shared" si="266"/>
        <v>42108.483726851853</v>
      </c>
      <c r="T2848" s="8">
        <f t="shared" si="267"/>
        <v>42153.442060185189</v>
      </c>
      <c r="U2848" t="str">
        <f t="shared" si="268"/>
        <v>Apr</v>
      </c>
      <c r="V2848" t="str">
        <f t="shared" si="269"/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">
        <v>8317</v>
      </c>
      <c r="R2849" t="s">
        <v>8318</v>
      </c>
      <c r="S2849" s="8">
        <f t="shared" si="266"/>
        <v>42453.597974537035</v>
      </c>
      <c r="T2849" s="8">
        <f t="shared" si="267"/>
        <v>42513.556307870371</v>
      </c>
      <c r="U2849" t="str">
        <f t="shared" si="268"/>
        <v>Mar</v>
      </c>
      <c r="V2849" t="str">
        <f t="shared" si="269"/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>
        <f t="shared" si="265"/>
        <v>23.33</v>
      </c>
      <c r="Q2850" t="s">
        <v>8317</v>
      </c>
      <c r="R2850" t="s">
        <v>8318</v>
      </c>
      <c r="S2850" s="8">
        <f t="shared" si="266"/>
        <v>42123.440497685187</v>
      </c>
      <c r="T2850" s="8">
        <f t="shared" si="267"/>
        <v>42153.398831018523</v>
      </c>
      <c r="U2850" t="str">
        <f t="shared" si="268"/>
        <v>Apr</v>
      </c>
      <c r="V2850" t="str">
        <f t="shared" si="269"/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">
        <v>8317</v>
      </c>
      <c r="R2851" t="s">
        <v>8318</v>
      </c>
      <c r="S2851" s="8">
        <f t="shared" si="266"/>
        <v>42453.219907407409</v>
      </c>
      <c r="T2851" s="8">
        <f t="shared" si="267"/>
        <v>42483.178240740745</v>
      </c>
      <c r="U2851" t="str">
        <f t="shared" si="268"/>
        <v>Mar</v>
      </c>
      <c r="V2851" t="str">
        <f t="shared" si="269"/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>
        <f t="shared" si="265"/>
        <v>23.92</v>
      </c>
      <c r="Q2852" t="s">
        <v>8317</v>
      </c>
      <c r="R2852" t="s">
        <v>8318</v>
      </c>
      <c r="S2852" s="8">
        <f t="shared" si="266"/>
        <v>41857.798738425925</v>
      </c>
      <c r="T2852" s="8">
        <f t="shared" si="267"/>
        <v>41887.757071759261</v>
      </c>
      <c r="U2852" t="str">
        <f t="shared" si="268"/>
        <v>Aug</v>
      </c>
      <c r="V2852" t="str">
        <f t="shared" si="269"/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">
        <v>8317</v>
      </c>
      <c r="R2853" t="s">
        <v>8318</v>
      </c>
      <c r="S2853" s="8">
        <f t="shared" si="266"/>
        <v>42389.794317129628</v>
      </c>
      <c r="T2853" s="8">
        <f t="shared" si="267"/>
        <v>42398.720138888893</v>
      </c>
      <c r="U2853" t="str">
        <f t="shared" si="268"/>
        <v>Jan</v>
      </c>
      <c r="V2853" t="str">
        <f t="shared" si="269"/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>
        <f t="shared" si="265"/>
        <v>15.83</v>
      </c>
      <c r="Q2854" t="s">
        <v>8317</v>
      </c>
      <c r="R2854" t="s">
        <v>8318</v>
      </c>
      <c r="S2854" s="8">
        <f t="shared" si="266"/>
        <v>41780.836840277778</v>
      </c>
      <c r="T2854" s="8">
        <f t="shared" si="267"/>
        <v>41810.795173611114</v>
      </c>
      <c r="U2854" t="str">
        <f t="shared" si="268"/>
        <v>May</v>
      </c>
      <c r="V2854" t="str">
        <f t="shared" si="269"/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">
        <v>8317</v>
      </c>
      <c r="R2855" t="s">
        <v>8318</v>
      </c>
      <c r="S2855" s="8">
        <f t="shared" si="266"/>
        <v>41835.98260416666</v>
      </c>
      <c r="T2855" s="8">
        <f t="shared" si="267"/>
        <v>41895.940937499996</v>
      </c>
      <c r="U2855" t="str">
        <f t="shared" si="268"/>
        <v>Jul</v>
      </c>
      <c r="V2855" t="str">
        <f t="shared" si="269"/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>
        <f t="shared" si="265"/>
        <v>29.79</v>
      </c>
      <c r="Q2856" t="s">
        <v>8317</v>
      </c>
      <c r="R2856" t="s">
        <v>8318</v>
      </c>
      <c r="S2856" s="8">
        <f t="shared" si="266"/>
        <v>42111.508321759255</v>
      </c>
      <c r="T2856" s="8">
        <f t="shared" si="267"/>
        <v>42131.46665509259</v>
      </c>
      <c r="U2856" t="str">
        <f t="shared" si="268"/>
        <v>Apr</v>
      </c>
      <c r="V2856" t="str">
        <f t="shared" si="269"/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">
        <v>8317</v>
      </c>
      <c r="R2857" t="s">
        <v>8318</v>
      </c>
      <c r="S2857" s="8">
        <f t="shared" si="266"/>
        <v>42369.799432870372</v>
      </c>
      <c r="T2857" s="8">
        <f t="shared" si="267"/>
        <v>42398.731944444444</v>
      </c>
      <c r="U2857" t="str">
        <f t="shared" si="268"/>
        <v>Dec</v>
      </c>
      <c r="V2857" t="str">
        <f t="shared" si="269"/>
        <v>2015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>
        <f t="shared" si="265"/>
        <v>24.33</v>
      </c>
      <c r="Q2858" t="s">
        <v>8317</v>
      </c>
      <c r="R2858" t="s">
        <v>8318</v>
      </c>
      <c r="S2858" s="8">
        <f t="shared" si="266"/>
        <v>42164.829247685186</v>
      </c>
      <c r="T2858" s="8">
        <f t="shared" si="267"/>
        <v>42224.648611111115</v>
      </c>
      <c r="U2858" t="str">
        <f t="shared" si="268"/>
        <v>Jun</v>
      </c>
      <c r="V2858" t="str">
        <f t="shared" si="269"/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>
        <f t="shared" si="265"/>
        <v>500</v>
      </c>
      <c r="Q2859" t="s">
        <v>8317</v>
      </c>
      <c r="R2859" t="s">
        <v>8318</v>
      </c>
      <c r="S2859" s="8">
        <f t="shared" si="266"/>
        <v>42726.711747685178</v>
      </c>
      <c r="T2859" s="8">
        <f t="shared" si="267"/>
        <v>42786.5</v>
      </c>
      <c r="U2859" t="str">
        <f t="shared" si="268"/>
        <v>Dec</v>
      </c>
      <c r="V2859" t="str">
        <f t="shared" si="269"/>
        <v>2016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">
        <v>8317</v>
      </c>
      <c r="R2860" t="s">
        <v>8318</v>
      </c>
      <c r="S2860" s="8">
        <f t="shared" si="266"/>
        <v>41954.336747685178</v>
      </c>
      <c r="T2860" s="8">
        <f t="shared" si="267"/>
        <v>41978.227777777778</v>
      </c>
      <c r="U2860" t="str">
        <f t="shared" si="268"/>
        <v>Nov</v>
      </c>
      <c r="V2860" t="str">
        <f t="shared" si="269"/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>
        <f t="shared" si="265"/>
        <v>35</v>
      </c>
      <c r="Q2861" t="s">
        <v>8317</v>
      </c>
      <c r="R2861" t="s">
        <v>8318</v>
      </c>
      <c r="S2861" s="8">
        <f t="shared" si="266"/>
        <v>42233.153981481482</v>
      </c>
      <c r="T2861" s="8">
        <f t="shared" si="267"/>
        <v>42293.112314814818</v>
      </c>
      <c r="U2861" t="str">
        <f t="shared" si="268"/>
        <v>Aug</v>
      </c>
      <c r="V2861" t="str">
        <f t="shared" si="269"/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>
        <f t="shared" si="265"/>
        <v>29.56</v>
      </c>
      <c r="Q2862" t="s">
        <v>8317</v>
      </c>
      <c r="R2862" t="s">
        <v>8318</v>
      </c>
      <c r="S2862" s="8">
        <f t="shared" si="266"/>
        <v>42480.592314814807</v>
      </c>
      <c r="T2862" s="8">
        <f t="shared" si="267"/>
        <v>42540.550648148142</v>
      </c>
      <c r="U2862" t="str">
        <f t="shared" si="268"/>
        <v>Apr</v>
      </c>
      <c r="V2862" t="str">
        <f t="shared" si="269"/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26.67</v>
      </c>
      <c r="Q2863" t="s">
        <v>8317</v>
      </c>
      <c r="R2863" t="s">
        <v>8318</v>
      </c>
      <c r="S2863" s="8">
        <f t="shared" si="266"/>
        <v>42257.3825</v>
      </c>
      <c r="T2863" s="8">
        <f t="shared" si="267"/>
        <v>42271.340833333335</v>
      </c>
      <c r="U2863" t="str">
        <f t="shared" si="268"/>
        <v>Sep</v>
      </c>
      <c r="V2863" t="str">
        <f t="shared" si="269"/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>
        <f t="shared" si="265"/>
        <v>18.329999999999998</v>
      </c>
      <c r="Q2864" t="s">
        <v>8317</v>
      </c>
      <c r="R2864" t="s">
        <v>8318</v>
      </c>
      <c r="S2864" s="8">
        <f t="shared" si="266"/>
        <v>41784.581354166665</v>
      </c>
      <c r="T2864" s="8">
        <f t="shared" si="267"/>
        <v>41814.539687500001</v>
      </c>
      <c r="U2864" t="str">
        <f t="shared" si="268"/>
        <v>May</v>
      </c>
      <c r="V2864" t="str">
        <f t="shared" si="269"/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>
        <f t="shared" si="265"/>
        <v>20</v>
      </c>
      <c r="Q2865" t="s">
        <v>8317</v>
      </c>
      <c r="R2865" t="s">
        <v>8318</v>
      </c>
      <c r="S2865" s="8">
        <f t="shared" si="266"/>
        <v>41831.46670138889</v>
      </c>
      <c r="T2865" s="8">
        <f t="shared" si="267"/>
        <v>41891.425034722226</v>
      </c>
      <c r="U2865" t="str">
        <f t="shared" si="268"/>
        <v>Jul</v>
      </c>
      <c r="V2865" t="str">
        <f t="shared" si="269"/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>
        <f t="shared" si="265"/>
        <v>13.33</v>
      </c>
      <c r="Q2866" t="s">
        <v>8317</v>
      </c>
      <c r="R2866" t="s">
        <v>8318</v>
      </c>
      <c r="S2866" s="8">
        <f t="shared" si="266"/>
        <v>42172.405173611107</v>
      </c>
      <c r="T2866" s="8">
        <f t="shared" si="267"/>
        <v>42202.304166666669</v>
      </c>
      <c r="U2866" t="str">
        <f t="shared" si="268"/>
        <v>Jun</v>
      </c>
      <c r="V2866" t="str">
        <f t="shared" si="269"/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">
        <v>8317</v>
      </c>
      <c r="R2867" t="s">
        <v>8318</v>
      </c>
      <c r="S2867" s="8">
        <f t="shared" si="266"/>
        <v>41949.905775462961</v>
      </c>
      <c r="T2867" s="8">
        <f t="shared" si="267"/>
        <v>42009.864108796297</v>
      </c>
      <c r="U2867" t="str">
        <f t="shared" si="268"/>
        <v>Nov</v>
      </c>
      <c r="V2867" t="str">
        <f t="shared" si="269"/>
        <v>2014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>
        <f t="shared" si="265"/>
        <v>22.5</v>
      </c>
      <c r="Q2868" t="s">
        <v>8317</v>
      </c>
      <c r="R2868" t="s">
        <v>8318</v>
      </c>
      <c r="S2868" s="8">
        <f t="shared" si="266"/>
        <v>42627.746770833335</v>
      </c>
      <c r="T2868" s="8">
        <f t="shared" si="267"/>
        <v>42657.666666666672</v>
      </c>
      <c r="U2868" t="str">
        <f t="shared" si="268"/>
        <v>Sep</v>
      </c>
      <c r="V2868" t="str">
        <f t="shared" si="269"/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>
        <f t="shared" si="265"/>
        <v>50.4</v>
      </c>
      <c r="Q2869" t="s">
        <v>8317</v>
      </c>
      <c r="R2869" t="s">
        <v>8318</v>
      </c>
      <c r="S2869" s="8">
        <f t="shared" si="266"/>
        <v>42530.986944444441</v>
      </c>
      <c r="T2869" s="8">
        <f t="shared" si="267"/>
        <v>42554.916666666672</v>
      </c>
      <c r="U2869" t="str">
        <f t="shared" si="268"/>
        <v>Jun</v>
      </c>
      <c r="V2869" t="str">
        <f t="shared" si="269"/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>
        <f t="shared" si="265"/>
        <v>105.03</v>
      </c>
      <c r="Q2870" t="s">
        <v>8317</v>
      </c>
      <c r="R2870" t="s">
        <v>8318</v>
      </c>
      <c r="S2870" s="8">
        <f t="shared" si="266"/>
        <v>42618.618680555555</v>
      </c>
      <c r="T2870" s="8">
        <f t="shared" si="267"/>
        <v>42648.577013888891</v>
      </c>
      <c r="U2870" t="str">
        <f t="shared" si="268"/>
        <v>Sep</v>
      </c>
      <c r="V2870" t="str">
        <f t="shared" si="269"/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>
        <f t="shared" si="265"/>
        <v>35.4</v>
      </c>
      <c r="Q2871" t="s">
        <v>8317</v>
      </c>
      <c r="R2871" t="s">
        <v>8318</v>
      </c>
      <c r="S2871" s="8">
        <f t="shared" si="266"/>
        <v>42540.385196759256</v>
      </c>
      <c r="T2871" s="8">
        <f t="shared" si="267"/>
        <v>42570.343530092592</v>
      </c>
      <c r="U2871" t="str">
        <f t="shared" si="268"/>
        <v>Jun</v>
      </c>
      <c r="V2871" t="str">
        <f t="shared" si="269"/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</v>
      </c>
      <c r="Q2872" t="s">
        <v>8317</v>
      </c>
      <c r="R2872" t="s">
        <v>8318</v>
      </c>
      <c r="S2872" s="8">
        <f t="shared" si="266"/>
        <v>41745.981076388889</v>
      </c>
      <c r="T2872" s="8">
        <f t="shared" si="267"/>
        <v>41775.939409722225</v>
      </c>
      <c r="U2872" t="str">
        <f t="shared" si="268"/>
        <v>Apr</v>
      </c>
      <c r="V2872" t="str">
        <f t="shared" si="269"/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>
        <f t="shared" si="265"/>
        <v>35.92</v>
      </c>
      <c r="Q2873" t="s">
        <v>8317</v>
      </c>
      <c r="R2873" t="s">
        <v>8318</v>
      </c>
      <c r="S2873" s="8">
        <f t="shared" si="266"/>
        <v>41974.530243055553</v>
      </c>
      <c r="T2873" s="8">
        <f t="shared" si="267"/>
        <v>41994.488576388889</v>
      </c>
      <c r="U2873" t="str">
        <f t="shared" si="268"/>
        <v>Dec</v>
      </c>
      <c r="V2873" t="str">
        <f t="shared" si="269"/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">
        <v>8317</v>
      </c>
      <c r="R2874" t="s">
        <v>8318</v>
      </c>
      <c r="S2874" s="8">
        <f t="shared" si="266"/>
        <v>42114.907847222225</v>
      </c>
      <c r="T2874" s="8">
        <f t="shared" si="267"/>
        <v>42174.86618055556</v>
      </c>
      <c r="U2874" t="str">
        <f t="shared" si="268"/>
        <v>Apr</v>
      </c>
      <c r="V2874" t="str">
        <f t="shared" si="269"/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>
        <f t="shared" si="265"/>
        <v>119.13</v>
      </c>
      <c r="Q2875" t="s">
        <v>8317</v>
      </c>
      <c r="R2875" t="s">
        <v>8318</v>
      </c>
      <c r="S2875" s="8">
        <f t="shared" si="266"/>
        <v>42002.609155092585</v>
      </c>
      <c r="T2875" s="8">
        <f t="shared" si="267"/>
        <v>42032.567488425921</v>
      </c>
      <c r="U2875" t="str">
        <f t="shared" si="268"/>
        <v>Dec</v>
      </c>
      <c r="V2875" t="str">
        <f t="shared" si="269"/>
        <v>2014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>
        <f t="shared" si="265"/>
        <v>90.33</v>
      </c>
      <c r="Q2876" t="s">
        <v>8317</v>
      </c>
      <c r="R2876" t="s">
        <v>8318</v>
      </c>
      <c r="S2876" s="8">
        <f t="shared" si="266"/>
        <v>42722.636412037034</v>
      </c>
      <c r="T2876" s="8">
        <f t="shared" si="267"/>
        <v>42752.59474537037</v>
      </c>
      <c r="U2876" t="str">
        <f t="shared" si="268"/>
        <v>Dec</v>
      </c>
      <c r="V2876" t="str">
        <f t="shared" si="269"/>
        <v>2016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>
        <f t="shared" si="265"/>
        <v>2.33</v>
      </c>
      <c r="Q2877" t="s">
        <v>8317</v>
      </c>
      <c r="R2877" t="s">
        <v>8318</v>
      </c>
      <c r="S2877" s="8">
        <f t="shared" si="266"/>
        <v>42464.920057870368</v>
      </c>
      <c r="T2877" s="8">
        <f t="shared" si="267"/>
        <v>42494.878391203703</v>
      </c>
      <c r="U2877" t="str">
        <f t="shared" si="268"/>
        <v>Apr</v>
      </c>
      <c r="V2877" t="str">
        <f t="shared" si="269"/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">
        <v>8317</v>
      </c>
      <c r="R2878" t="s">
        <v>8318</v>
      </c>
      <c r="S2878" s="8">
        <f t="shared" si="266"/>
        <v>42171.535636574066</v>
      </c>
      <c r="T2878" s="8">
        <f t="shared" si="267"/>
        <v>42201.493969907402</v>
      </c>
      <c r="U2878" t="str">
        <f t="shared" si="268"/>
        <v>Jun</v>
      </c>
      <c r="V2878" t="str">
        <f t="shared" si="269"/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>
        <f t="shared" si="265"/>
        <v>108.33</v>
      </c>
      <c r="Q2879" t="s">
        <v>8317</v>
      </c>
      <c r="R2879" t="s">
        <v>8318</v>
      </c>
      <c r="S2879" s="8">
        <f t="shared" si="266"/>
        <v>42672.746805555551</v>
      </c>
      <c r="T2879" s="8">
        <f t="shared" si="267"/>
        <v>42704.458333333328</v>
      </c>
      <c r="U2879" t="str">
        <f t="shared" si="268"/>
        <v>Oct</v>
      </c>
      <c r="V2879" t="str">
        <f t="shared" si="269"/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>
        <f t="shared" si="265"/>
        <v>15.75</v>
      </c>
      <c r="Q2880" t="s">
        <v>8317</v>
      </c>
      <c r="R2880" t="s">
        <v>8318</v>
      </c>
      <c r="S2880" s="8">
        <f t="shared" si="266"/>
        <v>42128.407349537032</v>
      </c>
      <c r="T2880" s="8">
        <f t="shared" si="267"/>
        <v>42188.365682870368</v>
      </c>
      <c r="U2880" t="str">
        <f t="shared" si="268"/>
        <v>May</v>
      </c>
      <c r="V2880" t="str">
        <f t="shared" si="269"/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>
        <f t="shared" si="265"/>
        <v>29</v>
      </c>
      <c r="Q2881" t="s">
        <v>8317</v>
      </c>
      <c r="R2881" t="s">
        <v>8318</v>
      </c>
      <c r="S2881" s="8">
        <f t="shared" si="266"/>
        <v>42359.516909722217</v>
      </c>
      <c r="T2881" s="8">
        <f t="shared" si="267"/>
        <v>42389.475243055553</v>
      </c>
      <c r="U2881" t="str">
        <f t="shared" si="268"/>
        <v>Dec</v>
      </c>
      <c r="V2881" t="str">
        <f t="shared" si="269"/>
        <v>2015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>
        <f t="shared" si="265"/>
        <v>96.55</v>
      </c>
      <c r="Q2882" t="s">
        <v>8317</v>
      </c>
      <c r="R2882" t="s">
        <v>8318</v>
      </c>
      <c r="S2882" s="8">
        <f t="shared" si="266"/>
        <v>42192.69736111111</v>
      </c>
      <c r="T2882" s="8">
        <f t="shared" si="267"/>
        <v>42236.461805555555</v>
      </c>
      <c r="U2882" t="str">
        <f t="shared" si="268"/>
        <v>Jul</v>
      </c>
      <c r="V2882" t="str">
        <f t="shared" si="269"/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ROUND(100*(E2883/D2883),0)</f>
        <v>0</v>
      </c>
      <c r="P2883" t="e">
        <f t="shared" ref="P2883:P2946" si="271">ROUND(E2883/L2883,2)</f>
        <v>#DIV/0!</v>
      </c>
      <c r="Q2883" t="s">
        <v>8317</v>
      </c>
      <c r="R2883" t="s">
        <v>8318</v>
      </c>
      <c r="S2883" s="8">
        <f t="shared" ref="S2883:S2946" si="272">(((J2883/60)/60)/24)+DATE(1970,1,1)+(-5/24)</f>
        <v>41916.389305555553</v>
      </c>
      <c r="T2883" s="8">
        <f t="shared" ref="T2883:T2946" si="273">(((I2883/60)/60)/24)+DATE(1970,1,1)+(-6/24)</f>
        <v>41976.389305555553</v>
      </c>
      <c r="U2883" t="str">
        <f t="shared" ref="U2883:U2946" si="274">TEXT(S2883,"mmm")</f>
        <v>Oct</v>
      </c>
      <c r="V2883" t="str">
        <f t="shared" ref="V2883:V2946" si="275">TEXT(S2883,"yyyy")</f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>
        <f t="shared" si="271"/>
        <v>63</v>
      </c>
      <c r="Q2884" t="s">
        <v>8317</v>
      </c>
      <c r="R2884" t="s">
        <v>8318</v>
      </c>
      <c r="S2884" s="8">
        <f t="shared" si="272"/>
        <v>42461.387939814813</v>
      </c>
      <c r="T2884" s="8">
        <f t="shared" si="273"/>
        <v>42491.346273148149</v>
      </c>
      <c r="U2884" t="str">
        <f t="shared" si="274"/>
        <v>Apr</v>
      </c>
      <c r="V2884" t="str">
        <f t="shared" si="275"/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>
        <f t="shared" si="271"/>
        <v>381.6</v>
      </c>
      <c r="Q2885" t="s">
        <v>8317</v>
      </c>
      <c r="R2885" t="s">
        <v>8318</v>
      </c>
      <c r="S2885" s="8">
        <f t="shared" si="272"/>
        <v>42370.694872685184</v>
      </c>
      <c r="T2885" s="8">
        <f t="shared" si="273"/>
        <v>42405.957638888889</v>
      </c>
      <c r="U2885" t="str">
        <f t="shared" si="274"/>
        <v>Jan</v>
      </c>
      <c r="V2885" t="str">
        <f t="shared" si="275"/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>
        <f t="shared" si="271"/>
        <v>46.25</v>
      </c>
      <c r="Q2886" t="s">
        <v>8317</v>
      </c>
      <c r="R2886" t="s">
        <v>8318</v>
      </c>
      <c r="S2886" s="8">
        <f t="shared" si="272"/>
        <v>41948.518923611111</v>
      </c>
      <c r="T2886" s="8">
        <f t="shared" si="273"/>
        <v>41978.477256944447</v>
      </c>
      <c r="U2886" t="str">
        <f t="shared" si="274"/>
        <v>Nov</v>
      </c>
      <c r="V2886" t="str">
        <f t="shared" si="275"/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>
        <f t="shared" si="271"/>
        <v>26</v>
      </c>
      <c r="Q2887" t="s">
        <v>8317</v>
      </c>
      <c r="R2887" t="s">
        <v>8318</v>
      </c>
      <c r="S2887" s="8">
        <f t="shared" si="272"/>
        <v>42046.868067129624</v>
      </c>
      <c r="T2887" s="8">
        <f t="shared" si="273"/>
        <v>42076.784733796296</v>
      </c>
      <c r="U2887" t="str">
        <f t="shared" si="274"/>
        <v>Feb</v>
      </c>
      <c r="V2887" t="str">
        <f t="shared" si="275"/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">
        <v>8317</v>
      </c>
      <c r="R2888" t="s">
        <v>8318</v>
      </c>
      <c r="S2888" s="8">
        <f t="shared" si="272"/>
        <v>42261.424583333333</v>
      </c>
      <c r="T2888" s="8">
        <f t="shared" si="273"/>
        <v>42265.915972222225</v>
      </c>
      <c r="U2888" t="str">
        <f t="shared" si="274"/>
        <v>Sep</v>
      </c>
      <c r="V2888" t="str">
        <f t="shared" si="275"/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>
        <f t="shared" si="271"/>
        <v>5</v>
      </c>
      <c r="Q2889" t="s">
        <v>8317</v>
      </c>
      <c r="R2889" t="s">
        <v>8318</v>
      </c>
      <c r="S2889" s="8">
        <f t="shared" si="272"/>
        <v>41985.219027777777</v>
      </c>
      <c r="T2889" s="8">
        <f t="shared" si="273"/>
        <v>42015.177361111113</v>
      </c>
      <c r="U2889" t="str">
        <f t="shared" si="274"/>
        <v>Dec</v>
      </c>
      <c r="V2889" t="str">
        <f t="shared" si="275"/>
        <v>2014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">
        <v>8317</v>
      </c>
      <c r="R2890" t="s">
        <v>8318</v>
      </c>
      <c r="S2890" s="8">
        <f t="shared" si="272"/>
        <v>41922.326851851853</v>
      </c>
      <c r="T2890" s="8">
        <f t="shared" si="273"/>
        <v>41929.957638888889</v>
      </c>
      <c r="U2890" t="str">
        <f t="shared" si="274"/>
        <v>Oct</v>
      </c>
      <c r="V2890" t="str">
        <f t="shared" si="275"/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>
        <f t="shared" si="271"/>
        <v>81.569999999999993</v>
      </c>
      <c r="Q2891" t="s">
        <v>8317</v>
      </c>
      <c r="R2891" t="s">
        <v>8318</v>
      </c>
      <c r="S2891" s="8">
        <f t="shared" si="272"/>
        <v>41850.654918981476</v>
      </c>
      <c r="T2891" s="8">
        <f t="shared" si="273"/>
        <v>41880.613252314812</v>
      </c>
      <c r="U2891" t="str">
        <f t="shared" si="274"/>
        <v>Jul</v>
      </c>
      <c r="V2891" t="str">
        <f t="shared" si="275"/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>
        <f t="shared" si="271"/>
        <v>7</v>
      </c>
      <c r="Q2892" t="s">
        <v>8317</v>
      </c>
      <c r="R2892" t="s">
        <v>8318</v>
      </c>
      <c r="S2892" s="8">
        <f t="shared" si="272"/>
        <v>41831.534629629627</v>
      </c>
      <c r="T2892" s="8">
        <f t="shared" si="273"/>
        <v>41859.875</v>
      </c>
      <c r="U2892" t="str">
        <f t="shared" si="274"/>
        <v>Jul</v>
      </c>
      <c r="V2892" t="str">
        <f t="shared" si="275"/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>
        <f t="shared" si="271"/>
        <v>27.3</v>
      </c>
      <c r="Q2893" t="s">
        <v>8317</v>
      </c>
      <c r="R2893" t="s">
        <v>8318</v>
      </c>
      <c r="S2893" s="8">
        <f t="shared" si="272"/>
        <v>42415.675092592595</v>
      </c>
      <c r="T2893" s="8">
        <f t="shared" si="273"/>
        <v>42475.59175925926</v>
      </c>
      <c r="U2893" t="str">
        <f t="shared" si="274"/>
        <v>Feb</v>
      </c>
      <c r="V2893" t="str">
        <f t="shared" si="275"/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>
        <f t="shared" si="271"/>
        <v>29.41</v>
      </c>
      <c r="Q2894" t="s">
        <v>8317</v>
      </c>
      <c r="R2894" t="s">
        <v>8318</v>
      </c>
      <c r="S2894" s="8">
        <f t="shared" si="272"/>
        <v>41869.505833333329</v>
      </c>
      <c r="T2894" s="8">
        <f t="shared" si="273"/>
        <v>41876.625</v>
      </c>
      <c r="U2894" t="str">
        <f t="shared" si="274"/>
        <v>Aug</v>
      </c>
      <c r="V2894" t="str">
        <f t="shared" si="275"/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>
        <f t="shared" si="271"/>
        <v>12.5</v>
      </c>
      <c r="Q2895" t="s">
        <v>8317</v>
      </c>
      <c r="R2895" t="s">
        <v>8318</v>
      </c>
      <c r="S2895" s="8">
        <f t="shared" si="272"/>
        <v>41953.564756944441</v>
      </c>
      <c r="T2895" s="8">
        <f t="shared" si="273"/>
        <v>42012.833333333328</v>
      </c>
      <c r="U2895" t="str">
        <f t="shared" si="274"/>
        <v>Nov</v>
      </c>
      <c r="V2895" t="str">
        <f t="shared" si="275"/>
        <v>2014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">
        <v>8317</v>
      </c>
      <c r="R2896" t="s">
        <v>8318</v>
      </c>
      <c r="S2896" s="8">
        <f t="shared" si="272"/>
        <v>42037.777951388889</v>
      </c>
      <c r="T2896" s="8">
        <f t="shared" si="273"/>
        <v>42097.694618055553</v>
      </c>
      <c r="U2896" t="str">
        <f t="shared" si="274"/>
        <v>Feb</v>
      </c>
      <c r="V2896" t="str">
        <f t="shared" si="275"/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>
        <f t="shared" si="271"/>
        <v>5.75</v>
      </c>
      <c r="Q2897" t="s">
        <v>8317</v>
      </c>
      <c r="R2897" t="s">
        <v>8318</v>
      </c>
      <c r="S2897" s="8">
        <f t="shared" si="272"/>
        <v>41811.347129629627</v>
      </c>
      <c r="T2897" s="8">
        <f t="shared" si="273"/>
        <v>41812.625</v>
      </c>
      <c r="U2897" t="str">
        <f t="shared" si="274"/>
        <v>Jun</v>
      </c>
      <c r="V2897" t="str">
        <f t="shared" si="275"/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>
        <f t="shared" si="271"/>
        <v>52.08</v>
      </c>
      <c r="Q2898" t="s">
        <v>8317</v>
      </c>
      <c r="R2898" t="s">
        <v>8318</v>
      </c>
      <c r="S2898" s="8">
        <f t="shared" si="272"/>
        <v>42701.700474537036</v>
      </c>
      <c r="T2898" s="8">
        <f t="shared" si="273"/>
        <v>42716</v>
      </c>
      <c r="U2898" t="str">
        <f t="shared" si="274"/>
        <v>Nov</v>
      </c>
      <c r="V2898" t="str">
        <f t="shared" si="275"/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>
        <f t="shared" si="271"/>
        <v>183.33</v>
      </c>
      <c r="Q2899" t="s">
        <v>8317</v>
      </c>
      <c r="R2899" t="s">
        <v>8318</v>
      </c>
      <c r="S2899" s="8">
        <f t="shared" si="272"/>
        <v>42258.438171296293</v>
      </c>
      <c r="T2899" s="8">
        <f t="shared" si="273"/>
        <v>42288.395196759258</v>
      </c>
      <c r="U2899" t="str">
        <f t="shared" si="274"/>
        <v>Sep</v>
      </c>
      <c r="V2899" t="str">
        <f t="shared" si="275"/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>
        <f t="shared" si="271"/>
        <v>26.33</v>
      </c>
      <c r="Q2900" t="s">
        <v>8317</v>
      </c>
      <c r="R2900" t="s">
        <v>8318</v>
      </c>
      <c r="S2900" s="8">
        <f t="shared" si="272"/>
        <v>42278.456631944442</v>
      </c>
      <c r="T2900" s="8">
        <f t="shared" si="273"/>
        <v>42308.414965277778</v>
      </c>
      <c r="U2900" t="str">
        <f t="shared" si="274"/>
        <v>Oct</v>
      </c>
      <c r="V2900" t="str">
        <f t="shared" si="275"/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">
        <v>8317</v>
      </c>
      <c r="R2901" t="s">
        <v>8318</v>
      </c>
      <c r="S2901" s="8">
        <f t="shared" si="272"/>
        <v>42514.869884259257</v>
      </c>
      <c r="T2901" s="8">
        <f t="shared" si="273"/>
        <v>42574.828217592592</v>
      </c>
      <c r="U2901" t="str">
        <f t="shared" si="274"/>
        <v>May</v>
      </c>
      <c r="V2901" t="str">
        <f t="shared" si="275"/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>
        <f t="shared" si="271"/>
        <v>486.43</v>
      </c>
      <c r="Q2902" t="s">
        <v>8317</v>
      </c>
      <c r="R2902" t="s">
        <v>8318</v>
      </c>
      <c r="S2902" s="8">
        <f t="shared" si="272"/>
        <v>41830.025833333333</v>
      </c>
      <c r="T2902" s="8">
        <f t="shared" si="273"/>
        <v>41859.984166666669</v>
      </c>
      <c r="U2902" t="str">
        <f t="shared" si="274"/>
        <v>Jul</v>
      </c>
      <c r="V2902" t="str">
        <f t="shared" si="275"/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>
        <f t="shared" si="271"/>
        <v>3</v>
      </c>
      <c r="Q2903" t="s">
        <v>8317</v>
      </c>
      <c r="R2903" t="s">
        <v>8318</v>
      </c>
      <c r="S2903" s="8">
        <f t="shared" si="272"/>
        <v>41982.696053240739</v>
      </c>
      <c r="T2903" s="8">
        <f t="shared" si="273"/>
        <v>42042.654386574075</v>
      </c>
      <c r="U2903" t="str">
        <f t="shared" si="274"/>
        <v>Dec</v>
      </c>
      <c r="V2903" t="str">
        <f t="shared" si="275"/>
        <v>2014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>
        <f t="shared" si="271"/>
        <v>25</v>
      </c>
      <c r="Q2904" t="s">
        <v>8317</v>
      </c>
      <c r="R2904" t="s">
        <v>8318</v>
      </c>
      <c r="S2904" s="8">
        <f t="shared" si="272"/>
        <v>42210.231435185182</v>
      </c>
      <c r="T2904" s="8">
        <f t="shared" si="273"/>
        <v>42240.189768518518</v>
      </c>
      <c r="U2904" t="str">
        <f t="shared" si="274"/>
        <v>Jul</v>
      </c>
      <c r="V2904" t="str">
        <f t="shared" si="275"/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>
        <f t="shared" si="271"/>
        <v>9.75</v>
      </c>
      <c r="Q2905" t="s">
        <v>8317</v>
      </c>
      <c r="R2905" t="s">
        <v>8318</v>
      </c>
      <c r="S2905" s="8">
        <f t="shared" si="272"/>
        <v>42195.95854166666</v>
      </c>
      <c r="T2905" s="8">
        <f t="shared" si="273"/>
        <v>42255.916874999995</v>
      </c>
      <c r="U2905" t="str">
        <f t="shared" si="274"/>
        <v>Jul</v>
      </c>
      <c r="V2905" t="str">
        <f t="shared" si="275"/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">
        <v>8317</v>
      </c>
      <c r="R2906" t="s">
        <v>8318</v>
      </c>
      <c r="S2906" s="8">
        <f t="shared" si="272"/>
        <v>41940.759618055556</v>
      </c>
      <c r="T2906" s="8">
        <f t="shared" si="273"/>
        <v>41952.25</v>
      </c>
      <c r="U2906" t="str">
        <f t="shared" si="274"/>
        <v>Oct</v>
      </c>
      <c r="V2906" t="str">
        <f t="shared" si="275"/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>
        <f t="shared" si="271"/>
        <v>36.590000000000003</v>
      </c>
      <c r="Q2907" t="s">
        <v>8317</v>
      </c>
      <c r="R2907" t="s">
        <v>8318</v>
      </c>
      <c r="S2907" s="8">
        <f t="shared" si="272"/>
        <v>42605.848530092589</v>
      </c>
      <c r="T2907" s="8">
        <f t="shared" si="273"/>
        <v>42619.806863425925</v>
      </c>
      <c r="U2907" t="str">
        <f t="shared" si="274"/>
        <v>Aug</v>
      </c>
      <c r="V2907" t="str">
        <f t="shared" si="275"/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>
        <f t="shared" si="271"/>
        <v>80.709999999999994</v>
      </c>
      <c r="Q2908" t="s">
        <v>8317</v>
      </c>
      <c r="R2908" t="s">
        <v>8318</v>
      </c>
      <c r="S2908" s="8">
        <f t="shared" si="272"/>
        <v>42199.440578703703</v>
      </c>
      <c r="T2908" s="8">
        <f t="shared" si="273"/>
        <v>42216.791666666672</v>
      </c>
      <c r="U2908" t="str">
        <f t="shared" si="274"/>
        <v>Jul</v>
      </c>
      <c r="V2908" t="str">
        <f t="shared" si="275"/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>
        <f t="shared" si="271"/>
        <v>1</v>
      </c>
      <c r="Q2909" t="s">
        <v>8317</v>
      </c>
      <c r="R2909" t="s">
        <v>8318</v>
      </c>
      <c r="S2909" s="8">
        <f t="shared" si="272"/>
        <v>42444.669409722213</v>
      </c>
      <c r="T2909" s="8">
        <f t="shared" si="273"/>
        <v>42504.627743055549</v>
      </c>
      <c r="U2909" t="str">
        <f t="shared" si="274"/>
        <v>Mar</v>
      </c>
      <c r="V2909" t="str">
        <f t="shared" si="275"/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>
        <f t="shared" si="271"/>
        <v>52.8</v>
      </c>
      <c r="Q2910" t="s">
        <v>8317</v>
      </c>
      <c r="R2910" t="s">
        <v>8318</v>
      </c>
      <c r="S2910" s="8">
        <f t="shared" si="272"/>
        <v>42499.523368055547</v>
      </c>
      <c r="T2910" s="8">
        <f t="shared" si="273"/>
        <v>42529.481701388882</v>
      </c>
      <c r="U2910" t="str">
        <f t="shared" si="274"/>
        <v>May</v>
      </c>
      <c r="V2910" t="str">
        <f t="shared" si="275"/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>
        <f t="shared" si="271"/>
        <v>20</v>
      </c>
      <c r="Q2911" t="s">
        <v>8317</v>
      </c>
      <c r="R2911" t="s">
        <v>8318</v>
      </c>
      <c r="S2911" s="8">
        <f t="shared" si="272"/>
        <v>41929.057881944442</v>
      </c>
      <c r="T2911" s="8">
        <f t="shared" si="273"/>
        <v>41968.573611111111</v>
      </c>
      <c r="U2911" t="str">
        <f t="shared" si="274"/>
        <v>Oct</v>
      </c>
      <c r="V2911" t="str">
        <f t="shared" si="275"/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>
        <f t="shared" si="271"/>
        <v>1</v>
      </c>
      <c r="Q2912" t="s">
        <v>8317</v>
      </c>
      <c r="R2912" t="s">
        <v>8318</v>
      </c>
      <c r="S2912" s="8">
        <f t="shared" si="272"/>
        <v>42107.632951388885</v>
      </c>
      <c r="T2912" s="8">
        <f t="shared" si="273"/>
        <v>42167.591284722221</v>
      </c>
      <c r="U2912" t="str">
        <f t="shared" si="274"/>
        <v>Apr</v>
      </c>
      <c r="V2912" t="str">
        <f t="shared" si="275"/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>
        <f t="shared" si="271"/>
        <v>46.93</v>
      </c>
      <c r="Q2913" t="s">
        <v>8317</v>
      </c>
      <c r="R2913" t="s">
        <v>8318</v>
      </c>
      <c r="S2913" s="8">
        <f t="shared" si="272"/>
        <v>42142.560486111113</v>
      </c>
      <c r="T2913" s="8">
        <f t="shared" si="273"/>
        <v>42182.518819444449</v>
      </c>
      <c r="U2913" t="str">
        <f t="shared" si="274"/>
        <v>May</v>
      </c>
      <c r="V2913" t="str">
        <f t="shared" si="275"/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>
        <f t="shared" si="271"/>
        <v>78.08</v>
      </c>
      <c r="Q2914" t="s">
        <v>8317</v>
      </c>
      <c r="R2914" t="s">
        <v>8318</v>
      </c>
      <c r="S2914" s="8">
        <f t="shared" si="272"/>
        <v>42353.923310185179</v>
      </c>
      <c r="T2914" s="8">
        <f t="shared" si="273"/>
        <v>42383.881643518514</v>
      </c>
      <c r="U2914" t="str">
        <f t="shared" si="274"/>
        <v>Dec</v>
      </c>
      <c r="V2914" t="str">
        <f t="shared" si="275"/>
        <v>2015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>
        <f t="shared" si="271"/>
        <v>1</v>
      </c>
      <c r="Q2915" t="s">
        <v>8317</v>
      </c>
      <c r="R2915" t="s">
        <v>8318</v>
      </c>
      <c r="S2915" s="8">
        <f t="shared" si="272"/>
        <v>41828.714571759258</v>
      </c>
      <c r="T2915" s="8">
        <f t="shared" si="273"/>
        <v>41888.672905092593</v>
      </c>
      <c r="U2915" t="str">
        <f t="shared" si="274"/>
        <v>Jul</v>
      </c>
      <c r="V2915" t="str">
        <f t="shared" si="275"/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>
        <f t="shared" si="271"/>
        <v>1</v>
      </c>
      <c r="Q2916" t="s">
        <v>8317</v>
      </c>
      <c r="R2916" t="s">
        <v>8318</v>
      </c>
      <c r="S2916" s="8">
        <f t="shared" si="272"/>
        <v>42017.699004629627</v>
      </c>
      <c r="T2916" s="8">
        <f t="shared" si="273"/>
        <v>42077.615671296298</v>
      </c>
      <c r="U2916" t="str">
        <f t="shared" si="274"/>
        <v>Jan</v>
      </c>
      <c r="V2916" t="str">
        <f t="shared" si="275"/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>
        <f t="shared" si="271"/>
        <v>203.67</v>
      </c>
      <c r="Q2917" t="s">
        <v>8317</v>
      </c>
      <c r="R2917" t="s">
        <v>8318</v>
      </c>
      <c r="S2917" s="8">
        <f t="shared" si="272"/>
        <v>42415.189699074072</v>
      </c>
      <c r="T2917" s="8">
        <f t="shared" si="273"/>
        <v>42445.106365740736</v>
      </c>
      <c r="U2917" t="str">
        <f t="shared" si="274"/>
        <v>Feb</v>
      </c>
      <c r="V2917" t="str">
        <f t="shared" si="275"/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>
        <f t="shared" si="271"/>
        <v>20.71</v>
      </c>
      <c r="Q2918" t="s">
        <v>8317</v>
      </c>
      <c r="R2918" t="s">
        <v>8318</v>
      </c>
      <c r="S2918" s="8">
        <f t="shared" si="272"/>
        <v>41755.268391203703</v>
      </c>
      <c r="T2918" s="8">
        <f t="shared" si="273"/>
        <v>41778.226724537039</v>
      </c>
      <c r="U2918" t="str">
        <f t="shared" si="274"/>
        <v>Apr</v>
      </c>
      <c r="V2918" t="str">
        <f t="shared" si="275"/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>
        <f t="shared" si="271"/>
        <v>48.56</v>
      </c>
      <c r="Q2919" t="s">
        <v>8317</v>
      </c>
      <c r="R2919" t="s">
        <v>8318</v>
      </c>
      <c r="S2919" s="8">
        <f t="shared" si="272"/>
        <v>42245.026006944441</v>
      </c>
      <c r="T2919" s="8">
        <f t="shared" si="273"/>
        <v>42262.984340277777</v>
      </c>
      <c r="U2919" t="str">
        <f t="shared" si="274"/>
        <v>Aug</v>
      </c>
      <c r="V2919" t="str">
        <f t="shared" si="275"/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>
        <f t="shared" si="271"/>
        <v>68.099999999999994</v>
      </c>
      <c r="Q2920" t="s">
        <v>8317</v>
      </c>
      <c r="R2920" t="s">
        <v>8318</v>
      </c>
      <c r="S2920" s="8">
        <f t="shared" si="272"/>
        <v>42278.421377314815</v>
      </c>
      <c r="T2920" s="8">
        <f t="shared" si="273"/>
        <v>42306.379710648151</v>
      </c>
      <c r="U2920" t="str">
        <f t="shared" si="274"/>
        <v>Oct</v>
      </c>
      <c r="V2920" t="str">
        <f t="shared" si="275"/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>
        <f t="shared" si="271"/>
        <v>8.5</v>
      </c>
      <c r="Q2921" t="s">
        <v>8317</v>
      </c>
      <c r="R2921" t="s">
        <v>8318</v>
      </c>
      <c r="S2921" s="8">
        <f t="shared" si="272"/>
        <v>41826.411215277774</v>
      </c>
      <c r="T2921" s="8">
        <f t="shared" si="273"/>
        <v>41856.36954861111</v>
      </c>
      <c r="U2921" t="str">
        <f t="shared" si="274"/>
        <v>Jul</v>
      </c>
      <c r="V2921" t="str">
        <f t="shared" si="275"/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>
        <f t="shared" si="271"/>
        <v>51.62</v>
      </c>
      <c r="Q2922" t="s">
        <v>8317</v>
      </c>
      <c r="R2922" t="s">
        <v>8318</v>
      </c>
      <c r="S2922" s="8">
        <f t="shared" si="272"/>
        <v>42058.584143518521</v>
      </c>
      <c r="T2922" s="8">
        <f t="shared" si="273"/>
        <v>42088.500810185185</v>
      </c>
      <c r="U2922" t="str">
        <f t="shared" si="274"/>
        <v>Feb</v>
      </c>
      <c r="V2922" t="str">
        <f t="shared" si="275"/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">
        <v>8317</v>
      </c>
      <c r="R2923" t="s">
        <v>8359</v>
      </c>
      <c r="S2923" s="8">
        <f t="shared" si="272"/>
        <v>41877.678287037037</v>
      </c>
      <c r="T2923" s="8">
        <f t="shared" si="273"/>
        <v>41907.636620370373</v>
      </c>
      <c r="U2923" t="str">
        <f t="shared" si="274"/>
        <v>Aug</v>
      </c>
      <c r="V2923" t="str">
        <f t="shared" si="275"/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</v>
      </c>
      <c r="Q2924" t="s">
        <v>8317</v>
      </c>
      <c r="R2924" t="s">
        <v>8359</v>
      </c>
      <c r="S2924" s="8">
        <f t="shared" si="272"/>
        <v>42097.665821759256</v>
      </c>
      <c r="T2924" s="8">
        <f t="shared" si="273"/>
        <v>42142.624155092592</v>
      </c>
      <c r="U2924" t="str">
        <f t="shared" si="274"/>
        <v>Apr</v>
      </c>
      <c r="V2924" t="str">
        <f t="shared" si="275"/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">
        <v>8317</v>
      </c>
      <c r="R2925" t="s">
        <v>8359</v>
      </c>
      <c r="S2925" s="8">
        <f t="shared" si="272"/>
        <v>42012.944201388884</v>
      </c>
      <c r="T2925" s="8">
        <f t="shared" si="273"/>
        <v>42027.875</v>
      </c>
      <c r="U2925" t="str">
        <f t="shared" si="274"/>
        <v>Jan</v>
      </c>
      <c r="V2925" t="str">
        <f t="shared" si="275"/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>
        <f t="shared" si="271"/>
        <v>175.51</v>
      </c>
      <c r="Q2926" t="s">
        <v>8317</v>
      </c>
      <c r="R2926" t="s">
        <v>8359</v>
      </c>
      <c r="S2926" s="8">
        <f t="shared" si="272"/>
        <v>42103.348495370366</v>
      </c>
      <c r="T2926" s="8">
        <f t="shared" si="273"/>
        <v>42132.915972222225</v>
      </c>
      <c r="U2926" t="str">
        <f t="shared" si="274"/>
        <v>Apr</v>
      </c>
      <c r="V2926" t="str">
        <f t="shared" si="275"/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>
        <f t="shared" si="271"/>
        <v>231.66</v>
      </c>
      <c r="Q2927" t="s">
        <v>8317</v>
      </c>
      <c r="R2927" t="s">
        <v>8359</v>
      </c>
      <c r="S2927" s="8">
        <f t="shared" si="272"/>
        <v>41863.375787037032</v>
      </c>
      <c r="T2927" s="8">
        <f t="shared" si="273"/>
        <v>41893.334120370368</v>
      </c>
      <c r="U2927" t="str">
        <f t="shared" si="274"/>
        <v>Aug</v>
      </c>
      <c r="V2927" t="str">
        <f t="shared" si="275"/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">
        <v>8317</v>
      </c>
      <c r="R2928" t="s">
        <v>8359</v>
      </c>
      <c r="S2928" s="8">
        <f t="shared" si="272"/>
        <v>42044.557627314811</v>
      </c>
      <c r="T2928" s="8">
        <f t="shared" si="273"/>
        <v>42058.515960648147</v>
      </c>
      <c r="U2928" t="str">
        <f t="shared" si="274"/>
        <v>Feb</v>
      </c>
      <c r="V2928" t="str">
        <f t="shared" si="275"/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>
        <f t="shared" si="271"/>
        <v>112.14</v>
      </c>
      <c r="Q2929" t="s">
        <v>8317</v>
      </c>
      <c r="R2929" t="s">
        <v>8359</v>
      </c>
      <c r="S2929" s="8">
        <f t="shared" si="272"/>
        <v>41806.460983796293</v>
      </c>
      <c r="T2929" s="8">
        <f t="shared" si="273"/>
        <v>41834.958333333336</v>
      </c>
      <c r="U2929" t="str">
        <f t="shared" si="274"/>
        <v>Jun</v>
      </c>
      <c r="V2929" t="str">
        <f t="shared" si="275"/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41.67</v>
      </c>
      <c r="Q2930" t="s">
        <v>8317</v>
      </c>
      <c r="R2930" t="s">
        <v>8359</v>
      </c>
      <c r="S2930" s="8">
        <f t="shared" si="272"/>
        <v>42403.789884259262</v>
      </c>
      <c r="T2930" s="8">
        <f t="shared" si="273"/>
        <v>42433.748217592598</v>
      </c>
      <c r="U2930" t="str">
        <f t="shared" si="274"/>
        <v>Feb</v>
      </c>
      <c r="V2930" t="str">
        <f t="shared" si="275"/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>
        <f t="shared" si="271"/>
        <v>255.17</v>
      </c>
      <c r="Q2931" t="s">
        <v>8317</v>
      </c>
      <c r="R2931" t="s">
        <v>8359</v>
      </c>
      <c r="S2931" s="8">
        <f t="shared" si="272"/>
        <v>41754.355995370366</v>
      </c>
      <c r="T2931" s="8">
        <f t="shared" si="273"/>
        <v>41784.314328703702</v>
      </c>
      <c r="U2931" t="str">
        <f t="shared" si="274"/>
        <v>Apr</v>
      </c>
      <c r="V2931" t="str">
        <f t="shared" si="275"/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>
        <f t="shared" si="271"/>
        <v>162.77000000000001</v>
      </c>
      <c r="Q2932" t="s">
        <v>8317</v>
      </c>
      <c r="R2932" t="s">
        <v>8359</v>
      </c>
      <c r="S2932" s="8">
        <f t="shared" si="272"/>
        <v>42101.375740740739</v>
      </c>
      <c r="T2932" s="8">
        <f t="shared" si="273"/>
        <v>42131.334074074075</v>
      </c>
      <c r="U2932" t="str">
        <f t="shared" si="274"/>
        <v>Apr</v>
      </c>
      <c r="V2932" t="str">
        <f t="shared" si="275"/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</v>
      </c>
      <c r="Q2933" t="s">
        <v>8317</v>
      </c>
      <c r="R2933" t="s">
        <v>8359</v>
      </c>
      <c r="S2933" s="8">
        <f t="shared" si="272"/>
        <v>41872.082905092589</v>
      </c>
      <c r="T2933" s="8">
        <f t="shared" si="273"/>
        <v>41897.005555555559</v>
      </c>
      <c r="U2933" t="str">
        <f t="shared" si="274"/>
        <v>Aug</v>
      </c>
      <c r="V2933" t="str">
        <f t="shared" si="275"/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>
        <f t="shared" si="271"/>
        <v>85.74</v>
      </c>
      <c r="Q2934" t="s">
        <v>8317</v>
      </c>
      <c r="R2934" t="s">
        <v>8359</v>
      </c>
      <c r="S2934" s="8">
        <f t="shared" si="272"/>
        <v>42024.956446759257</v>
      </c>
      <c r="T2934" s="8">
        <f t="shared" si="273"/>
        <v>42056.208333333328</v>
      </c>
      <c r="U2934" t="str">
        <f t="shared" si="274"/>
        <v>Jan</v>
      </c>
      <c r="V2934" t="str">
        <f t="shared" si="275"/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>
        <f t="shared" si="271"/>
        <v>47.57</v>
      </c>
      <c r="Q2935" t="s">
        <v>8317</v>
      </c>
      <c r="R2935" t="s">
        <v>8359</v>
      </c>
      <c r="S2935" s="8">
        <f t="shared" si="272"/>
        <v>42495.748298611106</v>
      </c>
      <c r="T2935" s="8">
        <f t="shared" si="273"/>
        <v>42525.706631944442</v>
      </c>
      <c r="U2935" t="str">
        <f t="shared" si="274"/>
        <v>May</v>
      </c>
      <c r="V2935" t="str">
        <f t="shared" si="275"/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</v>
      </c>
      <c r="Q2936" t="s">
        <v>8317</v>
      </c>
      <c r="R2936" t="s">
        <v>8359</v>
      </c>
      <c r="S2936" s="8">
        <f t="shared" si="272"/>
        <v>41775.427824074075</v>
      </c>
      <c r="T2936" s="8">
        <f t="shared" si="273"/>
        <v>41805.386157407411</v>
      </c>
      <c r="U2936" t="str">
        <f t="shared" si="274"/>
        <v>May</v>
      </c>
      <c r="V2936" t="str">
        <f t="shared" si="275"/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>
        <f t="shared" si="271"/>
        <v>90.54</v>
      </c>
      <c r="Q2937" t="s">
        <v>8317</v>
      </c>
      <c r="R2937" t="s">
        <v>8359</v>
      </c>
      <c r="S2937" s="8">
        <f t="shared" si="272"/>
        <v>42553.375092592592</v>
      </c>
      <c r="T2937" s="8">
        <f t="shared" si="273"/>
        <v>42611.458333333328</v>
      </c>
      <c r="U2937" t="str">
        <f t="shared" si="274"/>
        <v>Jul</v>
      </c>
      <c r="V2937" t="str">
        <f t="shared" si="275"/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37.65</v>
      </c>
      <c r="Q2938" t="s">
        <v>8317</v>
      </c>
      <c r="R2938" t="s">
        <v>8359</v>
      </c>
      <c r="S2938" s="8">
        <f t="shared" si="272"/>
        <v>41912.442395833328</v>
      </c>
      <c r="T2938" s="8">
        <f t="shared" si="273"/>
        <v>41924.957638888889</v>
      </c>
      <c r="U2938" t="str">
        <f t="shared" si="274"/>
        <v>Sep</v>
      </c>
      <c r="V2938" t="str">
        <f t="shared" si="275"/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>
        <f t="shared" si="271"/>
        <v>36.36</v>
      </c>
      <c r="Q2939" t="s">
        <v>8317</v>
      </c>
      <c r="R2939" t="s">
        <v>8359</v>
      </c>
      <c r="S2939" s="8">
        <f t="shared" si="272"/>
        <v>41803.248993055553</v>
      </c>
      <c r="T2939" s="8">
        <f t="shared" si="273"/>
        <v>41833.207326388889</v>
      </c>
      <c r="U2939" t="str">
        <f t="shared" si="274"/>
        <v>Jun</v>
      </c>
      <c r="V2939" t="str">
        <f t="shared" si="275"/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>
        <f t="shared" si="271"/>
        <v>126.72</v>
      </c>
      <c r="Q2940" t="s">
        <v>8317</v>
      </c>
      <c r="R2940" t="s">
        <v>8359</v>
      </c>
      <c r="S2940" s="8">
        <f t="shared" si="272"/>
        <v>42004.495532407404</v>
      </c>
      <c r="T2940" s="8">
        <f t="shared" si="273"/>
        <v>42034.453865740739</v>
      </c>
      <c r="U2940" t="str">
        <f t="shared" si="274"/>
        <v>Dec</v>
      </c>
      <c r="V2940" t="str">
        <f t="shared" si="275"/>
        <v>2014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>
        <f t="shared" si="271"/>
        <v>329.2</v>
      </c>
      <c r="Q2941" t="s">
        <v>8317</v>
      </c>
      <c r="R2941" t="s">
        <v>8359</v>
      </c>
      <c r="S2941" s="8">
        <f t="shared" si="272"/>
        <v>41845.60083333333</v>
      </c>
      <c r="T2941" s="8">
        <f t="shared" si="273"/>
        <v>41878.791666666664</v>
      </c>
      <c r="U2941" t="str">
        <f t="shared" si="274"/>
        <v>Jul</v>
      </c>
      <c r="V2941" t="str">
        <f t="shared" si="275"/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>
        <f t="shared" si="271"/>
        <v>81.239999999999995</v>
      </c>
      <c r="Q2942" t="s">
        <v>8317</v>
      </c>
      <c r="R2942" t="s">
        <v>8359</v>
      </c>
      <c r="S2942" s="8">
        <f t="shared" si="272"/>
        <v>41982.565023148149</v>
      </c>
      <c r="T2942" s="8">
        <f t="shared" si="273"/>
        <v>42022.523356481484</v>
      </c>
      <c r="U2942" t="str">
        <f t="shared" si="274"/>
        <v>Dec</v>
      </c>
      <c r="V2942" t="str">
        <f t="shared" si="275"/>
        <v>2014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>
        <f t="shared" si="271"/>
        <v>1</v>
      </c>
      <c r="Q2943" t="s">
        <v>8317</v>
      </c>
      <c r="R2943" t="s">
        <v>8357</v>
      </c>
      <c r="S2943" s="8">
        <f t="shared" si="272"/>
        <v>42034.751793981479</v>
      </c>
      <c r="T2943" s="8">
        <f t="shared" si="273"/>
        <v>42064.710127314815</v>
      </c>
      <c r="U2943" t="str">
        <f t="shared" si="274"/>
        <v>Jan</v>
      </c>
      <c r="V2943" t="str">
        <f t="shared" si="275"/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>
        <f t="shared" si="271"/>
        <v>202.23</v>
      </c>
      <c r="Q2944" t="s">
        <v>8317</v>
      </c>
      <c r="R2944" t="s">
        <v>8357</v>
      </c>
      <c r="S2944" s="8">
        <f t="shared" si="272"/>
        <v>42334.595590277771</v>
      </c>
      <c r="T2944" s="8">
        <f t="shared" si="273"/>
        <v>42354.595833333333</v>
      </c>
      <c r="U2944" t="str">
        <f t="shared" si="274"/>
        <v>Nov</v>
      </c>
      <c r="V2944" t="str">
        <f t="shared" si="275"/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">
        <v>8317</v>
      </c>
      <c r="R2945" t="s">
        <v>8357</v>
      </c>
      <c r="S2945" s="8">
        <f t="shared" si="272"/>
        <v>42076.921064814807</v>
      </c>
      <c r="T2945" s="8">
        <f t="shared" si="273"/>
        <v>42106.879398148143</v>
      </c>
      <c r="U2945" t="str">
        <f t="shared" si="274"/>
        <v>Mar</v>
      </c>
      <c r="V2945" t="str">
        <f t="shared" si="275"/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">
        <v>8317</v>
      </c>
      <c r="R2946" t="s">
        <v>8357</v>
      </c>
      <c r="S2946" s="8">
        <f t="shared" si="272"/>
        <v>42132.705995370365</v>
      </c>
      <c r="T2946" s="8">
        <f t="shared" si="273"/>
        <v>42162.6643287037</v>
      </c>
      <c r="U2946" t="str">
        <f t="shared" si="274"/>
        <v>May</v>
      </c>
      <c r="V2946" t="str">
        <f t="shared" si="275"/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ROUND(100*(E2947/D2947),0)</f>
        <v>0</v>
      </c>
      <c r="P2947" t="e">
        <f t="shared" ref="P2947:P3010" si="277">ROUND(E2947/L2947,2)</f>
        <v>#DIV/0!</v>
      </c>
      <c r="Q2947" t="s">
        <v>8317</v>
      </c>
      <c r="R2947" t="s">
        <v>8357</v>
      </c>
      <c r="S2947" s="8">
        <f t="shared" ref="S2947:S3010" si="278">(((J2947/60)/60)/24)+DATE(1970,1,1)+(-5/24)</f>
        <v>42117.931250000001</v>
      </c>
      <c r="T2947" s="8">
        <f t="shared" ref="T2947:T3010" si="279">(((I2947/60)/60)/24)+DATE(1970,1,1)+(-6/24)</f>
        <v>42147.889583333337</v>
      </c>
      <c r="U2947" t="str">
        <f t="shared" ref="U2947:U3010" si="280">TEXT(S2947,"mmm")</f>
        <v>Apr</v>
      </c>
      <c r="V2947" t="str">
        <f t="shared" ref="V2947:V3010" si="281">TEXT(S2947,"yyyy")</f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>
        <f t="shared" si="277"/>
        <v>1</v>
      </c>
      <c r="Q2948" t="s">
        <v>8317</v>
      </c>
      <c r="R2948" t="s">
        <v>8357</v>
      </c>
      <c r="S2948" s="8">
        <f t="shared" si="278"/>
        <v>42567.322824074072</v>
      </c>
      <c r="T2948" s="8">
        <f t="shared" si="279"/>
        <v>42597.281157407408</v>
      </c>
      <c r="U2948" t="str">
        <f t="shared" si="280"/>
        <v>Jul</v>
      </c>
      <c r="V2948" t="str">
        <f t="shared" si="281"/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>
        <f t="shared" si="277"/>
        <v>82.46</v>
      </c>
      <c r="Q2949" t="s">
        <v>8317</v>
      </c>
      <c r="R2949" t="s">
        <v>8357</v>
      </c>
      <c r="S2949" s="8">
        <f t="shared" si="278"/>
        <v>42649.353784722225</v>
      </c>
      <c r="T2949" s="8">
        <f t="shared" si="279"/>
        <v>42698.465972222228</v>
      </c>
      <c r="U2949" t="str">
        <f t="shared" si="280"/>
        <v>Oct</v>
      </c>
      <c r="V2949" t="str">
        <f t="shared" si="281"/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>
        <f t="shared" si="277"/>
        <v>2.67</v>
      </c>
      <c r="Q2950" t="s">
        <v>8317</v>
      </c>
      <c r="R2950" t="s">
        <v>8357</v>
      </c>
      <c r="S2950" s="8">
        <f t="shared" si="278"/>
        <v>42097.440891203696</v>
      </c>
      <c r="T2950" s="8">
        <f t="shared" si="279"/>
        <v>42157.399224537032</v>
      </c>
      <c r="U2950" t="str">
        <f t="shared" si="280"/>
        <v>Apr</v>
      </c>
      <c r="V2950" t="str">
        <f t="shared" si="281"/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>
        <f t="shared" si="277"/>
        <v>12.5</v>
      </c>
      <c r="Q2951" t="s">
        <v>8317</v>
      </c>
      <c r="R2951" t="s">
        <v>8357</v>
      </c>
      <c r="S2951" s="8">
        <f t="shared" si="278"/>
        <v>42297.61478009259</v>
      </c>
      <c r="T2951" s="8">
        <f t="shared" si="279"/>
        <v>42327.614780092597</v>
      </c>
      <c r="U2951" t="str">
        <f t="shared" si="280"/>
        <v>Oct</v>
      </c>
      <c r="V2951" t="str">
        <f t="shared" si="281"/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">
        <v>8317</v>
      </c>
      <c r="R2952" t="s">
        <v>8357</v>
      </c>
      <c r="S2952" s="8">
        <f t="shared" si="278"/>
        <v>42362.156851851854</v>
      </c>
      <c r="T2952" s="8">
        <f t="shared" si="279"/>
        <v>42392.11518518519</v>
      </c>
      <c r="U2952" t="str">
        <f t="shared" si="280"/>
        <v>Dec</v>
      </c>
      <c r="V2952" t="str">
        <f t="shared" si="281"/>
        <v>2015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>
        <f t="shared" si="277"/>
        <v>18.899999999999999</v>
      </c>
      <c r="Q2953" t="s">
        <v>8317</v>
      </c>
      <c r="R2953" t="s">
        <v>8357</v>
      </c>
      <c r="S2953" s="8">
        <f t="shared" si="278"/>
        <v>41872.594594907401</v>
      </c>
      <c r="T2953" s="8">
        <f t="shared" si="279"/>
        <v>41917.552928240737</v>
      </c>
      <c r="U2953" t="str">
        <f t="shared" si="280"/>
        <v>Aug</v>
      </c>
      <c r="V2953" t="str">
        <f t="shared" si="281"/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>
        <f t="shared" si="277"/>
        <v>200.63</v>
      </c>
      <c r="Q2954" t="s">
        <v>8317</v>
      </c>
      <c r="R2954" t="s">
        <v>8357</v>
      </c>
      <c r="S2954" s="8">
        <f t="shared" si="278"/>
        <v>42628.481932870367</v>
      </c>
      <c r="T2954" s="8">
        <f t="shared" si="279"/>
        <v>42659.916666666672</v>
      </c>
      <c r="U2954" t="str">
        <f t="shared" si="280"/>
        <v>Sep</v>
      </c>
      <c r="V2954" t="str">
        <f t="shared" si="281"/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>
        <f t="shared" si="277"/>
        <v>201.67</v>
      </c>
      <c r="Q2955" t="s">
        <v>8317</v>
      </c>
      <c r="R2955" t="s">
        <v>8357</v>
      </c>
      <c r="S2955" s="8">
        <f t="shared" si="278"/>
        <v>42255.583576388883</v>
      </c>
      <c r="T2955" s="8">
        <f t="shared" si="279"/>
        <v>42285.541909722218</v>
      </c>
      <c r="U2955" t="str">
        <f t="shared" si="280"/>
        <v>Sep</v>
      </c>
      <c r="V2955" t="str">
        <f t="shared" si="281"/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">
        <v>8317</v>
      </c>
      <c r="R2956" t="s">
        <v>8357</v>
      </c>
      <c r="S2956" s="8">
        <f t="shared" si="278"/>
        <v>42790.375034722216</v>
      </c>
      <c r="T2956" s="8">
        <f t="shared" si="279"/>
        <v>42810.291701388895</v>
      </c>
      <c r="U2956" t="str">
        <f t="shared" si="280"/>
        <v>Feb</v>
      </c>
      <c r="V2956" t="str">
        <f t="shared" si="281"/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>
        <f t="shared" si="277"/>
        <v>65</v>
      </c>
      <c r="Q2957" t="s">
        <v>8317</v>
      </c>
      <c r="R2957" t="s">
        <v>8357</v>
      </c>
      <c r="S2957" s="8">
        <f t="shared" si="278"/>
        <v>42141.532974537033</v>
      </c>
      <c r="T2957" s="8">
        <f t="shared" si="279"/>
        <v>42171.491307870368</v>
      </c>
      <c r="U2957" t="str">
        <f t="shared" si="280"/>
        <v>May</v>
      </c>
      <c r="V2957" t="str">
        <f t="shared" si="281"/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>
        <f t="shared" si="277"/>
        <v>66.099999999999994</v>
      </c>
      <c r="Q2958" t="s">
        <v>8317</v>
      </c>
      <c r="R2958" t="s">
        <v>8357</v>
      </c>
      <c r="S2958" s="8">
        <f t="shared" si="278"/>
        <v>42464.750578703701</v>
      </c>
      <c r="T2958" s="8">
        <f t="shared" si="279"/>
        <v>42494.708912037036</v>
      </c>
      <c r="U2958" t="str">
        <f t="shared" si="280"/>
        <v>Apr</v>
      </c>
      <c r="V2958" t="str">
        <f t="shared" si="281"/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>
        <f t="shared" si="277"/>
        <v>93.33</v>
      </c>
      <c r="Q2959" t="s">
        <v>8317</v>
      </c>
      <c r="R2959" t="s">
        <v>8357</v>
      </c>
      <c r="S2959" s="8">
        <f t="shared" si="278"/>
        <v>42030.80291666666</v>
      </c>
      <c r="T2959" s="8">
        <f t="shared" si="279"/>
        <v>42090.719583333332</v>
      </c>
      <c r="U2959" t="str">
        <f t="shared" si="280"/>
        <v>Jan</v>
      </c>
      <c r="V2959" t="str">
        <f t="shared" si="281"/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">
        <v>8317</v>
      </c>
      <c r="R2960" t="s">
        <v>8357</v>
      </c>
      <c r="S2960" s="8">
        <f t="shared" si="278"/>
        <v>42438.570798611108</v>
      </c>
      <c r="T2960" s="8">
        <f t="shared" si="279"/>
        <v>42498.48746527778</v>
      </c>
      <c r="U2960" t="str">
        <f t="shared" si="280"/>
        <v>Mar</v>
      </c>
      <c r="V2960" t="str">
        <f t="shared" si="281"/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">
        <v>8317</v>
      </c>
      <c r="R2961" t="s">
        <v>8357</v>
      </c>
      <c r="S2961" s="8">
        <f t="shared" si="278"/>
        <v>42497.800057870372</v>
      </c>
      <c r="T2961" s="8">
        <f t="shared" si="279"/>
        <v>42527.758391203708</v>
      </c>
      <c r="U2961" t="str">
        <f t="shared" si="280"/>
        <v>May</v>
      </c>
      <c r="V2961" t="str">
        <f t="shared" si="281"/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">
        <v>8317</v>
      </c>
      <c r="R2962" t="s">
        <v>8357</v>
      </c>
      <c r="S2962" s="8">
        <f t="shared" si="278"/>
        <v>41863.54887731481</v>
      </c>
      <c r="T2962" s="8">
        <f t="shared" si="279"/>
        <v>41893.507210648146</v>
      </c>
      <c r="U2962" t="str">
        <f t="shared" si="280"/>
        <v>Aug</v>
      </c>
      <c r="V2962" t="str">
        <f t="shared" si="281"/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>
        <f t="shared" si="277"/>
        <v>50.75</v>
      </c>
      <c r="Q2963" t="s">
        <v>8317</v>
      </c>
      <c r="R2963" t="s">
        <v>8318</v>
      </c>
      <c r="S2963" s="8">
        <f t="shared" si="278"/>
        <v>42061.004155092589</v>
      </c>
      <c r="T2963" s="8">
        <f t="shared" si="279"/>
        <v>42088.916666666672</v>
      </c>
      <c r="U2963" t="str">
        <f t="shared" si="280"/>
        <v>Feb</v>
      </c>
      <c r="V2963" t="str">
        <f t="shared" si="281"/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>
        <f t="shared" si="277"/>
        <v>60.9</v>
      </c>
      <c r="Q2964" t="s">
        <v>8317</v>
      </c>
      <c r="R2964" t="s">
        <v>8318</v>
      </c>
      <c r="S2964" s="8">
        <f t="shared" si="278"/>
        <v>42036.035949074074</v>
      </c>
      <c r="T2964" s="8">
        <f t="shared" si="279"/>
        <v>42064.040972222225</v>
      </c>
      <c r="U2964" t="str">
        <f t="shared" si="280"/>
        <v>Feb</v>
      </c>
      <c r="V2964" t="str">
        <f t="shared" si="281"/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>
        <f t="shared" si="277"/>
        <v>109.03</v>
      </c>
      <c r="Q2965" t="s">
        <v>8317</v>
      </c>
      <c r="R2965" t="s">
        <v>8318</v>
      </c>
      <c r="S2965" s="8">
        <f t="shared" si="278"/>
        <v>42157.26185185185</v>
      </c>
      <c r="T2965" s="8">
        <f t="shared" si="279"/>
        <v>42187.220185185186</v>
      </c>
      <c r="U2965" t="str">
        <f t="shared" si="280"/>
        <v>Jun</v>
      </c>
      <c r="V2965" t="str">
        <f t="shared" si="281"/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>
        <f t="shared" si="277"/>
        <v>25.69</v>
      </c>
      <c r="Q2966" t="s">
        <v>8317</v>
      </c>
      <c r="R2966" t="s">
        <v>8318</v>
      </c>
      <c r="S2966" s="8">
        <f t="shared" si="278"/>
        <v>41827.701608796291</v>
      </c>
      <c r="T2966" s="8">
        <f t="shared" si="279"/>
        <v>41857.647222222222</v>
      </c>
      <c r="U2966" t="str">
        <f t="shared" si="280"/>
        <v>Jul</v>
      </c>
      <c r="V2966" t="str">
        <f t="shared" si="281"/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>
        <f t="shared" si="277"/>
        <v>41.92</v>
      </c>
      <c r="Q2967" t="s">
        <v>8317</v>
      </c>
      <c r="R2967" t="s">
        <v>8318</v>
      </c>
      <c r="S2967" s="8">
        <f t="shared" si="278"/>
        <v>42162.521215277775</v>
      </c>
      <c r="T2967" s="8">
        <f t="shared" si="279"/>
        <v>42192.479548611111</v>
      </c>
      <c r="U2967" t="str">
        <f t="shared" si="280"/>
        <v>Jun</v>
      </c>
      <c r="V2967" t="str">
        <f t="shared" si="281"/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>
        <f t="shared" si="277"/>
        <v>88.77</v>
      </c>
      <c r="Q2968" t="s">
        <v>8317</v>
      </c>
      <c r="R2968" t="s">
        <v>8318</v>
      </c>
      <c r="S2968" s="8">
        <f t="shared" si="278"/>
        <v>42233.530231481483</v>
      </c>
      <c r="T2968" s="8">
        <f t="shared" si="279"/>
        <v>42263.488564814819</v>
      </c>
      <c r="U2968" t="str">
        <f t="shared" si="280"/>
        <v>Aug</v>
      </c>
      <c r="V2968" t="str">
        <f t="shared" si="281"/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>
        <f t="shared" si="277"/>
        <v>80.23</v>
      </c>
      <c r="Q2969" t="s">
        <v>8317</v>
      </c>
      <c r="R2969" t="s">
        <v>8318</v>
      </c>
      <c r="S2969" s="8">
        <f t="shared" si="278"/>
        <v>42041.989490740736</v>
      </c>
      <c r="T2969" s="8">
        <f t="shared" si="279"/>
        <v>42071.906157407408</v>
      </c>
      <c r="U2969" t="str">
        <f t="shared" si="280"/>
        <v>Feb</v>
      </c>
      <c r="V2969" t="str">
        <f t="shared" si="281"/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78.94</v>
      </c>
      <c r="Q2970" t="s">
        <v>8317</v>
      </c>
      <c r="R2970" t="s">
        <v>8318</v>
      </c>
      <c r="S2970" s="8">
        <f t="shared" si="278"/>
        <v>42585.315509259257</v>
      </c>
      <c r="T2970" s="8">
        <f t="shared" si="279"/>
        <v>42598.915972222225</v>
      </c>
      <c r="U2970" t="str">
        <f t="shared" si="280"/>
        <v>Aug</v>
      </c>
      <c r="V2970" t="str">
        <f t="shared" si="281"/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>
        <f t="shared" si="277"/>
        <v>95.59</v>
      </c>
      <c r="Q2971" t="s">
        <v>8317</v>
      </c>
      <c r="R2971" t="s">
        <v>8318</v>
      </c>
      <c r="S2971" s="8">
        <f t="shared" si="278"/>
        <v>42097.578159722216</v>
      </c>
      <c r="T2971" s="8">
        <f t="shared" si="279"/>
        <v>42127.702083333337</v>
      </c>
      <c r="U2971" t="str">
        <f t="shared" si="280"/>
        <v>Apr</v>
      </c>
      <c r="V2971" t="str">
        <f t="shared" si="281"/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</v>
      </c>
      <c r="Q2972" t="s">
        <v>8317</v>
      </c>
      <c r="R2972" t="s">
        <v>8318</v>
      </c>
      <c r="S2972" s="8">
        <f t="shared" si="278"/>
        <v>41808.461238425924</v>
      </c>
      <c r="T2972" s="8">
        <f t="shared" si="279"/>
        <v>41838.419571759259</v>
      </c>
      <c r="U2972" t="str">
        <f t="shared" si="280"/>
        <v>Jun</v>
      </c>
      <c r="V2972" t="str">
        <f t="shared" si="281"/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>
        <f t="shared" si="277"/>
        <v>74.53</v>
      </c>
      <c r="Q2973" t="s">
        <v>8317</v>
      </c>
      <c r="R2973" t="s">
        <v>8318</v>
      </c>
      <c r="S2973" s="8">
        <f t="shared" si="278"/>
        <v>41852.449976851851</v>
      </c>
      <c r="T2973" s="8">
        <f t="shared" si="279"/>
        <v>41882.408310185187</v>
      </c>
      <c r="U2973" t="str">
        <f t="shared" si="280"/>
        <v>Aug</v>
      </c>
      <c r="V2973" t="str">
        <f t="shared" si="281"/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>
        <f t="shared" si="277"/>
        <v>123.94</v>
      </c>
      <c r="Q2974" t="s">
        <v>8317</v>
      </c>
      <c r="R2974" t="s">
        <v>8318</v>
      </c>
      <c r="S2974" s="8">
        <f t="shared" si="278"/>
        <v>42693.90185185185</v>
      </c>
      <c r="T2974" s="8">
        <f t="shared" si="279"/>
        <v>42708.791666666672</v>
      </c>
      <c r="U2974" t="str">
        <f t="shared" si="280"/>
        <v>Nov</v>
      </c>
      <c r="V2974" t="str">
        <f t="shared" si="281"/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>
        <f t="shared" si="277"/>
        <v>264.85000000000002</v>
      </c>
      <c r="Q2975" t="s">
        <v>8317</v>
      </c>
      <c r="R2975" t="s">
        <v>8318</v>
      </c>
      <c r="S2975" s="8">
        <f t="shared" si="278"/>
        <v>42341.610046296293</v>
      </c>
      <c r="T2975" s="8">
        <f t="shared" si="279"/>
        <v>42369.916666666672</v>
      </c>
      <c r="U2975" t="str">
        <f t="shared" si="280"/>
        <v>Dec</v>
      </c>
      <c r="V2975" t="str">
        <f t="shared" si="281"/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</v>
      </c>
      <c r="Q2976" t="s">
        <v>8317</v>
      </c>
      <c r="R2976" t="s">
        <v>8318</v>
      </c>
      <c r="S2976" s="8">
        <f t="shared" si="278"/>
        <v>41879.852673611109</v>
      </c>
      <c r="T2976" s="8">
        <f t="shared" si="279"/>
        <v>41907.815972222219</v>
      </c>
      <c r="U2976" t="str">
        <f t="shared" si="280"/>
        <v>Aug</v>
      </c>
      <c r="V2976" t="str">
        <f t="shared" si="281"/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>
        <f t="shared" si="277"/>
        <v>70.88</v>
      </c>
      <c r="Q2977" t="s">
        <v>8317</v>
      </c>
      <c r="R2977" t="s">
        <v>8318</v>
      </c>
      <c r="S2977" s="8">
        <f t="shared" si="278"/>
        <v>41941.475532407407</v>
      </c>
      <c r="T2977" s="8">
        <f t="shared" si="279"/>
        <v>41969.875</v>
      </c>
      <c r="U2977" t="str">
        <f t="shared" si="280"/>
        <v>Oct</v>
      </c>
      <c r="V2977" t="str">
        <f t="shared" si="281"/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>
        <f t="shared" si="277"/>
        <v>8.57</v>
      </c>
      <c r="Q2978" t="s">
        <v>8317</v>
      </c>
      <c r="R2978" t="s">
        <v>8318</v>
      </c>
      <c r="S2978" s="8">
        <f t="shared" si="278"/>
        <v>42425.522337962961</v>
      </c>
      <c r="T2978" s="8">
        <f t="shared" si="279"/>
        <v>42442.25</v>
      </c>
      <c r="U2978" t="str">
        <f t="shared" si="280"/>
        <v>Feb</v>
      </c>
      <c r="V2978" t="str">
        <f t="shared" si="281"/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>
        <f t="shared" si="277"/>
        <v>113.57</v>
      </c>
      <c r="Q2979" t="s">
        <v>8317</v>
      </c>
      <c r="R2979" t="s">
        <v>8318</v>
      </c>
      <c r="S2979" s="8">
        <f t="shared" si="278"/>
        <v>42026.672847222224</v>
      </c>
      <c r="T2979" s="8">
        <f t="shared" si="279"/>
        <v>42085.843055555553</v>
      </c>
      <c r="U2979" t="str">
        <f t="shared" si="280"/>
        <v>Jan</v>
      </c>
      <c r="V2979" t="str">
        <f t="shared" si="281"/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>
        <f t="shared" si="277"/>
        <v>60.69</v>
      </c>
      <c r="Q2980" t="s">
        <v>8317</v>
      </c>
      <c r="R2980" t="s">
        <v>8318</v>
      </c>
      <c r="S2980" s="8">
        <f t="shared" si="278"/>
        <v>41922.432256944441</v>
      </c>
      <c r="T2980" s="8">
        <f t="shared" si="279"/>
        <v>41931.999305555553</v>
      </c>
      <c r="U2980" t="str">
        <f t="shared" si="280"/>
        <v>Oct</v>
      </c>
      <c r="V2980" t="str">
        <f t="shared" si="281"/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>
        <f t="shared" si="277"/>
        <v>110.22</v>
      </c>
      <c r="Q2981" t="s">
        <v>8317</v>
      </c>
      <c r="R2981" t="s">
        <v>8318</v>
      </c>
      <c r="S2981" s="8">
        <f t="shared" si="278"/>
        <v>41993.616006944438</v>
      </c>
      <c r="T2981" s="8">
        <f t="shared" si="279"/>
        <v>42010</v>
      </c>
      <c r="U2981" t="str">
        <f t="shared" si="280"/>
        <v>Dec</v>
      </c>
      <c r="V2981" t="str">
        <f t="shared" si="281"/>
        <v>2014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>
        <f t="shared" si="277"/>
        <v>136.46</v>
      </c>
      <c r="Q2982" t="s">
        <v>8317</v>
      </c>
      <c r="R2982" t="s">
        <v>8318</v>
      </c>
      <c r="S2982" s="8">
        <f t="shared" si="278"/>
        <v>42219.70752314815</v>
      </c>
      <c r="T2982" s="8">
        <f t="shared" si="279"/>
        <v>42239.833333333328</v>
      </c>
      <c r="U2982" t="str">
        <f t="shared" si="280"/>
        <v>Aug</v>
      </c>
      <c r="V2982" t="str">
        <f t="shared" si="281"/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>
        <f t="shared" si="277"/>
        <v>53.16</v>
      </c>
      <c r="Q2983" t="s">
        <v>8317</v>
      </c>
      <c r="R2983" t="s">
        <v>8357</v>
      </c>
      <c r="S2983" s="8">
        <f t="shared" si="278"/>
        <v>42225.351342592585</v>
      </c>
      <c r="T2983" s="8">
        <f t="shared" si="279"/>
        <v>42270.309675925921</v>
      </c>
      <c r="U2983" t="str">
        <f t="shared" si="280"/>
        <v>Aug</v>
      </c>
      <c r="V2983" t="str">
        <f t="shared" si="281"/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>
        <f t="shared" si="277"/>
        <v>86.49</v>
      </c>
      <c r="Q2984" t="s">
        <v>8317</v>
      </c>
      <c r="R2984" t="s">
        <v>8357</v>
      </c>
      <c r="S2984" s="8">
        <f t="shared" si="278"/>
        <v>42381.478506944441</v>
      </c>
      <c r="T2984" s="8">
        <f t="shared" si="279"/>
        <v>42411.436840277776</v>
      </c>
      <c r="U2984" t="str">
        <f t="shared" si="280"/>
        <v>Jan</v>
      </c>
      <c r="V2984" t="str">
        <f t="shared" si="281"/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>
        <f t="shared" si="277"/>
        <v>155.24</v>
      </c>
      <c r="Q2985" t="s">
        <v>8317</v>
      </c>
      <c r="R2985" t="s">
        <v>8357</v>
      </c>
      <c r="S2985" s="8">
        <f t="shared" si="278"/>
        <v>41894.424027777779</v>
      </c>
      <c r="T2985" s="8">
        <f t="shared" si="279"/>
        <v>41954.424027777779</v>
      </c>
      <c r="U2985" t="str">
        <f t="shared" si="280"/>
        <v>Sep</v>
      </c>
      <c r="V2985" t="str">
        <f t="shared" si="281"/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>
        <f t="shared" si="277"/>
        <v>115.08</v>
      </c>
      <c r="Q2986" t="s">
        <v>8317</v>
      </c>
      <c r="R2986" t="s">
        <v>8357</v>
      </c>
      <c r="S2986" s="8">
        <f t="shared" si="278"/>
        <v>42576.070381944439</v>
      </c>
      <c r="T2986" s="8">
        <f t="shared" si="279"/>
        <v>42606.028715277775</v>
      </c>
      <c r="U2986" t="str">
        <f t="shared" si="280"/>
        <v>Jul</v>
      </c>
      <c r="V2986" t="str">
        <f t="shared" si="281"/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>
        <f t="shared" si="277"/>
        <v>109.59</v>
      </c>
      <c r="Q2987" t="s">
        <v>8317</v>
      </c>
      <c r="R2987" t="s">
        <v>8357</v>
      </c>
      <c r="S2987" s="8">
        <f t="shared" si="278"/>
        <v>42654.765370370362</v>
      </c>
      <c r="T2987" s="8">
        <f t="shared" si="279"/>
        <v>42673.916666666672</v>
      </c>
      <c r="U2987" t="str">
        <f t="shared" si="280"/>
        <v>Oct</v>
      </c>
      <c r="V2987" t="str">
        <f t="shared" si="281"/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>
        <f t="shared" si="277"/>
        <v>45.21</v>
      </c>
      <c r="Q2988" t="s">
        <v>8317</v>
      </c>
      <c r="R2988" t="s">
        <v>8357</v>
      </c>
      <c r="S2988" s="8">
        <f t="shared" si="278"/>
        <v>42431.29173611111</v>
      </c>
      <c r="T2988" s="8">
        <f t="shared" si="279"/>
        <v>42491.208402777775</v>
      </c>
      <c r="U2988" t="str">
        <f t="shared" si="280"/>
        <v>Mar</v>
      </c>
      <c r="V2988" t="str">
        <f t="shared" si="281"/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>
        <f t="shared" si="277"/>
        <v>104.15</v>
      </c>
      <c r="Q2989" t="s">
        <v>8317</v>
      </c>
      <c r="R2989" t="s">
        <v>8357</v>
      </c>
      <c r="S2989" s="8">
        <f t="shared" si="278"/>
        <v>42627.098969907405</v>
      </c>
      <c r="T2989" s="8">
        <f t="shared" si="279"/>
        <v>42655.75</v>
      </c>
      <c r="U2989" t="str">
        <f t="shared" si="280"/>
        <v>Sep</v>
      </c>
      <c r="V2989" t="str">
        <f t="shared" si="281"/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</v>
      </c>
      <c r="Q2990" t="s">
        <v>8317</v>
      </c>
      <c r="R2990" t="s">
        <v>8357</v>
      </c>
      <c r="S2990" s="8">
        <f t="shared" si="278"/>
        <v>42511.153715277782</v>
      </c>
      <c r="T2990" s="8">
        <f t="shared" si="279"/>
        <v>42541.112048611118</v>
      </c>
      <c r="U2990" t="str">
        <f t="shared" si="280"/>
        <v>May</v>
      </c>
      <c r="V2990" t="str">
        <f t="shared" si="281"/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>
        <f t="shared" si="277"/>
        <v>97</v>
      </c>
      <c r="Q2991" t="s">
        <v>8317</v>
      </c>
      <c r="R2991" t="s">
        <v>8357</v>
      </c>
      <c r="S2991" s="8">
        <f t="shared" si="278"/>
        <v>42336.812060185184</v>
      </c>
      <c r="T2991" s="8">
        <f t="shared" si="279"/>
        <v>42358.957638888889</v>
      </c>
      <c r="U2991" t="str">
        <f t="shared" si="280"/>
        <v>Nov</v>
      </c>
      <c r="V2991" t="str">
        <f t="shared" si="281"/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</v>
      </c>
      <c r="Q2992" t="s">
        <v>8317</v>
      </c>
      <c r="R2992" t="s">
        <v>8357</v>
      </c>
      <c r="S2992" s="8">
        <f t="shared" si="278"/>
        <v>42341.365972222215</v>
      </c>
      <c r="T2992" s="8">
        <f t="shared" si="279"/>
        <v>42376.32430555555</v>
      </c>
      <c r="U2992" t="str">
        <f t="shared" si="280"/>
        <v>Dec</v>
      </c>
      <c r="V2992" t="str">
        <f t="shared" si="281"/>
        <v>2015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>
        <f t="shared" si="277"/>
        <v>94.41</v>
      </c>
      <c r="Q2993" t="s">
        <v>8317</v>
      </c>
      <c r="R2993" t="s">
        <v>8357</v>
      </c>
      <c r="S2993" s="8">
        <f t="shared" si="278"/>
        <v>42740.628819444442</v>
      </c>
      <c r="T2993" s="8">
        <f t="shared" si="279"/>
        <v>42762.587152777778</v>
      </c>
      <c r="U2993" t="str">
        <f t="shared" si="280"/>
        <v>Jan</v>
      </c>
      <c r="V2993" t="str">
        <f t="shared" si="281"/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>
        <f t="shared" si="277"/>
        <v>48.98</v>
      </c>
      <c r="Q2994" t="s">
        <v>8317</v>
      </c>
      <c r="R2994" t="s">
        <v>8357</v>
      </c>
      <c r="S2994" s="8">
        <f t="shared" si="278"/>
        <v>42622.559143518512</v>
      </c>
      <c r="T2994" s="8">
        <f t="shared" si="279"/>
        <v>42652.517476851848</v>
      </c>
      <c r="U2994" t="str">
        <f t="shared" si="280"/>
        <v>Sep</v>
      </c>
      <c r="V2994" t="str">
        <f t="shared" si="281"/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>
        <f t="shared" si="277"/>
        <v>45.59</v>
      </c>
      <c r="Q2995" t="s">
        <v>8317</v>
      </c>
      <c r="R2995" t="s">
        <v>8357</v>
      </c>
      <c r="S2995" s="8">
        <f t="shared" si="278"/>
        <v>42390.63040509259</v>
      </c>
      <c r="T2995" s="8">
        <f t="shared" si="279"/>
        <v>42420.588738425926</v>
      </c>
      <c r="U2995" t="str">
        <f t="shared" si="280"/>
        <v>Jan</v>
      </c>
      <c r="V2995" t="str">
        <f t="shared" si="281"/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>
        <f t="shared" si="277"/>
        <v>23.28</v>
      </c>
      <c r="Q2996" t="s">
        <v>8317</v>
      </c>
      <c r="R2996" t="s">
        <v>8357</v>
      </c>
      <c r="S2996" s="8">
        <f t="shared" si="278"/>
        <v>41885.270509259259</v>
      </c>
      <c r="T2996" s="8">
        <f t="shared" si="279"/>
        <v>41915.228842592594</v>
      </c>
      <c r="U2996" t="str">
        <f t="shared" si="280"/>
        <v>Sep</v>
      </c>
      <c r="V2996" t="str">
        <f t="shared" si="281"/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>
        <f t="shared" si="277"/>
        <v>63.23</v>
      </c>
      <c r="Q2997" t="s">
        <v>8317</v>
      </c>
      <c r="R2997" t="s">
        <v>8357</v>
      </c>
      <c r="S2997" s="8">
        <f t="shared" si="278"/>
        <v>42724.456840277773</v>
      </c>
      <c r="T2997" s="8">
        <f t="shared" si="279"/>
        <v>42754.415173611109</v>
      </c>
      <c r="U2997" t="str">
        <f t="shared" si="280"/>
        <v>Dec</v>
      </c>
      <c r="V2997" t="str">
        <f t="shared" si="281"/>
        <v>2016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>
        <f t="shared" si="277"/>
        <v>153.52000000000001</v>
      </c>
      <c r="Q2998" t="s">
        <v>8317</v>
      </c>
      <c r="R2998" t="s">
        <v>8357</v>
      </c>
      <c r="S2998" s="8">
        <f t="shared" si="278"/>
        <v>42090.70416666667</v>
      </c>
      <c r="T2998" s="8">
        <f t="shared" si="279"/>
        <v>42150.662500000006</v>
      </c>
      <c r="U2998" t="str">
        <f t="shared" si="280"/>
        <v>Mar</v>
      </c>
      <c r="V2998" t="str">
        <f t="shared" si="281"/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>
        <f t="shared" si="277"/>
        <v>90.2</v>
      </c>
      <c r="Q2999" t="s">
        <v>8317</v>
      </c>
      <c r="R2999" t="s">
        <v>8357</v>
      </c>
      <c r="S2999" s="8">
        <f t="shared" si="278"/>
        <v>42775.525381944441</v>
      </c>
      <c r="T2999" s="8">
        <f t="shared" si="279"/>
        <v>42792.957638888889</v>
      </c>
      <c r="U2999" t="str">
        <f t="shared" si="280"/>
        <v>Feb</v>
      </c>
      <c r="V2999" t="str">
        <f t="shared" si="281"/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>
        <f t="shared" si="277"/>
        <v>118.97</v>
      </c>
      <c r="Q3000" t="s">
        <v>8317</v>
      </c>
      <c r="R3000" t="s">
        <v>8357</v>
      </c>
      <c r="S3000" s="8">
        <f t="shared" si="278"/>
        <v>41777.985289351847</v>
      </c>
      <c r="T3000" s="8">
        <f t="shared" si="279"/>
        <v>41805.934027777781</v>
      </c>
      <c r="U3000" t="str">
        <f t="shared" si="280"/>
        <v>May</v>
      </c>
      <c r="V3000" t="str">
        <f t="shared" si="281"/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>
        <f t="shared" si="277"/>
        <v>80.25</v>
      </c>
      <c r="Q3001" t="s">
        <v>8317</v>
      </c>
      <c r="R3001" t="s">
        <v>8357</v>
      </c>
      <c r="S3001" s="8">
        <f t="shared" si="278"/>
        <v>42780.531944444439</v>
      </c>
      <c r="T3001" s="8">
        <f t="shared" si="279"/>
        <v>42794.833333333328</v>
      </c>
      <c r="U3001" t="str">
        <f t="shared" si="280"/>
        <v>Feb</v>
      </c>
      <c r="V3001" t="str">
        <f t="shared" si="281"/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">
        <v>8317</v>
      </c>
      <c r="R3002" t="s">
        <v>8357</v>
      </c>
      <c r="S3002" s="8">
        <f t="shared" si="278"/>
        <v>42752.61886574074</v>
      </c>
      <c r="T3002" s="8">
        <f t="shared" si="279"/>
        <v>42766.5</v>
      </c>
      <c r="U3002" t="str">
        <f t="shared" si="280"/>
        <v>Jan</v>
      </c>
      <c r="V3002" t="str">
        <f t="shared" si="281"/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>
        <f t="shared" si="277"/>
        <v>131.38</v>
      </c>
      <c r="Q3003" t="s">
        <v>8317</v>
      </c>
      <c r="R3003" t="s">
        <v>8357</v>
      </c>
      <c r="S3003" s="8">
        <f t="shared" si="278"/>
        <v>42534.687291666669</v>
      </c>
      <c r="T3003" s="8">
        <f t="shared" si="279"/>
        <v>42564.645625000005</v>
      </c>
      <c r="U3003" t="str">
        <f t="shared" si="280"/>
        <v>Jun</v>
      </c>
      <c r="V3003" t="str">
        <f t="shared" si="281"/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>
        <f t="shared" si="277"/>
        <v>73.03</v>
      </c>
      <c r="Q3004" t="s">
        <v>8317</v>
      </c>
      <c r="R3004" t="s">
        <v>8357</v>
      </c>
      <c r="S3004" s="8">
        <f t="shared" si="278"/>
        <v>41239.627916666665</v>
      </c>
      <c r="T3004" s="8">
        <f t="shared" si="279"/>
        <v>41269.58625</v>
      </c>
      <c r="U3004" t="str">
        <f t="shared" si="280"/>
        <v>Nov</v>
      </c>
      <c r="V3004" t="str">
        <f t="shared" si="281"/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>
        <f t="shared" si="277"/>
        <v>178.53</v>
      </c>
      <c r="Q3005" t="s">
        <v>8317</v>
      </c>
      <c r="R3005" t="s">
        <v>8357</v>
      </c>
      <c r="S3005" s="8">
        <f t="shared" si="278"/>
        <v>42398.640925925924</v>
      </c>
      <c r="T3005" s="8">
        <f t="shared" si="279"/>
        <v>42429.999305555553</v>
      </c>
      <c r="U3005" t="str">
        <f t="shared" si="280"/>
        <v>Jan</v>
      </c>
      <c r="V3005" t="str">
        <f t="shared" si="281"/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>
        <f t="shared" si="277"/>
        <v>162.91</v>
      </c>
      <c r="Q3006" t="s">
        <v>8317</v>
      </c>
      <c r="R3006" t="s">
        <v>8357</v>
      </c>
      <c r="S3006" s="8">
        <f t="shared" si="278"/>
        <v>41928.672731481478</v>
      </c>
      <c r="T3006" s="8">
        <f t="shared" si="279"/>
        <v>41958.672731481478</v>
      </c>
      <c r="U3006" t="str">
        <f t="shared" si="280"/>
        <v>Oct</v>
      </c>
      <c r="V3006" t="str">
        <f t="shared" si="281"/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>
        <f t="shared" si="277"/>
        <v>108.24</v>
      </c>
      <c r="Q3007" t="s">
        <v>8317</v>
      </c>
      <c r="R3007" t="s">
        <v>8357</v>
      </c>
      <c r="S3007" s="8">
        <f t="shared" si="278"/>
        <v>41888.466493055552</v>
      </c>
      <c r="T3007" s="8">
        <f t="shared" si="279"/>
        <v>41918.424826388888</v>
      </c>
      <c r="U3007" t="str">
        <f t="shared" si="280"/>
        <v>Sep</v>
      </c>
      <c r="V3007" t="str">
        <f t="shared" si="281"/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>
        <f t="shared" si="277"/>
        <v>88.87</v>
      </c>
      <c r="Q3008" t="s">
        <v>8317</v>
      </c>
      <c r="R3008" t="s">
        <v>8357</v>
      </c>
      <c r="S3008" s="8">
        <f t="shared" si="278"/>
        <v>41957.548506944448</v>
      </c>
      <c r="T3008" s="8">
        <f t="shared" si="279"/>
        <v>41987.506840277783</v>
      </c>
      <c r="U3008" t="str">
        <f t="shared" si="280"/>
        <v>Nov</v>
      </c>
      <c r="V3008" t="str">
        <f t="shared" si="281"/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">
        <v>8317</v>
      </c>
      <c r="R3009" t="s">
        <v>8357</v>
      </c>
      <c r="S3009" s="8">
        <f t="shared" si="278"/>
        <v>42098.007905092592</v>
      </c>
      <c r="T3009" s="8">
        <f t="shared" si="279"/>
        <v>42118.966238425928</v>
      </c>
      <c r="U3009" t="str">
        <f t="shared" si="280"/>
        <v>Apr</v>
      </c>
      <c r="V3009" t="str">
        <f t="shared" si="281"/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>
        <f t="shared" si="277"/>
        <v>116.73</v>
      </c>
      <c r="Q3010" t="s">
        <v>8317</v>
      </c>
      <c r="R3010" t="s">
        <v>8357</v>
      </c>
      <c r="S3010" s="8">
        <f t="shared" si="278"/>
        <v>42360.003692129627</v>
      </c>
      <c r="T3010" s="8">
        <f t="shared" si="279"/>
        <v>42389.962025462963</v>
      </c>
      <c r="U3010" t="str">
        <f t="shared" si="280"/>
        <v>Dec</v>
      </c>
      <c r="V3010" t="str">
        <f t="shared" si="281"/>
        <v>2015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ROUND(100*(E3011/D3011),0)</f>
        <v>120</v>
      </c>
      <c r="P3011">
        <f t="shared" ref="P3011:P3074" si="283">ROUND(E3011/L3011,2)</f>
        <v>233.9</v>
      </c>
      <c r="Q3011" t="s">
        <v>8317</v>
      </c>
      <c r="R3011" t="s">
        <v>8357</v>
      </c>
      <c r="S3011" s="8">
        <f t="shared" ref="S3011:S3074" si="284">(((J3011/60)/60)/24)+DATE(1970,1,1)+(-5/24)</f>
        <v>41939.361574074072</v>
      </c>
      <c r="T3011" s="8">
        <f t="shared" ref="T3011:T3074" si="285">(((I3011/60)/60)/24)+DATE(1970,1,1)+(-6/24)</f>
        <v>41969.361574074079</v>
      </c>
      <c r="U3011" t="str">
        <f t="shared" ref="U3011:U3074" si="286">TEXT(S3011,"mmm")</f>
        <v>Oct</v>
      </c>
      <c r="V3011" t="str">
        <f t="shared" ref="V3011:V3074" si="287">TEXT(S3011,"yyyy")</f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">
        <v>8317</v>
      </c>
      <c r="R3012" t="s">
        <v>8357</v>
      </c>
      <c r="S3012" s="8">
        <f t="shared" si="284"/>
        <v>41996.624062499999</v>
      </c>
      <c r="T3012" s="8">
        <f t="shared" si="285"/>
        <v>42056.582395833335</v>
      </c>
      <c r="U3012" t="str">
        <f t="shared" si="286"/>
        <v>Dec</v>
      </c>
      <c r="V3012" t="str">
        <f t="shared" si="287"/>
        <v>2014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>
        <f t="shared" si="283"/>
        <v>14.84</v>
      </c>
      <c r="Q3013" t="s">
        <v>8317</v>
      </c>
      <c r="R3013" t="s">
        <v>8357</v>
      </c>
      <c r="S3013" s="8">
        <f t="shared" si="284"/>
        <v>42334.260601851849</v>
      </c>
      <c r="T3013" s="8">
        <f t="shared" si="285"/>
        <v>42361.707638888889</v>
      </c>
      <c r="U3013" t="str">
        <f t="shared" si="286"/>
        <v>Nov</v>
      </c>
      <c r="V3013" t="str">
        <f t="shared" si="287"/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>
        <f t="shared" si="283"/>
        <v>85.18</v>
      </c>
      <c r="Q3014" t="s">
        <v>8317</v>
      </c>
      <c r="R3014" t="s">
        <v>8357</v>
      </c>
      <c r="S3014" s="8">
        <f t="shared" si="284"/>
        <v>42024.494560185187</v>
      </c>
      <c r="T3014" s="8">
        <f t="shared" si="285"/>
        <v>42045.452893518523</v>
      </c>
      <c r="U3014" t="str">
        <f t="shared" si="286"/>
        <v>Jan</v>
      </c>
      <c r="V3014" t="str">
        <f t="shared" si="287"/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>
        <f t="shared" si="283"/>
        <v>146.69</v>
      </c>
      <c r="Q3015" t="s">
        <v>8317</v>
      </c>
      <c r="R3015" t="s">
        <v>8357</v>
      </c>
      <c r="S3015" s="8">
        <f t="shared" si="284"/>
        <v>42146.627881944441</v>
      </c>
      <c r="T3015" s="8">
        <f t="shared" si="285"/>
        <v>42176.586215277777</v>
      </c>
      <c r="U3015" t="str">
        <f t="shared" si="286"/>
        <v>May</v>
      </c>
      <c r="V3015" t="str">
        <f t="shared" si="287"/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>
        <f t="shared" si="283"/>
        <v>50.76</v>
      </c>
      <c r="Q3016" t="s">
        <v>8317</v>
      </c>
      <c r="R3016" t="s">
        <v>8357</v>
      </c>
      <c r="S3016" s="8">
        <f t="shared" si="284"/>
        <v>41919.915277777778</v>
      </c>
      <c r="T3016" s="8">
        <f t="shared" si="285"/>
        <v>41947.958333333336</v>
      </c>
      <c r="U3016" t="str">
        <f t="shared" si="286"/>
        <v>Oct</v>
      </c>
      <c r="V3016" t="str">
        <f t="shared" si="287"/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>
        <f t="shared" si="283"/>
        <v>87.7</v>
      </c>
      <c r="Q3017" t="s">
        <v>8317</v>
      </c>
      <c r="R3017" t="s">
        <v>8357</v>
      </c>
      <c r="S3017" s="8">
        <f t="shared" si="284"/>
        <v>41785.518958333334</v>
      </c>
      <c r="T3017" s="8">
        <f t="shared" si="285"/>
        <v>41800.916666666664</v>
      </c>
      <c r="U3017" t="str">
        <f t="shared" si="286"/>
        <v>May</v>
      </c>
      <c r="V3017" t="str">
        <f t="shared" si="287"/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>
        <f t="shared" si="283"/>
        <v>242.28</v>
      </c>
      <c r="Q3018" t="s">
        <v>8317</v>
      </c>
      <c r="R3018" t="s">
        <v>8357</v>
      </c>
      <c r="S3018" s="8">
        <f t="shared" si="284"/>
        <v>41778.339722222219</v>
      </c>
      <c r="T3018" s="8">
        <f t="shared" si="285"/>
        <v>41838.298055555555</v>
      </c>
      <c r="U3018" t="str">
        <f t="shared" si="286"/>
        <v>May</v>
      </c>
      <c r="V3018" t="str">
        <f t="shared" si="287"/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>
        <f t="shared" si="283"/>
        <v>146.44999999999999</v>
      </c>
      <c r="Q3019" t="s">
        <v>8317</v>
      </c>
      <c r="R3019" t="s">
        <v>8357</v>
      </c>
      <c r="S3019" s="8">
        <f t="shared" si="284"/>
        <v>41841.641701388886</v>
      </c>
      <c r="T3019" s="8">
        <f t="shared" si="285"/>
        <v>41871.600034722222</v>
      </c>
      <c r="U3019" t="str">
        <f t="shared" si="286"/>
        <v>Jul</v>
      </c>
      <c r="V3019" t="str">
        <f t="shared" si="287"/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>
        <f t="shared" si="283"/>
        <v>103.17</v>
      </c>
      <c r="Q3020" t="s">
        <v>8317</v>
      </c>
      <c r="R3020" t="s">
        <v>8357</v>
      </c>
      <c r="S3020" s="8">
        <f t="shared" si="284"/>
        <v>42163.090000000004</v>
      </c>
      <c r="T3020" s="8">
        <f t="shared" si="285"/>
        <v>42205.666666666672</v>
      </c>
      <c r="U3020" t="str">
        <f t="shared" si="286"/>
        <v>Jun</v>
      </c>
      <c r="V3020" t="str">
        <f t="shared" si="287"/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>
        <f t="shared" si="283"/>
        <v>80.459999999999994</v>
      </c>
      <c r="Q3021" t="s">
        <v>8317</v>
      </c>
      <c r="R3021" t="s">
        <v>8357</v>
      </c>
      <c r="S3021" s="8">
        <f t="shared" si="284"/>
        <v>41758.625231481477</v>
      </c>
      <c r="T3021" s="8">
        <f t="shared" si="285"/>
        <v>41785.875</v>
      </c>
      <c r="U3021" t="str">
        <f t="shared" si="286"/>
        <v>Apr</v>
      </c>
      <c r="V3021" t="str">
        <f t="shared" si="287"/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>
        <f t="shared" si="283"/>
        <v>234.67</v>
      </c>
      <c r="Q3022" t="s">
        <v>8317</v>
      </c>
      <c r="R3022" t="s">
        <v>8357</v>
      </c>
      <c r="S3022" s="8">
        <f t="shared" si="284"/>
        <v>42170.638113425921</v>
      </c>
      <c r="T3022" s="8">
        <f t="shared" si="285"/>
        <v>42230.596446759257</v>
      </c>
      <c r="U3022" t="str">
        <f t="shared" si="286"/>
        <v>Jun</v>
      </c>
      <c r="V3022" t="str">
        <f t="shared" si="287"/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>
        <f t="shared" si="283"/>
        <v>50.69</v>
      </c>
      <c r="Q3023" t="s">
        <v>8317</v>
      </c>
      <c r="R3023" t="s">
        <v>8357</v>
      </c>
      <c r="S3023" s="8">
        <f t="shared" si="284"/>
        <v>42660.410520833328</v>
      </c>
      <c r="T3023" s="8">
        <f t="shared" si="285"/>
        <v>42695.999305555553</v>
      </c>
      <c r="U3023" t="str">
        <f t="shared" si="286"/>
        <v>Oct</v>
      </c>
      <c r="V3023" t="str">
        <f t="shared" si="287"/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>
        <f t="shared" si="283"/>
        <v>162.71</v>
      </c>
      <c r="Q3024" t="s">
        <v>8317</v>
      </c>
      <c r="R3024" t="s">
        <v>8357</v>
      </c>
      <c r="S3024" s="8">
        <f t="shared" si="284"/>
        <v>42564.745474537034</v>
      </c>
      <c r="T3024" s="8">
        <f t="shared" si="285"/>
        <v>42609.70380787037</v>
      </c>
      <c r="U3024" t="str">
        <f t="shared" si="286"/>
        <v>Jul</v>
      </c>
      <c r="V3024" t="str">
        <f t="shared" si="287"/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120.17</v>
      </c>
      <c r="Q3025" t="s">
        <v>8317</v>
      </c>
      <c r="R3025" t="s">
        <v>8357</v>
      </c>
      <c r="S3025" s="8">
        <f t="shared" si="284"/>
        <v>42121.46743055556</v>
      </c>
      <c r="T3025" s="8">
        <f t="shared" si="285"/>
        <v>42166.425763888896</v>
      </c>
      <c r="U3025" t="str">
        <f t="shared" si="286"/>
        <v>Apr</v>
      </c>
      <c r="V3025" t="str">
        <f t="shared" si="287"/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>
        <f t="shared" si="283"/>
        <v>67.7</v>
      </c>
      <c r="Q3026" t="s">
        <v>8317</v>
      </c>
      <c r="R3026" t="s">
        <v>8357</v>
      </c>
      <c r="S3026" s="8">
        <f t="shared" si="284"/>
        <v>41158.785590277774</v>
      </c>
      <c r="T3026" s="8">
        <f t="shared" si="285"/>
        <v>41188.743923611109</v>
      </c>
      <c r="U3026" t="str">
        <f t="shared" si="286"/>
        <v>Sep</v>
      </c>
      <c r="V3026" t="str">
        <f t="shared" si="287"/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>
        <f t="shared" si="283"/>
        <v>52.1</v>
      </c>
      <c r="Q3027" t="s">
        <v>8317</v>
      </c>
      <c r="R3027" t="s">
        <v>8357</v>
      </c>
      <c r="S3027" s="8">
        <f t="shared" si="284"/>
        <v>41761.301076388889</v>
      </c>
      <c r="T3027" s="8">
        <f t="shared" si="285"/>
        <v>41789.416666666664</v>
      </c>
      <c r="U3027" t="str">
        <f t="shared" si="286"/>
        <v>May</v>
      </c>
      <c r="V3027" t="str">
        <f t="shared" si="287"/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>
        <f t="shared" si="283"/>
        <v>51.6</v>
      </c>
      <c r="Q3028" t="s">
        <v>8317</v>
      </c>
      <c r="R3028" t="s">
        <v>8357</v>
      </c>
      <c r="S3028" s="8">
        <f t="shared" si="284"/>
        <v>42783.251064814809</v>
      </c>
      <c r="T3028" s="8">
        <f t="shared" si="285"/>
        <v>42797.209398148145</v>
      </c>
      <c r="U3028" t="str">
        <f t="shared" si="286"/>
        <v>Feb</v>
      </c>
      <c r="V3028" t="str">
        <f t="shared" si="287"/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>
        <f t="shared" si="283"/>
        <v>164.3</v>
      </c>
      <c r="Q3029" t="s">
        <v>8317</v>
      </c>
      <c r="R3029" t="s">
        <v>8357</v>
      </c>
      <c r="S3029" s="8">
        <f t="shared" si="284"/>
        <v>42053.49596064815</v>
      </c>
      <c r="T3029" s="8">
        <f t="shared" si="285"/>
        <v>42083.412627314814</v>
      </c>
      <c r="U3029" t="str">
        <f t="shared" si="286"/>
        <v>Feb</v>
      </c>
      <c r="V3029" t="str">
        <f t="shared" si="287"/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>
        <f t="shared" si="283"/>
        <v>84.86</v>
      </c>
      <c r="Q3030" t="s">
        <v>8317</v>
      </c>
      <c r="R3030" t="s">
        <v>8357</v>
      </c>
      <c r="S3030" s="8">
        <f t="shared" si="284"/>
        <v>42567.055844907409</v>
      </c>
      <c r="T3030" s="8">
        <f t="shared" si="285"/>
        <v>42597.014178240745</v>
      </c>
      <c r="U3030" t="str">
        <f t="shared" si="286"/>
        <v>Jul</v>
      </c>
      <c r="V3030" t="str">
        <f t="shared" si="287"/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>
        <f t="shared" si="283"/>
        <v>94.55</v>
      </c>
      <c r="Q3031" t="s">
        <v>8317</v>
      </c>
      <c r="R3031" t="s">
        <v>8357</v>
      </c>
      <c r="S3031" s="8">
        <f t="shared" si="284"/>
        <v>41932.500543981478</v>
      </c>
      <c r="T3031" s="8">
        <f t="shared" si="285"/>
        <v>41960.940972222219</v>
      </c>
      <c r="U3031" t="str">
        <f t="shared" si="286"/>
        <v>Oct</v>
      </c>
      <c r="V3031" t="str">
        <f t="shared" si="287"/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>
        <f t="shared" si="283"/>
        <v>45.54</v>
      </c>
      <c r="Q3032" t="s">
        <v>8317</v>
      </c>
      <c r="R3032" t="s">
        <v>8357</v>
      </c>
      <c r="S3032" s="8">
        <f t="shared" si="284"/>
        <v>42233.5390162037</v>
      </c>
      <c r="T3032" s="8">
        <f t="shared" si="285"/>
        <v>42263.497349537036</v>
      </c>
      <c r="U3032" t="str">
        <f t="shared" si="286"/>
        <v>Aug</v>
      </c>
      <c r="V3032" t="str">
        <f t="shared" si="287"/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</v>
      </c>
      <c r="Q3033" t="s">
        <v>8317</v>
      </c>
      <c r="R3033" t="s">
        <v>8357</v>
      </c>
      <c r="S3033" s="8">
        <f t="shared" si="284"/>
        <v>42597.674155092587</v>
      </c>
      <c r="T3033" s="8">
        <f t="shared" si="285"/>
        <v>42657.632488425923</v>
      </c>
      <c r="U3033" t="str">
        <f t="shared" si="286"/>
        <v>Aug</v>
      </c>
      <c r="V3033" t="str">
        <f t="shared" si="287"/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>
        <f t="shared" si="283"/>
        <v>50.88</v>
      </c>
      <c r="Q3034" t="s">
        <v>8317</v>
      </c>
      <c r="R3034" t="s">
        <v>8357</v>
      </c>
      <c r="S3034" s="8">
        <f t="shared" si="284"/>
        <v>42227.836331018516</v>
      </c>
      <c r="T3034" s="8">
        <f t="shared" si="285"/>
        <v>42257.794664351852</v>
      </c>
      <c r="U3034" t="str">
        <f t="shared" si="286"/>
        <v>Aug</v>
      </c>
      <c r="V3034" t="str">
        <f t="shared" si="287"/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>
        <f t="shared" si="283"/>
        <v>191.13</v>
      </c>
      <c r="Q3035" t="s">
        <v>8317</v>
      </c>
      <c r="R3035" t="s">
        <v>8357</v>
      </c>
      <c r="S3035" s="8">
        <f t="shared" si="284"/>
        <v>42569.901909722219</v>
      </c>
      <c r="T3035" s="8">
        <f t="shared" si="285"/>
        <v>42599.860243055555</v>
      </c>
      <c r="U3035" t="str">
        <f t="shared" si="286"/>
        <v>Jul</v>
      </c>
      <c r="V3035" t="str">
        <f t="shared" si="287"/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>
        <f t="shared" si="283"/>
        <v>89.31</v>
      </c>
      <c r="Q3036" t="s">
        <v>8317</v>
      </c>
      <c r="R3036" t="s">
        <v>8357</v>
      </c>
      <c r="S3036" s="8">
        <f t="shared" si="284"/>
        <v>42644.327025462961</v>
      </c>
      <c r="T3036" s="8">
        <f t="shared" si="285"/>
        <v>42674.915972222225</v>
      </c>
      <c r="U3036" t="str">
        <f t="shared" si="286"/>
        <v>Oct</v>
      </c>
      <c r="V3036" t="str">
        <f t="shared" si="287"/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>
        <f t="shared" si="283"/>
        <v>88.59</v>
      </c>
      <c r="Q3037" t="s">
        <v>8317</v>
      </c>
      <c r="R3037" t="s">
        <v>8357</v>
      </c>
      <c r="S3037" s="8">
        <f t="shared" si="284"/>
        <v>41368.351956018516</v>
      </c>
      <c r="T3037" s="8">
        <f t="shared" si="285"/>
        <v>41398.310289351852</v>
      </c>
      <c r="U3037" t="str">
        <f t="shared" si="286"/>
        <v>Apr</v>
      </c>
      <c r="V3037" t="str">
        <f t="shared" si="287"/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>
        <f t="shared" si="283"/>
        <v>96.3</v>
      </c>
      <c r="Q3038" t="s">
        <v>8317</v>
      </c>
      <c r="R3038" t="s">
        <v>8357</v>
      </c>
      <c r="S3038" s="8">
        <f t="shared" si="284"/>
        <v>41466.576898148145</v>
      </c>
      <c r="T3038" s="8">
        <f t="shared" si="285"/>
        <v>41502.249305555553</v>
      </c>
      <c r="U3038" t="str">
        <f t="shared" si="286"/>
        <v>Jul</v>
      </c>
      <c r="V3038" t="str">
        <f t="shared" si="287"/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>
        <f t="shared" si="283"/>
        <v>33.31</v>
      </c>
      <c r="Q3039" t="s">
        <v>8317</v>
      </c>
      <c r="R3039" t="s">
        <v>8357</v>
      </c>
      <c r="S3039" s="8">
        <f t="shared" si="284"/>
        <v>40378.684872685182</v>
      </c>
      <c r="T3039" s="8">
        <f t="shared" si="285"/>
        <v>40452.957638888889</v>
      </c>
      <c r="U3039" t="str">
        <f t="shared" si="286"/>
        <v>Jul</v>
      </c>
      <c r="V3039" t="str">
        <f t="shared" si="287"/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>
        <f t="shared" si="283"/>
        <v>37.22</v>
      </c>
      <c r="Q3040" t="s">
        <v>8317</v>
      </c>
      <c r="R3040" t="s">
        <v>8357</v>
      </c>
      <c r="S3040" s="8">
        <f t="shared" si="284"/>
        <v>42373.043946759259</v>
      </c>
      <c r="T3040" s="8">
        <f t="shared" si="285"/>
        <v>42433.002280092594</v>
      </c>
      <c r="U3040" t="str">
        <f t="shared" si="286"/>
        <v>Jan</v>
      </c>
      <c r="V3040" t="str">
        <f t="shared" si="287"/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>
        <f t="shared" si="283"/>
        <v>92.13</v>
      </c>
      <c r="Q3041" t="s">
        <v>8317</v>
      </c>
      <c r="R3041" t="s">
        <v>8357</v>
      </c>
      <c r="S3041" s="8">
        <f t="shared" si="284"/>
        <v>41610.586087962962</v>
      </c>
      <c r="T3041" s="8">
        <f t="shared" si="285"/>
        <v>41637.082638888889</v>
      </c>
      <c r="U3041" t="str">
        <f t="shared" si="286"/>
        <v>Dec</v>
      </c>
      <c r="V3041" t="str">
        <f t="shared" si="287"/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>
        <f t="shared" si="283"/>
        <v>76.790000000000006</v>
      </c>
      <c r="Q3042" t="s">
        <v>8317</v>
      </c>
      <c r="R3042" t="s">
        <v>8357</v>
      </c>
      <c r="S3042" s="8">
        <f t="shared" si="284"/>
        <v>42177.583576388883</v>
      </c>
      <c r="T3042" s="8">
        <f t="shared" si="285"/>
        <v>42181.708333333328</v>
      </c>
      <c r="U3042" t="str">
        <f t="shared" si="286"/>
        <v>Jun</v>
      </c>
      <c r="V3042" t="str">
        <f t="shared" si="287"/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>
        <f t="shared" si="283"/>
        <v>96.53</v>
      </c>
      <c r="Q3043" t="s">
        <v>8317</v>
      </c>
      <c r="R3043" t="s">
        <v>8357</v>
      </c>
      <c r="S3043" s="8">
        <f t="shared" si="284"/>
        <v>42359.660277777781</v>
      </c>
      <c r="T3043" s="8">
        <f t="shared" si="285"/>
        <v>42389.618611111116</v>
      </c>
      <c r="U3043" t="str">
        <f t="shared" si="286"/>
        <v>Dec</v>
      </c>
      <c r="V3043" t="str">
        <f t="shared" si="287"/>
        <v>2015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</v>
      </c>
      <c r="Q3044" t="s">
        <v>8317</v>
      </c>
      <c r="R3044" t="s">
        <v>8357</v>
      </c>
      <c r="S3044" s="8">
        <f t="shared" si="284"/>
        <v>42253.479710648149</v>
      </c>
      <c r="T3044" s="8">
        <f t="shared" si="285"/>
        <v>42283.438043981485</v>
      </c>
      <c r="U3044" t="str">
        <f t="shared" si="286"/>
        <v>Sep</v>
      </c>
      <c r="V3044" t="str">
        <f t="shared" si="287"/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>
        <f t="shared" si="283"/>
        <v>128.91</v>
      </c>
      <c r="Q3045" t="s">
        <v>8317</v>
      </c>
      <c r="R3045" t="s">
        <v>8357</v>
      </c>
      <c r="S3045" s="8">
        <f t="shared" si="284"/>
        <v>42082.862256944441</v>
      </c>
      <c r="T3045" s="8">
        <f t="shared" si="285"/>
        <v>42109.868055555555</v>
      </c>
      <c r="U3045" t="str">
        <f t="shared" si="286"/>
        <v>Mar</v>
      </c>
      <c r="V3045" t="str">
        <f t="shared" si="287"/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>
        <f t="shared" si="283"/>
        <v>84.11</v>
      </c>
      <c r="Q3046" t="s">
        <v>8317</v>
      </c>
      <c r="R3046" t="s">
        <v>8357</v>
      </c>
      <c r="S3046" s="8">
        <f t="shared" si="284"/>
        <v>42387.518495370365</v>
      </c>
      <c r="T3046" s="8">
        <f t="shared" si="285"/>
        <v>42402.4768287037</v>
      </c>
      <c r="U3046" t="str">
        <f t="shared" si="286"/>
        <v>Jan</v>
      </c>
      <c r="V3046" t="str">
        <f t="shared" si="287"/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>
        <f t="shared" si="283"/>
        <v>82.94</v>
      </c>
      <c r="Q3047" t="s">
        <v>8317</v>
      </c>
      <c r="R3047" t="s">
        <v>8357</v>
      </c>
      <c r="S3047" s="8">
        <f t="shared" si="284"/>
        <v>41842.947395833333</v>
      </c>
      <c r="T3047" s="8">
        <f t="shared" si="285"/>
        <v>41872.905729166669</v>
      </c>
      <c r="U3047" t="str">
        <f t="shared" si="286"/>
        <v>Jul</v>
      </c>
      <c r="V3047" t="str">
        <f t="shared" si="287"/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>
        <f t="shared" si="283"/>
        <v>259.95</v>
      </c>
      <c r="Q3048" t="s">
        <v>8317</v>
      </c>
      <c r="R3048" t="s">
        <v>8357</v>
      </c>
      <c r="S3048" s="8">
        <f t="shared" si="284"/>
        <v>41862.59474537037</v>
      </c>
      <c r="T3048" s="8">
        <f t="shared" si="285"/>
        <v>41891.952777777777</v>
      </c>
      <c r="U3048" t="str">
        <f t="shared" si="286"/>
        <v>Aug</v>
      </c>
      <c r="V3048" t="str">
        <f t="shared" si="287"/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">
        <v>8317</v>
      </c>
      <c r="R3049" t="s">
        <v>8357</v>
      </c>
      <c r="S3049" s="8">
        <f t="shared" si="284"/>
        <v>42443.780717592592</v>
      </c>
      <c r="T3049" s="8">
        <f t="shared" si="285"/>
        <v>42487.302777777775</v>
      </c>
      <c r="U3049" t="str">
        <f t="shared" si="286"/>
        <v>Mar</v>
      </c>
      <c r="V3049" t="str">
        <f t="shared" si="287"/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>
        <f t="shared" si="283"/>
        <v>177.02</v>
      </c>
      <c r="Q3050" t="s">
        <v>8317</v>
      </c>
      <c r="R3050" t="s">
        <v>8357</v>
      </c>
      <c r="S3050" s="8">
        <f t="shared" si="284"/>
        <v>41975.692847222213</v>
      </c>
      <c r="T3050" s="8">
        <f t="shared" si="285"/>
        <v>42004.640277777777</v>
      </c>
      <c r="U3050" t="str">
        <f t="shared" si="286"/>
        <v>Dec</v>
      </c>
      <c r="V3050" t="str">
        <f t="shared" si="287"/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>
        <f t="shared" si="283"/>
        <v>74.069999999999993</v>
      </c>
      <c r="Q3051" t="s">
        <v>8317</v>
      </c>
      <c r="R3051" t="s">
        <v>8357</v>
      </c>
      <c r="S3051" s="8">
        <f t="shared" si="284"/>
        <v>42138.806192129625</v>
      </c>
      <c r="T3051" s="8">
        <f t="shared" si="285"/>
        <v>42168.764525462961</v>
      </c>
      <c r="U3051" t="str">
        <f t="shared" si="286"/>
        <v>May</v>
      </c>
      <c r="V3051" t="str">
        <f t="shared" si="287"/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70.67</v>
      </c>
      <c r="Q3052" t="s">
        <v>8317</v>
      </c>
      <c r="R3052" t="s">
        <v>8357</v>
      </c>
      <c r="S3052" s="8">
        <f t="shared" si="284"/>
        <v>42464.960185185184</v>
      </c>
      <c r="T3052" s="8">
        <f t="shared" si="285"/>
        <v>42494.91851851852</v>
      </c>
      <c r="U3052" t="str">
        <f t="shared" si="286"/>
        <v>Apr</v>
      </c>
      <c r="V3052" t="str">
        <f t="shared" si="287"/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>
        <f t="shared" si="283"/>
        <v>23.63</v>
      </c>
      <c r="Q3053" t="s">
        <v>8317</v>
      </c>
      <c r="R3053" t="s">
        <v>8357</v>
      </c>
      <c r="S3053" s="8">
        <f t="shared" si="284"/>
        <v>42744.207696759251</v>
      </c>
      <c r="T3053" s="8">
        <f t="shared" si="285"/>
        <v>42774.166030092587</v>
      </c>
      <c r="U3053" t="str">
        <f t="shared" si="286"/>
        <v>Jan</v>
      </c>
      <c r="V3053" t="str">
        <f t="shared" si="287"/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>
        <f t="shared" si="283"/>
        <v>37.5</v>
      </c>
      <c r="Q3054" t="s">
        <v>8317</v>
      </c>
      <c r="R3054" t="s">
        <v>8357</v>
      </c>
      <c r="S3054" s="8">
        <f t="shared" si="284"/>
        <v>42122.461736111109</v>
      </c>
      <c r="T3054" s="8">
        <f t="shared" si="285"/>
        <v>42152.415972222225</v>
      </c>
      <c r="U3054" t="str">
        <f t="shared" si="286"/>
        <v>Apr</v>
      </c>
      <c r="V3054" t="str">
        <f t="shared" si="287"/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>
        <f t="shared" si="283"/>
        <v>13.33</v>
      </c>
      <c r="Q3055" t="s">
        <v>8317</v>
      </c>
      <c r="R3055" t="s">
        <v>8357</v>
      </c>
      <c r="S3055" s="8">
        <f t="shared" si="284"/>
        <v>41862.553391203699</v>
      </c>
      <c r="T3055" s="8">
        <f t="shared" si="285"/>
        <v>41913.915972222225</v>
      </c>
      <c r="U3055" t="str">
        <f t="shared" si="286"/>
        <v>Aug</v>
      </c>
      <c r="V3055" t="str">
        <f t="shared" si="287"/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">
        <v>8317</v>
      </c>
      <c r="R3056" t="s">
        <v>8357</v>
      </c>
      <c r="S3056" s="8">
        <f t="shared" si="284"/>
        <v>42027.624467592592</v>
      </c>
      <c r="T3056" s="8">
        <f t="shared" si="285"/>
        <v>42064.794444444444</v>
      </c>
      <c r="U3056" t="str">
        <f t="shared" si="286"/>
        <v>Jan</v>
      </c>
      <c r="V3056" t="str">
        <f t="shared" si="287"/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>
        <f t="shared" si="283"/>
        <v>1</v>
      </c>
      <c r="Q3057" t="s">
        <v>8317</v>
      </c>
      <c r="R3057" t="s">
        <v>8357</v>
      </c>
      <c r="S3057" s="8">
        <f t="shared" si="284"/>
        <v>41953.749884259254</v>
      </c>
      <c r="T3057" s="8">
        <f t="shared" si="285"/>
        <v>42013.70821759259</v>
      </c>
      <c r="U3057" t="str">
        <f t="shared" si="286"/>
        <v>Nov</v>
      </c>
      <c r="V3057" t="str">
        <f t="shared" si="287"/>
        <v>2014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">
        <v>8317</v>
      </c>
      <c r="R3058" t="s">
        <v>8357</v>
      </c>
      <c r="S3058" s="8">
        <f t="shared" si="284"/>
        <v>41851.428055555552</v>
      </c>
      <c r="T3058" s="8">
        <f t="shared" si="285"/>
        <v>41911.386388888888</v>
      </c>
      <c r="U3058" t="str">
        <f t="shared" si="286"/>
        <v>Jul</v>
      </c>
      <c r="V3058" t="str">
        <f t="shared" si="287"/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">
        <v>8317</v>
      </c>
      <c r="R3059" t="s">
        <v>8357</v>
      </c>
      <c r="S3059" s="8">
        <f t="shared" si="284"/>
        <v>42433.442256944443</v>
      </c>
      <c r="T3059" s="8">
        <f t="shared" si="285"/>
        <v>42463.358923611115</v>
      </c>
      <c r="U3059" t="str">
        <f t="shared" si="286"/>
        <v>Mar</v>
      </c>
      <c r="V3059" t="str">
        <f t="shared" si="287"/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>
        <f t="shared" si="283"/>
        <v>1</v>
      </c>
      <c r="Q3060" t="s">
        <v>8317</v>
      </c>
      <c r="R3060" t="s">
        <v>8357</v>
      </c>
      <c r="S3060" s="8">
        <f t="shared" si="284"/>
        <v>42460.165972222218</v>
      </c>
      <c r="T3060" s="8">
        <f t="shared" si="285"/>
        <v>42510.124305555553</v>
      </c>
      <c r="U3060" t="str">
        <f t="shared" si="286"/>
        <v>Mar</v>
      </c>
      <c r="V3060" t="str">
        <f t="shared" si="287"/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>
        <f t="shared" si="283"/>
        <v>41</v>
      </c>
      <c r="Q3061" t="s">
        <v>8317</v>
      </c>
      <c r="R3061" t="s">
        <v>8357</v>
      </c>
      <c r="S3061" s="8">
        <f t="shared" si="284"/>
        <v>41829.727384259255</v>
      </c>
      <c r="T3061" s="8">
        <f t="shared" si="285"/>
        <v>41859.685717592591</v>
      </c>
      <c r="U3061" t="str">
        <f t="shared" si="286"/>
        <v>Jul</v>
      </c>
      <c r="V3061" t="str">
        <f t="shared" si="287"/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>
        <f t="shared" si="283"/>
        <v>55.83</v>
      </c>
      <c r="Q3062" t="s">
        <v>8317</v>
      </c>
      <c r="R3062" t="s">
        <v>8357</v>
      </c>
      <c r="S3062" s="8">
        <f t="shared" si="284"/>
        <v>42245.066365740735</v>
      </c>
      <c r="T3062" s="8">
        <f t="shared" si="285"/>
        <v>42275.024699074071</v>
      </c>
      <c r="U3062" t="str">
        <f t="shared" si="286"/>
        <v>Aug</v>
      </c>
      <c r="V3062" t="str">
        <f t="shared" si="287"/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">
        <v>8317</v>
      </c>
      <c r="R3063" t="s">
        <v>8357</v>
      </c>
      <c r="S3063" s="8">
        <f t="shared" si="284"/>
        <v>41834.575787037036</v>
      </c>
      <c r="T3063" s="8">
        <f t="shared" si="285"/>
        <v>41864.534120370372</v>
      </c>
      <c r="U3063" t="str">
        <f t="shared" si="286"/>
        <v>Jul</v>
      </c>
      <c r="V3063" t="str">
        <f t="shared" si="287"/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>
        <f t="shared" si="283"/>
        <v>99.76</v>
      </c>
      <c r="Q3064" t="s">
        <v>8317</v>
      </c>
      <c r="R3064" t="s">
        <v>8357</v>
      </c>
      <c r="S3064" s="8">
        <f t="shared" si="284"/>
        <v>42248.3274537037</v>
      </c>
      <c r="T3064" s="8">
        <f t="shared" si="285"/>
        <v>42277.5</v>
      </c>
      <c r="U3064" t="str">
        <f t="shared" si="286"/>
        <v>Sep</v>
      </c>
      <c r="V3064" t="str">
        <f t="shared" si="287"/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>
        <f t="shared" si="283"/>
        <v>25.52</v>
      </c>
      <c r="Q3065" t="s">
        <v>8317</v>
      </c>
      <c r="R3065" t="s">
        <v>8357</v>
      </c>
      <c r="S3065" s="8">
        <f t="shared" si="284"/>
        <v>42630.714560185181</v>
      </c>
      <c r="T3065" s="8">
        <f t="shared" si="285"/>
        <v>42665.672893518517</v>
      </c>
      <c r="U3065" t="str">
        <f t="shared" si="286"/>
        <v>Sep</v>
      </c>
      <c r="V3065" t="str">
        <f t="shared" si="287"/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>
        <f t="shared" si="283"/>
        <v>117.65</v>
      </c>
      <c r="Q3066" t="s">
        <v>8317</v>
      </c>
      <c r="R3066" t="s">
        <v>8357</v>
      </c>
      <c r="S3066" s="8">
        <f t="shared" si="284"/>
        <v>42298.9218287037</v>
      </c>
      <c r="T3066" s="8">
        <f t="shared" si="285"/>
        <v>42330.040972222225</v>
      </c>
      <c r="U3066" t="str">
        <f t="shared" si="286"/>
        <v>Oct</v>
      </c>
      <c r="V3066" t="str">
        <f t="shared" si="287"/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>
        <f t="shared" si="283"/>
        <v>5</v>
      </c>
      <c r="Q3067" t="s">
        <v>8317</v>
      </c>
      <c r="R3067" t="s">
        <v>8357</v>
      </c>
      <c r="S3067" s="8">
        <f t="shared" si="284"/>
        <v>41824.846898148149</v>
      </c>
      <c r="T3067" s="8">
        <f t="shared" si="285"/>
        <v>41849.805231481485</v>
      </c>
      <c r="U3067" t="str">
        <f t="shared" si="286"/>
        <v>Jul</v>
      </c>
      <c r="V3067" t="str">
        <f t="shared" si="287"/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>
        <f t="shared" si="283"/>
        <v>2796.67</v>
      </c>
      <c r="Q3068" t="s">
        <v>8317</v>
      </c>
      <c r="R3068" t="s">
        <v>8357</v>
      </c>
      <c r="S3068" s="8">
        <f t="shared" si="284"/>
        <v>42531.020104166666</v>
      </c>
      <c r="T3068" s="8">
        <f t="shared" si="285"/>
        <v>42560.978437500002</v>
      </c>
      <c r="U3068" t="str">
        <f t="shared" si="286"/>
        <v>Jun</v>
      </c>
      <c r="V3068" t="str">
        <f t="shared" si="287"/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>
        <f t="shared" si="283"/>
        <v>200</v>
      </c>
      <c r="Q3069" t="s">
        <v>8317</v>
      </c>
      <c r="R3069" t="s">
        <v>8357</v>
      </c>
      <c r="S3069" s="8">
        <f t="shared" si="284"/>
        <v>42226.730081018519</v>
      </c>
      <c r="T3069" s="8">
        <f t="shared" si="285"/>
        <v>42256.688414351855</v>
      </c>
      <c r="U3069" t="str">
        <f t="shared" si="286"/>
        <v>Aug</v>
      </c>
      <c r="V3069" t="str">
        <f t="shared" si="287"/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>
        <f t="shared" si="283"/>
        <v>87.5</v>
      </c>
      <c r="Q3070" t="s">
        <v>8317</v>
      </c>
      <c r="R3070" t="s">
        <v>8357</v>
      </c>
      <c r="S3070" s="8">
        <f t="shared" si="284"/>
        <v>42263.483240740738</v>
      </c>
      <c r="T3070" s="8">
        <f t="shared" si="285"/>
        <v>42293.441574074073</v>
      </c>
      <c r="U3070" t="str">
        <f t="shared" si="286"/>
        <v>Sep</v>
      </c>
      <c r="V3070" t="str">
        <f t="shared" si="287"/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>
        <f t="shared" si="283"/>
        <v>20.14</v>
      </c>
      <c r="Q3071" t="s">
        <v>8317</v>
      </c>
      <c r="R3071" t="s">
        <v>8357</v>
      </c>
      <c r="S3071" s="8">
        <f t="shared" si="284"/>
        <v>41957.625393518516</v>
      </c>
      <c r="T3071" s="8">
        <f t="shared" si="285"/>
        <v>41987.583726851852</v>
      </c>
      <c r="U3071" t="str">
        <f t="shared" si="286"/>
        <v>Nov</v>
      </c>
      <c r="V3071" t="str">
        <f t="shared" si="287"/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>
        <f t="shared" si="283"/>
        <v>20.88</v>
      </c>
      <c r="Q3072" t="s">
        <v>8317</v>
      </c>
      <c r="R3072" t="s">
        <v>8357</v>
      </c>
      <c r="S3072" s="8">
        <f t="shared" si="284"/>
        <v>42690.525104166663</v>
      </c>
      <c r="T3072" s="8">
        <f t="shared" si="285"/>
        <v>42711.483437499999</v>
      </c>
      <c r="U3072" t="str">
        <f t="shared" si="286"/>
        <v>Nov</v>
      </c>
      <c r="V3072" t="str">
        <f t="shared" si="287"/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>
        <f t="shared" si="283"/>
        <v>61.31</v>
      </c>
      <c r="Q3073" t="s">
        <v>8317</v>
      </c>
      <c r="R3073" t="s">
        <v>8357</v>
      </c>
      <c r="S3073" s="8">
        <f t="shared" si="284"/>
        <v>42097.524085648147</v>
      </c>
      <c r="T3073" s="8">
        <f t="shared" si="285"/>
        <v>42114.999305555553</v>
      </c>
      <c r="U3073" t="str">
        <f t="shared" si="286"/>
        <v>Apr</v>
      </c>
      <c r="V3073" t="str">
        <f t="shared" si="287"/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>
        <f t="shared" si="283"/>
        <v>1</v>
      </c>
      <c r="Q3074" t="s">
        <v>8317</v>
      </c>
      <c r="R3074" t="s">
        <v>8357</v>
      </c>
      <c r="S3074" s="8">
        <f t="shared" si="284"/>
        <v>42658.482199074067</v>
      </c>
      <c r="T3074" s="8">
        <f t="shared" si="285"/>
        <v>42672.823611111111</v>
      </c>
      <c r="U3074" t="str">
        <f t="shared" si="286"/>
        <v>Oct</v>
      </c>
      <c r="V3074" t="str">
        <f t="shared" si="287"/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ROUND(100*(E3075/D3075),0)</f>
        <v>0</v>
      </c>
      <c r="P3075">
        <f t="shared" ref="P3075:P3138" si="289">ROUND(E3075/L3075,2)</f>
        <v>92.14</v>
      </c>
      <c r="Q3075" t="s">
        <v>8317</v>
      </c>
      <c r="R3075" t="s">
        <v>8357</v>
      </c>
      <c r="S3075" s="8">
        <f t="shared" ref="S3075:S3138" si="290">(((J3075/60)/60)/24)+DATE(1970,1,1)+(-5/24)</f>
        <v>42111.475694444445</v>
      </c>
      <c r="T3075" s="8">
        <f t="shared" ref="T3075:T3138" si="291">(((I3075/60)/60)/24)+DATE(1970,1,1)+(-6/24)</f>
        <v>42169.554861111115</v>
      </c>
      <c r="U3075" t="str">
        <f t="shared" ref="U3075:U3138" si="292">TEXT(S3075,"mmm")</f>
        <v>Apr</v>
      </c>
      <c r="V3075" t="str">
        <f t="shared" ref="V3075:V3138" si="293">TEXT(S3075,"yyyy")</f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>
        <f t="shared" si="289"/>
        <v>7.33</v>
      </c>
      <c r="Q3076" t="s">
        <v>8317</v>
      </c>
      <c r="R3076" t="s">
        <v>8357</v>
      </c>
      <c r="S3076" s="8">
        <f t="shared" si="290"/>
        <v>42409.362951388881</v>
      </c>
      <c r="T3076" s="8">
        <f t="shared" si="291"/>
        <v>42439.321284722217</v>
      </c>
      <c r="U3076" t="str">
        <f t="shared" si="292"/>
        <v>Feb</v>
      </c>
      <c r="V3076" t="str">
        <f t="shared" si="293"/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>
        <f t="shared" si="289"/>
        <v>64.8</v>
      </c>
      <c r="Q3077" t="s">
        <v>8317</v>
      </c>
      <c r="R3077" t="s">
        <v>8357</v>
      </c>
      <c r="S3077" s="8">
        <f t="shared" si="290"/>
        <v>42550.893981481473</v>
      </c>
      <c r="T3077" s="8">
        <f t="shared" si="291"/>
        <v>42600.852314814809</v>
      </c>
      <c r="U3077" t="str">
        <f t="shared" si="292"/>
        <v>Jun</v>
      </c>
      <c r="V3077" t="str">
        <f t="shared" si="293"/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>
        <f t="shared" si="289"/>
        <v>30.12</v>
      </c>
      <c r="Q3078" t="s">
        <v>8317</v>
      </c>
      <c r="R3078" t="s">
        <v>8357</v>
      </c>
      <c r="S3078" s="8">
        <f t="shared" si="290"/>
        <v>42226.443553240737</v>
      </c>
      <c r="T3078" s="8">
        <f t="shared" si="291"/>
        <v>42286.401886574073</v>
      </c>
      <c r="U3078" t="str">
        <f t="shared" si="292"/>
        <v>Aug</v>
      </c>
      <c r="V3078" t="str">
        <f t="shared" si="293"/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>
        <f t="shared" si="289"/>
        <v>52.5</v>
      </c>
      <c r="Q3079" t="s">
        <v>8317</v>
      </c>
      <c r="R3079" t="s">
        <v>8357</v>
      </c>
      <c r="S3079" s="8">
        <f t="shared" si="290"/>
        <v>42766.74858796296</v>
      </c>
      <c r="T3079" s="8">
        <f t="shared" si="291"/>
        <v>42796.706921296296</v>
      </c>
      <c r="U3079" t="str">
        <f t="shared" si="292"/>
        <v>Jan</v>
      </c>
      <c r="V3079" t="str">
        <f t="shared" si="293"/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>
        <f t="shared" si="289"/>
        <v>23.67</v>
      </c>
      <c r="Q3080" t="s">
        <v>8317</v>
      </c>
      <c r="R3080" t="s">
        <v>8357</v>
      </c>
      <c r="S3080" s="8">
        <f t="shared" si="290"/>
        <v>42030.930497685178</v>
      </c>
      <c r="T3080" s="8">
        <f t="shared" si="291"/>
        <v>42060.888831018514</v>
      </c>
      <c r="U3080" t="str">
        <f t="shared" si="292"/>
        <v>Jan</v>
      </c>
      <c r="V3080" t="str">
        <f t="shared" si="293"/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>
        <f t="shared" si="289"/>
        <v>415.78</v>
      </c>
      <c r="Q3081" t="s">
        <v>8317</v>
      </c>
      <c r="R3081" t="s">
        <v>8357</v>
      </c>
      <c r="S3081" s="8">
        <f t="shared" si="290"/>
        <v>42055.50503472222</v>
      </c>
      <c r="T3081" s="8">
        <f t="shared" si="291"/>
        <v>42085.421701388885</v>
      </c>
      <c r="U3081" t="str">
        <f t="shared" si="292"/>
        <v>Feb</v>
      </c>
      <c r="V3081" t="str">
        <f t="shared" si="293"/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>
        <f t="shared" si="289"/>
        <v>53.71</v>
      </c>
      <c r="Q3082" t="s">
        <v>8317</v>
      </c>
      <c r="R3082" t="s">
        <v>8357</v>
      </c>
      <c r="S3082" s="8">
        <f t="shared" si="290"/>
        <v>41939.8199537037</v>
      </c>
      <c r="T3082" s="8">
        <f t="shared" si="291"/>
        <v>41999.8199537037</v>
      </c>
      <c r="U3082" t="str">
        <f t="shared" si="292"/>
        <v>Oct</v>
      </c>
      <c r="V3082" t="str">
        <f t="shared" si="293"/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>
        <f t="shared" si="289"/>
        <v>420.6</v>
      </c>
      <c r="Q3083" t="s">
        <v>8317</v>
      </c>
      <c r="R3083" t="s">
        <v>8357</v>
      </c>
      <c r="S3083" s="8">
        <f t="shared" si="290"/>
        <v>42236.973275462959</v>
      </c>
      <c r="T3083" s="8">
        <f t="shared" si="291"/>
        <v>42266.931608796294</v>
      </c>
      <c r="U3083" t="str">
        <f t="shared" si="292"/>
        <v>Aug</v>
      </c>
      <c r="V3083" t="str">
        <f t="shared" si="293"/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">
        <v>8317</v>
      </c>
      <c r="R3084" t="s">
        <v>8357</v>
      </c>
      <c r="S3084" s="8">
        <f t="shared" si="290"/>
        <v>42293.714652777773</v>
      </c>
      <c r="T3084" s="8">
        <f t="shared" si="291"/>
        <v>42323.71465277778</v>
      </c>
      <c r="U3084" t="str">
        <f t="shared" si="292"/>
        <v>Oct</v>
      </c>
      <c r="V3084" t="str">
        <f t="shared" si="293"/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>
        <f t="shared" si="289"/>
        <v>18.670000000000002</v>
      </c>
      <c r="Q3085" t="s">
        <v>8317</v>
      </c>
      <c r="R3085" t="s">
        <v>8357</v>
      </c>
      <c r="S3085" s="8">
        <f t="shared" si="290"/>
        <v>41853.355069444442</v>
      </c>
      <c r="T3085" s="8">
        <f t="shared" si="291"/>
        <v>41882.958333333336</v>
      </c>
      <c r="U3085" t="str">
        <f t="shared" si="292"/>
        <v>Aug</v>
      </c>
      <c r="V3085" t="str">
        <f t="shared" si="293"/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>
        <f t="shared" si="289"/>
        <v>78.33</v>
      </c>
      <c r="Q3086" t="s">
        <v>8317</v>
      </c>
      <c r="R3086" t="s">
        <v>8357</v>
      </c>
      <c r="S3086" s="8">
        <f t="shared" si="290"/>
        <v>42100.515405092585</v>
      </c>
      <c r="T3086" s="8">
        <f t="shared" si="291"/>
        <v>42129.533333333333</v>
      </c>
      <c r="U3086" t="str">
        <f t="shared" si="292"/>
        <v>Apr</v>
      </c>
      <c r="V3086" t="str">
        <f t="shared" si="293"/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>
        <f t="shared" si="289"/>
        <v>67.78</v>
      </c>
      <c r="Q3087" t="s">
        <v>8317</v>
      </c>
      <c r="R3087" t="s">
        <v>8357</v>
      </c>
      <c r="S3087" s="8">
        <f t="shared" si="290"/>
        <v>42246.675451388881</v>
      </c>
      <c r="T3087" s="8">
        <f t="shared" si="291"/>
        <v>42276.633784722217</v>
      </c>
      <c r="U3087" t="str">
        <f t="shared" si="292"/>
        <v>Aug</v>
      </c>
      <c r="V3087" t="str">
        <f t="shared" si="293"/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>
        <f t="shared" si="289"/>
        <v>16.670000000000002</v>
      </c>
      <c r="Q3088" t="s">
        <v>8317</v>
      </c>
      <c r="R3088" t="s">
        <v>8357</v>
      </c>
      <c r="S3088" s="8">
        <f t="shared" si="290"/>
        <v>42173.462488425925</v>
      </c>
      <c r="T3088" s="8">
        <f t="shared" si="291"/>
        <v>42233.42082175926</v>
      </c>
      <c r="U3088" t="str">
        <f t="shared" si="292"/>
        <v>Jun</v>
      </c>
      <c r="V3088" t="str">
        <f t="shared" si="293"/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>
        <f t="shared" si="289"/>
        <v>62.5</v>
      </c>
      <c r="Q3089" t="s">
        <v>8317</v>
      </c>
      <c r="R3089" t="s">
        <v>8357</v>
      </c>
      <c r="S3089" s="8">
        <f t="shared" si="290"/>
        <v>42664.942013888889</v>
      </c>
      <c r="T3089" s="8">
        <f t="shared" si="291"/>
        <v>42724.942013888889</v>
      </c>
      <c r="U3089" t="str">
        <f t="shared" si="292"/>
        <v>Oct</v>
      </c>
      <c r="V3089" t="str">
        <f t="shared" si="293"/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>
        <f t="shared" si="289"/>
        <v>42</v>
      </c>
      <c r="Q3090" t="s">
        <v>8317</v>
      </c>
      <c r="R3090" t="s">
        <v>8357</v>
      </c>
      <c r="S3090" s="8">
        <f t="shared" si="290"/>
        <v>41981.363969907405</v>
      </c>
      <c r="T3090" s="8">
        <f t="shared" si="291"/>
        <v>42012.320138888885</v>
      </c>
      <c r="U3090" t="str">
        <f t="shared" si="292"/>
        <v>Dec</v>
      </c>
      <c r="V3090" t="str">
        <f t="shared" si="293"/>
        <v>2014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>
        <f t="shared" si="289"/>
        <v>130.09</v>
      </c>
      <c r="Q3091" t="s">
        <v>8317</v>
      </c>
      <c r="R3091" t="s">
        <v>8357</v>
      </c>
      <c r="S3091" s="8">
        <f t="shared" si="290"/>
        <v>42528.334293981483</v>
      </c>
      <c r="T3091" s="8">
        <f t="shared" si="291"/>
        <v>42559.832638888889</v>
      </c>
      <c r="U3091" t="str">
        <f t="shared" si="292"/>
        <v>Jun</v>
      </c>
      <c r="V3091" t="str">
        <f t="shared" si="293"/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>
        <f t="shared" si="289"/>
        <v>1270.22</v>
      </c>
      <c r="Q3092" t="s">
        <v>8317</v>
      </c>
      <c r="R3092" t="s">
        <v>8357</v>
      </c>
      <c r="S3092" s="8">
        <f t="shared" si="290"/>
        <v>42065.610474537032</v>
      </c>
      <c r="T3092" s="8">
        <f t="shared" si="291"/>
        <v>42125.527141203704</v>
      </c>
      <c r="U3092" t="str">
        <f t="shared" si="292"/>
        <v>Mar</v>
      </c>
      <c r="V3092" t="str">
        <f t="shared" si="293"/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>
        <f t="shared" si="289"/>
        <v>88.44</v>
      </c>
      <c r="Q3093" t="s">
        <v>8317</v>
      </c>
      <c r="R3093" t="s">
        <v>8357</v>
      </c>
      <c r="S3093" s="8">
        <f t="shared" si="290"/>
        <v>42566.740081018514</v>
      </c>
      <c r="T3093" s="8">
        <f t="shared" si="291"/>
        <v>42596.698414351849</v>
      </c>
      <c r="U3093" t="str">
        <f t="shared" si="292"/>
        <v>Jul</v>
      </c>
      <c r="V3093" t="str">
        <f t="shared" si="293"/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>
        <f t="shared" si="289"/>
        <v>56.34</v>
      </c>
      <c r="Q3094" t="s">
        <v>8317</v>
      </c>
      <c r="R3094" t="s">
        <v>8357</v>
      </c>
      <c r="S3094" s="8">
        <f t="shared" si="290"/>
        <v>42255.41101851852</v>
      </c>
      <c r="T3094" s="8">
        <f t="shared" si="291"/>
        <v>42292.666666666672</v>
      </c>
      <c r="U3094" t="str">
        <f t="shared" si="292"/>
        <v>Sep</v>
      </c>
      <c r="V3094" t="str">
        <f t="shared" si="293"/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>
        <f t="shared" si="289"/>
        <v>53.53</v>
      </c>
      <c r="Q3095" t="s">
        <v>8317</v>
      </c>
      <c r="R3095" t="s">
        <v>8357</v>
      </c>
      <c r="S3095" s="8">
        <f t="shared" si="290"/>
        <v>41760.700706018513</v>
      </c>
      <c r="T3095" s="8">
        <f t="shared" si="291"/>
        <v>41790.915972222225</v>
      </c>
      <c r="U3095" t="str">
        <f t="shared" si="292"/>
        <v>May</v>
      </c>
      <c r="V3095" t="str">
        <f t="shared" si="293"/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>
        <f t="shared" si="289"/>
        <v>25</v>
      </c>
      <c r="Q3096" t="s">
        <v>8317</v>
      </c>
      <c r="R3096" t="s">
        <v>8357</v>
      </c>
      <c r="S3096" s="8">
        <f t="shared" si="290"/>
        <v>42207.587453703702</v>
      </c>
      <c r="T3096" s="8">
        <f t="shared" si="291"/>
        <v>42267.545787037037</v>
      </c>
      <c r="U3096" t="str">
        <f t="shared" si="292"/>
        <v>Jul</v>
      </c>
      <c r="V3096" t="str">
        <f t="shared" si="293"/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>
        <f t="shared" si="289"/>
        <v>50</v>
      </c>
      <c r="Q3097" t="s">
        <v>8317</v>
      </c>
      <c r="R3097" t="s">
        <v>8357</v>
      </c>
      <c r="S3097" s="8">
        <f t="shared" si="290"/>
        <v>42522.81689814815</v>
      </c>
      <c r="T3097" s="8">
        <f t="shared" si="291"/>
        <v>42582.775231481486</v>
      </c>
      <c r="U3097" t="str">
        <f t="shared" si="292"/>
        <v>Jun</v>
      </c>
      <c r="V3097" t="str">
        <f t="shared" si="293"/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>
        <f t="shared" si="289"/>
        <v>56.79</v>
      </c>
      <c r="Q3098" t="s">
        <v>8317</v>
      </c>
      <c r="R3098" t="s">
        <v>8357</v>
      </c>
      <c r="S3098" s="8">
        <f t="shared" si="290"/>
        <v>42114.617199074077</v>
      </c>
      <c r="T3098" s="8">
        <f t="shared" si="291"/>
        <v>42144.575532407413</v>
      </c>
      <c r="U3098" t="str">
        <f t="shared" si="292"/>
        <v>Apr</v>
      </c>
      <c r="V3098" t="str">
        <f t="shared" si="293"/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>
        <f t="shared" si="289"/>
        <v>40.83</v>
      </c>
      <c r="Q3099" t="s">
        <v>8317</v>
      </c>
      <c r="R3099" t="s">
        <v>8357</v>
      </c>
      <c r="S3099" s="8">
        <f t="shared" si="290"/>
        <v>42629.29515046296</v>
      </c>
      <c r="T3099" s="8">
        <f t="shared" si="291"/>
        <v>42650.333333333328</v>
      </c>
      <c r="U3099" t="str">
        <f t="shared" si="292"/>
        <v>Sep</v>
      </c>
      <c r="V3099" t="str">
        <f t="shared" si="293"/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>
        <f t="shared" si="289"/>
        <v>65.11</v>
      </c>
      <c r="Q3100" t="s">
        <v>8317</v>
      </c>
      <c r="R3100" t="s">
        <v>8357</v>
      </c>
      <c r="S3100" s="8">
        <f t="shared" si="290"/>
        <v>42359.58390046296</v>
      </c>
      <c r="T3100" s="8">
        <f t="shared" si="291"/>
        <v>42407.76180555555</v>
      </c>
      <c r="U3100" t="str">
        <f t="shared" si="292"/>
        <v>Dec</v>
      </c>
      <c r="V3100" t="str">
        <f t="shared" si="293"/>
        <v>2015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>
        <f t="shared" si="289"/>
        <v>55.6</v>
      </c>
      <c r="Q3101" t="s">
        <v>8317</v>
      </c>
      <c r="R3101" t="s">
        <v>8357</v>
      </c>
      <c r="S3101" s="8">
        <f t="shared" si="290"/>
        <v>42381.981377314813</v>
      </c>
      <c r="T3101" s="8">
        <f t="shared" si="291"/>
        <v>42411.939710648148</v>
      </c>
      <c r="U3101" t="str">
        <f t="shared" si="292"/>
        <v>Jan</v>
      </c>
      <c r="V3101" t="str">
        <f t="shared" si="293"/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>
        <f t="shared" si="289"/>
        <v>140.54</v>
      </c>
      <c r="Q3102" t="s">
        <v>8317</v>
      </c>
      <c r="R3102" t="s">
        <v>8357</v>
      </c>
      <c r="S3102" s="8">
        <f t="shared" si="290"/>
        <v>41902.4140625</v>
      </c>
      <c r="T3102" s="8">
        <f t="shared" si="291"/>
        <v>41932.372395833336</v>
      </c>
      <c r="U3102" t="str">
        <f t="shared" si="292"/>
        <v>Sep</v>
      </c>
      <c r="V3102" t="str">
        <f t="shared" si="293"/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">
        <v>8317</v>
      </c>
      <c r="R3103" t="s">
        <v>8357</v>
      </c>
      <c r="S3103" s="8">
        <f t="shared" si="290"/>
        <v>42171.175196759257</v>
      </c>
      <c r="T3103" s="8">
        <f t="shared" si="291"/>
        <v>42201.080555555556</v>
      </c>
      <c r="U3103" t="str">
        <f t="shared" si="292"/>
        <v>Jun</v>
      </c>
      <c r="V3103" t="str">
        <f t="shared" si="293"/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>
        <f t="shared" si="289"/>
        <v>69.53</v>
      </c>
      <c r="Q3104" t="s">
        <v>8317</v>
      </c>
      <c r="R3104" t="s">
        <v>8357</v>
      </c>
      <c r="S3104" s="8">
        <f t="shared" si="290"/>
        <v>42555.132152777776</v>
      </c>
      <c r="T3104" s="8">
        <f t="shared" si="291"/>
        <v>42605.090486111112</v>
      </c>
      <c r="U3104" t="str">
        <f t="shared" si="292"/>
        <v>Jul</v>
      </c>
      <c r="V3104" t="str">
        <f t="shared" si="293"/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>
        <f t="shared" si="289"/>
        <v>5.5</v>
      </c>
      <c r="Q3105" t="s">
        <v>8317</v>
      </c>
      <c r="R3105" t="s">
        <v>8357</v>
      </c>
      <c r="S3105" s="8">
        <f t="shared" si="290"/>
        <v>42106.94798611111</v>
      </c>
      <c r="T3105" s="8">
        <f t="shared" si="291"/>
        <v>42166.906319444446</v>
      </c>
      <c r="U3105" t="str">
        <f t="shared" si="292"/>
        <v>Apr</v>
      </c>
      <c r="V3105" t="str">
        <f t="shared" si="293"/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>
        <f t="shared" si="289"/>
        <v>237</v>
      </c>
      <c r="Q3106" t="s">
        <v>8317</v>
      </c>
      <c r="R3106" t="s">
        <v>8357</v>
      </c>
      <c r="S3106" s="8">
        <f t="shared" si="290"/>
        <v>42006.70035879629</v>
      </c>
      <c r="T3106" s="8">
        <f t="shared" si="291"/>
        <v>42037.833333333328</v>
      </c>
      <c r="U3106" t="str">
        <f t="shared" si="292"/>
        <v>Jan</v>
      </c>
      <c r="V3106" t="str">
        <f t="shared" si="293"/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>
        <f t="shared" si="289"/>
        <v>79.87</v>
      </c>
      <c r="Q3107" t="s">
        <v>8317</v>
      </c>
      <c r="R3107" t="s">
        <v>8357</v>
      </c>
      <c r="S3107" s="8">
        <f t="shared" si="290"/>
        <v>41876.510601851849</v>
      </c>
      <c r="T3107" s="8">
        <f t="shared" si="291"/>
        <v>41930.958333333336</v>
      </c>
      <c r="U3107" t="str">
        <f t="shared" si="292"/>
        <v>Aug</v>
      </c>
      <c r="V3107" t="str">
        <f t="shared" si="293"/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>
        <f t="shared" si="289"/>
        <v>10.25</v>
      </c>
      <c r="Q3108" t="s">
        <v>8317</v>
      </c>
      <c r="R3108" t="s">
        <v>8357</v>
      </c>
      <c r="S3108" s="8">
        <f t="shared" si="290"/>
        <v>42241.22078703704</v>
      </c>
      <c r="T3108" s="8">
        <f t="shared" si="291"/>
        <v>42263.666666666672</v>
      </c>
      <c r="U3108" t="str">
        <f t="shared" si="292"/>
        <v>Aug</v>
      </c>
      <c r="V3108" t="str">
        <f t="shared" si="293"/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>
        <f t="shared" si="289"/>
        <v>272.58999999999997</v>
      </c>
      <c r="Q3109" t="s">
        <v>8317</v>
      </c>
      <c r="R3109" t="s">
        <v>8357</v>
      </c>
      <c r="S3109" s="8">
        <f t="shared" si="290"/>
        <v>42128.605914351843</v>
      </c>
      <c r="T3109" s="8">
        <f t="shared" si="291"/>
        <v>42135.564247685179</v>
      </c>
      <c r="U3109" t="str">
        <f t="shared" si="292"/>
        <v>May</v>
      </c>
      <c r="V3109" t="str">
        <f t="shared" si="293"/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>
        <f t="shared" si="289"/>
        <v>13</v>
      </c>
      <c r="Q3110" t="s">
        <v>8317</v>
      </c>
      <c r="R3110" t="s">
        <v>8357</v>
      </c>
      <c r="S3110" s="8">
        <f t="shared" si="290"/>
        <v>42062.47215277778</v>
      </c>
      <c r="T3110" s="8">
        <f t="shared" si="291"/>
        <v>42122.388819444444</v>
      </c>
      <c r="U3110" t="str">
        <f t="shared" si="292"/>
        <v>Feb</v>
      </c>
      <c r="V3110" t="str">
        <f t="shared" si="293"/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>
        <f t="shared" si="289"/>
        <v>58.18</v>
      </c>
      <c r="Q3111" t="s">
        <v>8317</v>
      </c>
      <c r="R3111" t="s">
        <v>8357</v>
      </c>
      <c r="S3111" s="8">
        <f t="shared" si="290"/>
        <v>41843.916782407403</v>
      </c>
      <c r="T3111" s="8">
        <f t="shared" si="291"/>
        <v>41878.875115740739</v>
      </c>
      <c r="U3111" t="str">
        <f t="shared" si="292"/>
        <v>Jul</v>
      </c>
      <c r="V3111" t="str">
        <f t="shared" si="293"/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>
        <f t="shared" si="289"/>
        <v>10</v>
      </c>
      <c r="Q3112" t="s">
        <v>8317</v>
      </c>
      <c r="R3112" t="s">
        <v>8357</v>
      </c>
      <c r="S3112" s="8">
        <f t="shared" si="290"/>
        <v>42744.823136574072</v>
      </c>
      <c r="T3112" s="8">
        <f t="shared" si="291"/>
        <v>42784.781469907408</v>
      </c>
      <c r="U3112" t="str">
        <f t="shared" si="292"/>
        <v>Jan</v>
      </c>
      <c r="V3112" t="str">
        <f t="shared" si="293"/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>
        <f t="shared" si="289"/>
        <v>70.11</v>
      </c>
      <c r="Q3113" t="s">
        <v>8317</v>
      </c>
      <c r="R3113" t="s">
        <v>8357</v>
      </c>
      <c r="S3113" s="8">
        <f t="shared" si="290"/>
        <v>41885.38680555555</v>
      </c>
      <c r="T3113" s="8">
        <f t="shared" si="291"/>
        <v>41916.345138888886</v>
      </c>
      <c r="U3113" t="str">
        <f t="shared" si="292"/>
        <v>Sep</v>
      </c>
      <c r="V3113" t="str">
        <f t="shared" si="293"/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>
        <f t="shared" si="289"/>
        <v>57.89</v>
      </c>
      <c r="Q3114" t="s">
        <v>8317</v>
      </c>
      <c r="R3114" t="s">
        <v>8357</v>
      </c>
      <c r="S3114" s="8">
        <f t="shared" si="290"/>
        <v>42614.913587962961</v>
      </c>
      <c r="T3114" s="8">
        <f t="shared" si="291"/>
        <v>42674.871921296297</v>
      </c>
      <c r="U3114" t="str">
        <f t="shared" si="292"/>
        <v>Sep</v>
      </c>
      <c r="V3114" t="str">
        <f t="shared" si="293"/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>
        <f t="shared" si="289"/>
        <v>125.27</v>
      </c>
      <c r="Q3115" t="s">
        <v>8317</v>
      </c>
      <c r="R3115" t="s">
        <v>8357</v>
      </c>
      <c r="S3115" s="8">
        <f t="shared" si="290"/>
        <v>42081.522939814815</v>
      </c>
      <c r="T3115" s="8">
        <f t="shared" si="291"/>
        <v>42111.481273148151</v>
      </c>
      <c r="U3115" t="str">
        <f t="shared" si="292"/>
        <v>Mar</v>
      </c>
      <c r="V3115" t="str">
        <f t="shared" si="293"/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">
        <v>8317</v>
      </c>
      <c r="R3116" t="s">
        <v>8357</v>
      </c>
      <c r="S3116" s="8">
        <f t="shared" si="290"/>
        <v>41843.42418981481</v>
      </c>
      <c r="T3116" s="8">
        <f t="shared" si="291"/>
        <v>41903.382523148146</v>
      </c>
      <c r="U3116" t="str">
        <f t="shared" si="292"/>
        <v>Jul</v>
      </c>
      <c r="V3116" t="str">
        <f t="shared" si="293"/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">
        <v>8317</v>
      </c>
      <c r="R3117" t="s">
        <v>8357</v>
      </c>
      <c r="S3117" s="8">
        <f t="shared" si="290"/>
        <v>42496.238738425927</v>
      </c>
      <c r="T3117" s="8">
        <f t="shared" si="291"/>
        <v>42526.197071759263</v>
      </c>
      <c r="U3117" t="str">
        <f t="shared" si="292"/>
        <v>May</v>
      </c>
      <c r="V3117" t="str">
        <f t="shared" si="293"/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>
        <f t="shared" si="289"/>
        <v>43</v>
      </c>
      <c r="Q3118" t="s">
        <v>8317</v>
      </c>
      <c r="R3118" t="s">
        <v>8357</v>
      </c>
      <c r="S3118" s="8">
        <f t="shared" si="290"/>
        <v>42081.30700231481</v>
      </c>
      <c r="T3118" s="8">
        <f t="shared" si="291"/>
        <v>42095.265335648146</v>
      </c>
      <c r="U3118" t="str">
        <f t="shared" si="292"/>
        <v>Mar</v>
      </c>
      <c r="V3118" t="str">
        <f t="shared" si="293"/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>
        <f t="shared" si="289"/>
        <v>1</v>
      </c>
      <c r="Q3119" t="s">
        <v>8317</v>
      </c>
      <c r="R3119" t="s">
        <v>8357</v>
      </c>
      <c r="S3119" s="8">
        <f t="shared" si="290"/>
        <v>42509.166203703695</v>
      </c>
      <c r="T3119" s="8">
        <f t="shared" si="291"/>
        <v>42517.3</v>
      </c>
      <c r="U3119" t="str">
        <f t="shared" si="292"/>
        <v>May</v>
      </c>
      <c r="V3119" t="str">
        <f t="shared" si="293"/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>
        <f t="shared" si="289"/>
        <v>775</v>
      </c>
      <c r="Q3120" t="s">
        <v>8317</v>
      </c>
      <c r="R3120" t="s">
        <v>8357</v>
      </c>
      <c r="S3120" s="8">
        <f t="shared" si="290"/>
        <v>42534.441238425927</v>
      </c>
      <c r="T3120" s="8">
        <f t="shared" si="291"/>
        <v>42553.399571759262</v>
      </c>
      <c r="U3120" t="str">
        <f t="shared" si="292"/>
        <v>Jun</v>
      </c>
      <c r="V3120" t="str">
        <f t="shared" si="293"/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>
        <f t="shared" si="289"/>
        <v>5</v>
      </c>
      <c r="Q3121" t="s">
        <v>8317</v>
      </c>
      <c r="R3121" t="s">
        <v>8357</v>
      </c>
      <c r="S3121" s="8">
        <f t="shared" si="290"/>
        <v>42059.837175925924</v>
      </c>
      <c r="T3121" s="8">
        <f t="shared" si="291"/>
        <v>42089.753842592589</v>
      </c>
      <c r="U3121" t="str">
        <f t="shared" si="292"/>
        <v>Feb</v>
      </c>
      <c r="V3121" t="str">
        <f t="shared" si="293"/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>
        <f t="shared" si="289"/>
        <v>12.8</v>
      </c>
      <c r="Q3122" t="s">
        <v>8317</v>
      </c>
      <c r="R3122" t="s">
        <v>8357</v>
      </c>
      <c r="S3122" s="8">
        <f t="shared" si="290"/>
        <v>42435.733749999999</v>
      </c>
      <c r="T3122" s="8">
        <f t="shared" si="291"/>
        <v>42495.650416666671</v>
      </c>
      <c r="U3122" t="str">
        <f t="shared" si="292"/>
        <v>Mar</v>
      </c>
      <c r="V3122" t="str">
        <f t="shared" si="293"/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>
        <f t="shared" si="289"/>
        <v>10</v>
      </c>
      <c r="Q3123" t="s">
        <v>8317</v>
      </c>
      <c r="R3123" t="s">
        <v>8357</v>
      </c>
      <c r="S3123" s="8">
        <f t="shared" si="290"/>
        <v>41848.471469907403</v>
      </c>
      <c r="T3123" s="8">
        <f t="shared" si="291"/>
        <v>41908.429803240739</v>
      </c>
      <c r="U3123" t="str">
        <f t="shared" si="292"/>
        <v>Jul</v>
      </c>
      <c r="V3123" t="str">
        <f t="shared" si="293"/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>
        <f t="shared" si="289"/>
        <v>58</v>
      </c>
      <c r="Q3124" t="s">
        <v>8317</v>
      </c>
      <c r="R3124" t="s">
        <v>8357</v>
      </c>
      <c r="S3124" s="8">
        <f t="shared" si="290"/>
        <v>42678.723749999997</v>
      </c>
      <c r="T3124" s="8">
        <f t="shared" si="291"/>
        <v>42683.723750000005</v>
      </c>
      <c r="U3124" t="str">
        <f t="shared" si="292"/>
        <v>Nov</v>
      </c>
      <c r="V3124" t="str">
        <f t="shared" si="293"/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>
        <f t="shared" si="289"/>
        <v>244.8</v>
      </c>
      <c r="Q3125" t="s">
        <v>8317</v>
      </c>
      <c r="R3125" t="s">
        <v>8357</v>
      </c>
      <c r="S3125" s="8">
        <f t="shared" si="290"/>
        <v>42530.784699074073</v>
      </c>
      <c r="T3125" s="8">
        <f t="shared" si="291"/>
        <v>42560.743032407408</v>
      </c>
      <c r="U3125" t="str">
        <f t="shared" si="292"/>
        <v>Jun</v>
      </c>
      <c r="V3125" t="str">
        <f t="shared" si="293"/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>
        <f t="shared" si="289"/>
        <v>6.5</v>
      </c>
      <c r="Q3126" t="s">
        <v>8317</v>
      </c>
      <c r="R3126" t="s">
        <v>8357</v>
      </c>
      <c r="S3126" s="8">
        <f t="shared" si="290"/>
        <v>41977.571770833332</v>
      </c>
      <c r="T3126" s="8">
        <f t="shared" si="291"/>
        <v>42037.530104166668</v>
      </c>
      <c r="U3126" t="str">
        <f t="shared" si="292"/>
        <v>Dec</v>
      </c>
      <c r="V3126" t="str">
        <f t="shared" si="293"/>
        <v>2014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">
        <v>8317</v>
      </c>
      <c r="R3127" t="s">
        <v>8357</v>
      </c>
      <c r="S3127" s="8">
        <f t="shared" si="290"/>
        <v>42345.998518518514</v>
      </c>
      <c r="T3127" s="8">
        <f t="shared" si="291"/>
        <v>42375.95685185185</v>
      </c>
      <c r="U3127" t="str">
        <f t="shared" si="292"/>
        <v>Dec</v>
      </c>
      <c r="V3127" t="str">
        <f t="shared" si="293"/>
        <v>2015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>
        <f t="shared" si="289"/>
        <v>61.18</v>
      </c>
      <c r="Q3128" t="s">
        <v>8317</v>
      </c>
      <c r="R3128" t="s">
        <v>8357</v>
      </c>
      <c r="S3128" s="8">
        <f t="shared" si="290"/>
        <v>42426.809745370374</v>
      </c>
      <c r="T3128" s="8">
        <f t="shared" si="291"/>
        <v>42456.726412037038</v>
      </c>
      <c r="U3128" t="str">
        <f t="shared" si="292"/>
        <v>Feb</v>
      </c>
      <c r="V3128" t="str">
        <f t="shared" si="293"/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">
        <v>8317</v>
      </c>
      <c r="R3129" t="s">
        <v>8357</v>
      </c>
      <c r="S3129" s="8">
        <f t="shared" si="290"/>
        <v>42034.648483796293</v>
      </c>
      <c r="T3129" s="8">
        <f t="shared" si="291"/>
        <v>42064.606817129628</v>
      </c>
      <c r="U3129" t="str">
        <f t="shared" si="292"/>
        <v>Jan</v>
      </c>
      <c r="V3129" t="str">
        <f t="shared" si="293"/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>
        <f t="shared" si="289"/>
        <v>139.24</v>
      </c>
      <c r="Q3130" t="s">
        <v>8317</v>
      </c>
      <c r="R3130" t="s">
        <v>8318</v>
      </c>
      <c r="S3130" s="8">
        <f t="shared" si="290"/>
        <v>42780.617372685178</v>
      </c>
      <c r="T3130" s="8">
        <f t="shared" si="291"/>
        <v>42810.534039351856</v>
      </c>
      <c r="U3130" t="str">
        <f t="shared" si="292"/>
        <v>Feb</v>
      </c>
      <c r="V3130" t="str">
        <f t="shared" si="293"/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>
        <f t="shared" si="289"/>
        <v>10</v>
      </c>
      <c r="Q3131" t="s">
        <v>8317</v>
      </c>
      <c r="R3131" t="s">
        <v>8318</v>
      </c>
      <c r="S3131" s="8">
        <f t="shared" si="290"/>
        <v>42803.634479166663</v>
      </c>
      <c r="T3131" s="8">
        <f t="shared" si="291"/>
        <v>42843.551145833335</v>
      </c>
      <c r="U3131" t="str">
        <f t="shared" si="292"/>
        <v>Mar</v>
      </c>
      <c r="V3131" t="str">
        <f t="shared" si="293"/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>
        <f t="shared" si="289"/>
        <v>93.75</v>
      </c>
      <c r="Q3132" t="s">
        <v>8317</v>
      </c>
      <c r="R3132" t="s">
        <v>8318</v>
      </c>
      <c r="S3132" s="8">
        <f t="shared" si="290"/>
        <v>42808.431898148141</v>
      </c>
      <c r="T3132" s="8">
        <f t="shared" si="291"/>
        <v>42838.957638888889</v>
      </c>
      <c r="U3132" t="str">
        <f t="shared" si="292"/>
        <v>Mar</v>
      </c>
      <c r="V3132" t="str">
        <f t="shared" si="293"/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>
        <f t="shared" si="289"/>
        <v>53.75</v>
      </c>
      <c r="Q3133" t="s">
        <v>8317</v>
      </c>
      <c r="R3133" t="s">
        <v>8318</v>
      </c>
      <c r="S3133" s="8">
        <f t="shared" si="290"/>
        <v>42803.370891203704</v>
      </c>
      <c r="T3133" s="8">
        <f t="shared" si="291"/>
        <v>42833.287557870368</v>
      </c>
      <c r="U3133" t="str">
        <f t="shared" si="292"/>
        <v>Mar</v>
      </c>
      <c r="V3133" t="str">
        <f t="shared" si="293"/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>
        <f t="shared" si="289"/>
        <v>10</v>
      </c>
      <c r="Q3134" t="s">
        <v>8317</v>
      </c>
      <c r="R3134" t="s">
        <v>8318</v>
      </c>
      <c r="S3134" s="8">
        <f t="shared" si="290"/>
        <v>42786.141898148147</v>
      </c>
      <c r="T3134" s="8">
        <f t="shared" si="291"/>
        <v>42846.058564814812</v>
      </c>
      <c r="U3134" t="str">
        <f t="shared" si="292"/>
        <v>Feb</v>
      </c>
      <c r="V3134" t="str">
        <f t="shared" si="293"/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">
        <v>8317</v>
      </c>
      <c r="R3135" t="s">
        <v>8318</v>
      </c>
      <c r="S3135" s="8">
        <f t="shared" si="290"/>
        <v>42788.356874999998</v>
      </c>
      <c r="T3135" s="8">
        <f t="shared" si="291"/>
        <v>42818.273541666669</v>
      </c>
      <c r="U3135" t="str">
        <f t="shared" si="292"/>
        <v>Feb</v>
      </c>
      <c r="V3135" t="str">
        <f t="shared" si="293"/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>
        <f t="shared" si="289"/>
        <v>18.75</v>
      </c>
      <c r="Q3136" t="s">
        <v>8317</v>
      </c>
      <c r="R3136" t="s">
        <v>8318</v>
      </c>
      <c r="S3136" s="8">
        <f t="shared" si="290"/>
        <v>42800.511793981481</v>
      </c>
      <c r="T3136" s="8">
        <f t="shared" si="291"/>
        <v>42821.428460648152</v>
      </c>
      <c r="U3136" t="str">
        <f t="shared" si="292"/>
        <v>Mar</v>
      </c>
      <c r="V3136" t="str">
        <f t="shared" si="293"/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>
        <f t="shared" si="289"/>
        <v>23.14</v>
      </c>
      <c r="Q3137" t="s">
        <v>8317</v>
      </c>
      <c r="R3137" t="s">
        <v>8318</v>
      </c>
      <c r="S3137" s="8">
        <f t="shared" si="290"/>
        <v>42806.943530092591</v>
      </c>
      <c r="T3137" s="8">
        <f t="shared" si="291"/>
        <v>42828.901863425926</v>
      </c>
      <c r="U3137" t="str">
        <f t="shared" si="292"/>
        <v>Mar</v>
      </c>
      <c r="V3137" t="str">
        <f t="shared" si="293"/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>
        <f t="shared" si="289"/>
        <v>29.05</v>
      </c>
      <c r="Q3138" t="s">
        <v>8317</v>
      </c>
      <c r="R3138" t="s">
        <v>8318</v>
      </c>
      <c r="S3138" s="8">
        <f t="shared" si="290"/>
        <v>42789.25409722222</v>
      </c>
      <c r="T3138" s="8">
        <f t="shared" si="291"/>
        <v>42825.707638888889</v>
      </c>
      <c r="U3138" t="str">
        <f t="shared" si="292"/>
        <v>Feb</v>
      </c>
      <c r="V3138" t="str">
        <f t="shared" si="293"/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ROUND(100*(E3139/D3139),0)</f>
        <v>3</v>
      </c>
      <c r="P3139">
        <f t="shared" ref="P3139:P3202" si="295">ROUND(E3139/L3139,2)</f>
        <v>50</v>
      </c>
      <c r="Q3139" t="s">
        <v>8317</v>
      </c>
      <c r="R3139" t="s">
        <v>8318</v>
      </c>
      <c r="S3139" s="8">
        <f t="shared" ref="S3139:S3202" si="296">(((J3139/60)/60)/24)+DATE(1970,1,1)+(-5/24)</f>
        <v>42807.676724537036</v>
      </c>
      <c r="T3139" s="8">
        <f t="shared" ref="T3139:T3202" si="297">(((I3139/60)/60)/24)+DATE(1970,1,1)+(-6/24)</f>
        <v>42858.55</v>
      </c>
      <c r="U3139" t="str">
        <f t="shared" ref="U3139:U3202" si="298">TEXT(S3139,"mmm")</f>
        <v>Mar</v>
      </c>
      <c r="V3139" t="str">
        <f t="shared" ref="V3139:V3202" si="299">TEXT(S3139,"yyyy")</f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">
        <v>8317</v>
      </c>
      <c r="R3140" t="s">
        <v>8318</v>
      </c>
      <c r="S3140" s="8">
        <f t="shared" si="296"/>
        <v>42809.437581018516</v>
      </c>
      <c r="T3140" s="8">
        <f t="shared" si="297"/>
        <v>42828.395914351851</v>
      </c>
      <c r="U3140" t="str">
        <f t="shared" si="298"/>
        <v>Mar</v>
      </c>
      <c r="V3140" t="str">
        <f t="shared" si="299"/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>
        <f t="shared" si="295"/>
        <v>450</v>
      </c>
      <c r="Q3141" t="s">
        <v>8317</v>
      </c>
      <c r="R3141" t="s">
        <v>8318</v>
      </c>
      <c r="S3141" s="8">
        <f t="shared" si="296"/>
        <v>42785.062037037038</v>
      </c>
      <c r="T3141" s="8">
        <f t="shared" si="297"/>
        <v>42818.939583333333</v>
      </c>
      <c r="U3141" t="str">
        <f t="shared" si="298"/>
        <v>Feb</v>
      </c>
      <c r="V3141" t="str">
        <f t="shared" si="299"/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>
        <f t="shared" si="295"/>
        <v>24</v>
      </c>
      <c r="Q3142" t="s">
        <v>8317</v>
      </c>
      <c r="R3142" t="s">
        <v>8318</v>
      </c>
      <c r="S3142" s="8">
        <f t="shared" si="296"/>
        <v>42802.510451388887</v>
      </c>
      <c r="T3142" s="8">
        <f t="shared" si="297"/>
        <v>42832.427118055552</v>
      </c>
      <c r="U3142" t="str">
        <f t="shared" si="298"/>
        <v>Mar</v>
      </c>
      <c r="V3142" t="str">
        <f t="shared" si="299"/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>
        <f t="shared" si="295"/>
        <v>32.25</v>
      </c>
      <c r="Q3143" t="s">
        <v>8317</v>
      </c>
      <c r="R3143" t="s">
        <v>8318</v>
      </c>
      <c r="S3143" s="8">
        <f t="shared" si="296"/>
        <v>42800.544999999998</v>
      </c>
      <c r="T3143" s="8">
        <f t="shared" si="297"/>
        <v>42841.583333333328</v>
      </c>
      <c r="U3143" t="str">
        <f t="shared" si="298"/>
        <v>Mar</v>
      </c>
      <c r="V3143" t="str">
        <f t="shared" si="299"/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>
        <f t="shared" si="295"/>
        <v>15</v>
      </c>
      <c r="Q3144" t="s">
        <v>8317</v>
      </c>
      <c r="R3144" t="s">
        <v>8318</v>
      </c>
      <c r="S3144" s="8">
        <f t="shared" si="296"/>
        <v>42783.304849537039</v>
      </c>
      <c r="T3144" s="8">
        <f t="shared" si="297"/>
        <v>42813.221516203703</v>
      </c>
      <c r="U3144" t="str">
        <f t="shared" si="298"/>
        <v>Feb</v>
      </c>
      <c r="V3144" t="str">
        <f t="shared" si="299"/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">
        <v>8317</v>
      </c>
      <c r="R3145" t="s">
        <v>8318</v>
      </c>
      <c r="S3145" s="8">
        <f t="shared" si="296"/>
        <v>42808.149953703702</v>
      </c>
      <c r="T3145" s="8">
        <f t="shared" si="297"/>
        <v>42834.108287037037</v>
      </c>
      <c r="U3145" t="str">
        <f t="shared" si="298"/>
        <v>Mar</v>
      </c>
      <c r="V3145" t="str">
        <f t="shared" si="299"/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>
        <f t="shared" si="295"/>
        <v>251.33</v>
      </c>
      <c r="Q3146" t="s">
        <v>8317</v>
      </c>
      <c r="R3146" t="s">
        <v>8318</v>
      </c>
      <c r="S3146" s="8">
        <f t="shared" si="296"/>
        <v>42796.329942129632</v>
      </c>
      <c r="T3146" s="8">
        <f t="shared" si="297"/>
        <v>42813</v>
      </c>
      <c r="U3146" t="str">
        <f t="shared" si="298"/>
        <v>Mar</v>
      </c>
      <c r="V3146" t="str">
        <f t="shared" si="299"/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">
        <v>8317</v>
      </c>
      <c r="R3147" t="s">
        <v>8318</v>
      </c>
      <c r="S3147" s="8">
        <f t="shared" si="296"/>
        <v>42761.832569444443</v>
      </c>
      <c r="T3147" s="8">
        <f t="shared" si="297"/>
        <v>42821.749236111107</v>
      </c>
      <c r="U3147" t="str">
        <f t="shared" si="298"/>
        <v>Jan</v>
      </c>
      <c r="V3147" t="str">
        <f t="shared" si="299"/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>
        <f t="shared" si="295"/>
        <v>437.5</v>
      </c>
      <c r="Q3148" t="s">
        <v>8317</v>
      </c>
      <c r="R3148" t="s">
        <v>8318</v>
      </c>
      <c r="S3148" s="8">
        <f t="shared" si="296"/>
        <v>42796.474143518521</v>
      </c>
      <c r="T3148" s="8">
        <f t="shared" si="297"/>
        <v>42841.390810185185</v>
      </c>
      <c r="U3148" t="str">
        <f t="shared" si="298"/>
        <v>Mar</v>
      </c>
      <c r="V3148" t="str">
        <f t="shared" si="299"/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>
        <f t="shared" si="295"/>
        <v>110.35</v>
      </c>
      <c r="Q3149" t="s">
        <v>8317</v>
      </c>
      <c r="R3149" t="s">
        <v>8318</v>
      </c>
      <c r="S3149" s="8">
        <f t="shared" si="296"/>
        <v>41909.761053240742</v>
      </c>
      <c r="T3149" s="8">
        <f t="shared" si="297"/>
        <v>41949.761053240742</v>
      </c>
      <c r="U3149" t="str">
        <f t="shared" si="298"/>
        <v>Sep</v>
      </c>
      <c r="V3149" t="str">
        <f t="shared" si="299"/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>
        <f t="shared" si="295"/>
        <v>41.42</v>
      </c>
      <c r="Q3150" t="s">
        <v>8317</v>
      </c>
      <c r="R3150" t="s">
        <v>8318</v>
      </c>
      <c r="S3150" s="8">
        <f t="shared" si="296"/>
        <v>41891.456990740735</v>
      </c>
      <c r="T3150" s="8">
        <f t="shared" si="297"/>
        <v>41912.916666666664</v>
      </c>
      <c r="U3150" t="str">
        <f t="shared" si="298"/>
        <v>Sep</v>
      </c>
      <c r="V3150" t="str">
        <f t="shared" si="299"/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">
        <v>8317</v>
      </c>
      <c r="R3151" t="s">
        <v>8318</v>
      </c>
      <c r="S3151" s="8">
        <f t="shared" si="296"/>
        <v>41225.809027777774</v>
      </c>
      <c r="T3151" s="8">
        <f t="shared" si="297"/>
        <v>41249.833333333336</v>
      </c>
      <c r="U3151" t="str">
        <f t="shared" si="298"/>
        <v>Nov</v>
      </c>
      <c r="V3151" t="str">
        <f t="shared" si="299"/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</v>
      </c>
      <c r="Q3152" t="s">
        <v>8317</v>
      </c>
      <c r="R3152" t="s">
        <v>8318</v>
      </c>
      <c r="S3152" s="8">
        <f t="shared" si="296"/>
        <v>40478.055590277778</v>
      </c>
      <c r="T3152" s="8">
        <f t="shared" si="297"/>
        <v>40567.916666666664</v>
      </c>
      <c r="U3152" t="str">
        <f t="shared" si="298"/>
        <v>Oct</v>
      </c>
      <c r="V3152" t="str">
        <f t="shared" si="299"/>
        <v>2010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>
        <f t="shared" si="295"/>
        <v>103.35</v>
      </c>
      <c r="Q3153" t="s">
        <v>8317</v>
      </c>
      <c r="R3153" t="s">
        <v>8318</v>
      </c>
      <c r="S3153" s="8">
        <f t="shared" si="296"/>
        <v>41862.631643518514</v>
      </c>
      <c r="T3153" s="8">
        <f t="shared" si="297"/>
        <v>41892.58997685185</v>
      </c>
      <c r="U3153" t="str">
        <f t="shared" si="298"/>
        <v>Aug</v>
      </c>
      <c r="V3153" t="str">
        <f t="shared" si="299"/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>
        <f t="shared" si="295"/>
        <v>34.79</v>
      </c>
      <c r="Q3154" t="s">
        <v>8317</v>
      </c>
      <c r="R3154" t="s">
        <v>8318</v>
      </c>
      <c r="S3154" s="8">
        <f t="shared" si="296"/>
        <v>41550.659340277773</v>
      </c>
      <c r="T3154" s="8">
        <f t="shared" si="297"/>
        <v>41580.617673611108</v>
      </c>
      <c r="U3154" t="str">
        <f t="shared" si="298"/>
        <v>Oct</v>
      </c>
      <c r="V3154" t="str">
        <f t="shared" si="299"/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>
        <f t="shared" si="295"/>
        <v>41.77</v>
      </c>
      <c r="Q3155" t="s">
        <v>8317</v>
      </c>
      <c r="R3155" t="s">
        <v>8318</v>
      </c>
      <c r="S3155" s="8">
        <f t="shared" si="296"/>
        <v>40632.946030092593</v>
      </c>
      <c r="T3155" s="8">
        <f t="shared" si="297"/>
        <v>40663.957638888889</v>
      </c>
      <c r="U3155" t="str">
        <f t="shared" si="298"/>
        <v>Mar</v>
      </c>
      <c r="V3155" t="str">
        <f t="shared" si="299"/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>
        <f t="shared" si="295"/>
        <v>64.27</v>
      </c>
      <c r="Q3156" t="s">
        <v>8317</v>
      </c>
      <c r="R3156" t="s">
        <v>8318</v>
      </c>
      <c r="S3156" s="8">
        <f t="shared" si="296"/>
        <v>40970.667337962957</v>
      </c>
      <c r="T3156" s="8">
        <f t="shared" si="297"/>
        <v>41000.584004629629</v>
      </c>
      <c r="U3156" t="str">
        <f t="shared" si="298"/>
        <v>Mar</v>
      </c>
      <c r="V3156" t="str">
        <f t="shared" si="299"/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>
        <f t="shared" si="295"/>
        <v>31.21</v>
      </c>
      <c r="Q3157" t="s">
        <v>8317</v>
      </c>
      <c r="R3157" t="s">
        <v>8318</v>
      </c>
      <c r="S3157" s="8">
        <f t="shared" si="296"/>
        <v>41233.290798611109</v>
      </c>
      <c r="T3157" s="8">
        <f t="shared" si="297"/>
        <v>41263.249131944445</v>
      </c>
      <c r="U3157" t="str">
        <f t="shared" si="298"/>
        <v>Nov</v>
      </c>
      <c r="V3157" t="str">
        <f t="shared" si="299"/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>
        <f t="shared" si="295"/>
        <v>62.92</v>
      </c>
      <c r="Q3158" t="s">
        <v>8317</v>
      </c>
      <c r="R3158" t="s">
        <v>8318</v>
      </c>
      <c r="S3158" s="8">
        <f t="shared" si="296"/>
        <v>41026.744722222218</v>
      </c>
      <c r="T3158" s="8">
        <f t="shared" si="297"/>
        <v>41061.703055555554</v>
      </c>
      <c r="U3158" t="str">
        <f t="shared" si="298"/>
        <v>Apr</v>
      </c>
      <c r="V3158" t="str">
        <f t="shared" si="299"/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98.54</v>
      </c>
      <c r="Q3159" t="s">
        <v>8317</v>
      </c>
      <c r="R3159" t="s">
        <v>8318</v>
      </c>
      <c r="S3159" s="8">
        <f t="shared" si="296"/>
        <v>41829.579918981479</v>
      </c>
      <c r="T3159" s="8">
        <f t="shared" si="297"/>
        <v>41838.958333333336</v>
      </c>
      <c r="U3159" t="str">
        <f t="shared" si="298"/>
        <v>Jul</v>
      </c>
      <c r="V3159" t="str">
        <f t="shared" si="299"/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>
        <f t="shared" si="295"/>
        <v>82.61</v>
      </c>
      <c r="Q3160" t="s">
        <v>8317</v>
      </c>
      <c r="R3160" t="s">
        <v>8318</v>
      </c>
      <c r="S3160" s="8">
        <f t="shared" si="296"/>
        <v>41447.631388888884</v>
      </c>
      <c r="T3160" s="8">
        <f t="shared" si="297"/>
        <v>41477.589722222219</v>
      </c>
      <c r="U3160" t="str">
        <f t="shared" si="298"/>
        <v>Jun</v>
      </c>
      <c r="V3160" t="str">
        <f t="shared" si="299"/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>
        <f t="shared" si="295"/>
        <v>38.5</v>
      </c>
      <c r="Q3161" t="s">
        <v>8317</v>
      </c>
      <c r="R3161" t="s">
        <v>8318</v>
      </c>
      <c r="S3161" s="8">
        <f t="shared" si="296"/>
        <v>40883.858344907407</v>
      </c>
      <c r="T3161" s="8">
        <f t="shared" si="297"/>
        <v>40926.708333333336</v>
      </c>
      <c r="U3161" t="str">
        <f t="shared" si="298"/>
        <v>Dec</v>
      </c>
      <c r="V3161" t="str">
        <f t="shared" si="299"/>
        <v>2011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>
        <f t="shared" si="295"/>
        <v>80.16</v>
      </c>
      <c r="Q3162" t="s">
        <v>8317</v>
      </c>
      <c r="R3162" t="s">
        <v>8318</v>
      </c>
      <c r="S3162" s="8">
        <f t="shared" si="296"/>
        <v>41841.056562499994</v>
      </c>
      <c r="T3162" s="8">
        <f t="shared" si="297"/>
        <v>41863.957638888889</v>
      </c>
      <c r="U3162" t="str">
        <f t="shared" si="298"/>
        <v>Jul</v>
      </c>
      <c r="V3162" t="str">
        <f t="shared" si="299"/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>
        <f t="shared" si="295"/>
        <v>28.41</v>
      </c>
      <c r="Q3163" t="s">
        <v>8317</v>
      </c>
      <c r="R3163" t="s">
        <v>8318</v>
      </c>
      <c r="S3163" s="8">
        <f t="shared" si="296"/>
        <v>41897.327800925923</v>
      </c>
      <c r="T3163" s="8">
        <f t="shared" si="297"/>
        <v>41927.286134259259</v>
      </c>
      <c r="U3163" t="str">
        <f t="shared" si="298"/>
        <v>Sep</v>
      </c>
      <c r="V3163" t="str">
        <f t="shared" si="299"/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>
        <f t="shared" si="295"/>
        <v>80.73</v>
      </c>
      <c r="Q3164" t="s">
        <v>8317</v>
      </c>
      <c r="R3164" t="s">
        <v>8318</v>
      </c>
      <c r="S3164" s="8">
        <f t="shared" si="296"/>
        <v>41799.47756944444</v>
      </c>
      <c r="T3164" s="8">
        <f t="shared" si="297"/>
        <v>41826.833333333336</v>
      </c>
      <c r="U3164" t="str">
        <f t="shared" si="298"/>
        <v>Jun</v>
      </c>
      <c r="V3164" t="str">
        <f t="shared" si="299"/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>
        <f t="shared" si="295"/>
        <v>200.69</v>
      </c>
      <c r="Q3165" t="s">
        <v>8317</v>
      </c>
      <c r="R3165" t="s">
        <v>8318</v>
      </c>
      <c r="S3165" s="8">
        <f t="shared" si="296"/>
        <v>41775.545428240737</v>
      </c>
      <c r="T3165" s="8">
        <f t="shared" si="297"/>
        <v>41805.503761574073</v>
      </c>
      <c r="U3165" t="str">
        <f t="shared" si="298"/>
        <v>May</v>
      </c>
      <c r="V3165" t="str">
        <f t="shared" si="299"/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>
        <f t="shared" si="295"/>
        <v>37.590000000000003</v>
      </c>
      <c r="Q3166" t="s">
        <v>8317</v>
      </c>
      <c r="R3166" t="s">
        <v>8318</v>
      </c>
      <c r="S3166" s="8">
        <f t="shared" si="296"/>
        <v>41766.597395833334</v>
      </c>
      <c r="T3166" s="8">
        <f t="shared" si="297"/>
        <v>41799.55572916667</v>
      </c>
      <c r="U3166" t="str">
        <f t="shared" si="298"/>
        <v>May</v>
      </c>
      <c r="V3166" t="str">
        <f t="shared" si="299"/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>
        <f t="shared" si="295"/>
        <v>58.1</v>
      </c>
      <c r="Q3167" t="s">
        <v>8317</v>
      </c>
      <c r="R3167" t="s">
        <v>8318</v>
      </c>
      <c r="S3167" s="8">
        <f t="shared" si="296"/>
        <v>40643.950925925921</v>
      </c>
      <c r="T3167" s="8">
        <f t="shared" si="297"/>
        <v>40665.915972222225</v>
      </c>
      <c r="U3167" t="str">
        <f t="shared" si="298"/>
        <v>Apr</v>
      </c>
      <c r="V3167" t="str">
        <f t="shared" si="299"/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>
        <f t="shared" si="295"/>
        <v>60.3</v>
      </c>
      <c r="Q3168" t="s">
        <v>8317</v>
      </c>
      <c r="R3168" t="s">
        <v>8318</v>
      </c>
      <c r="S3168" s="8">
        <f t="shared" si="296"/>
        <v>41940.483252314814</v>
      </c>
      <c r="T3168" s="8">
        <f t="shared" si="297"/>
        <v>41969.082638888889</v>
      </c>
      <c r="U3168" t="str">
        <f t="shared" si="298"/>
        <v>Oct</v>
      </c>
      <c r="V3168" t="str">
        <f t="shared" si="299"/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>
        <f t="shared" si="295"/>
        <v>63.36</v>
      </c>
      <c r="Q3169" t="s">
        <v>8317</v>
      </c>
      <c r="R3169" t="s">
        <v>8318</v>
      </c>
      <c r="S3169" s="8">
        <f t="shared" si="296"/>
        <v>41838.967372685183</v>
      </c>
      <c r="T3169" s="8">
        <f t="shared" si="297"/>
        <v>41852.925706018519</v>
      </c>
      <c r="U3169" t="str">
        <f t="shared" si="298"/>
        <v>Jul</v>
      </c>
      <c r="V3169" t="str">
        <f t="shared" si="299"/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>
        <f t="shared" si="295"/>
        <v>50.9</v>
      </c>
      <c r="Q3170" t="s">
        <v>8317</v>
      </c>
      <c r="R3170" t="s">
        <v>8318</v>
      </c>
      <c r="S3170" s="8">
        <f t="shared" si="296"/>
        <v>41771.897604166668</v>
      </c>
      <c r="T3170" s="8">
        <f t="shared" si="297"/>
        <v>41803.666666666664</v>
      </c>
      <c r="U3170" t="str">
        <f t="shared" si="298"/>
        <v>May</v>
      </c>
      <c r="V3170" t="str">
        <f t="shared" si="299"/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>
        <f t="shared" si="295"/>
        <v>100.5</v>
      </c>
      <c r="Q3171" t="s">
        <v>8317</v>
      </c>
      <c r="R3171" t="s">
        <v>8318</v>
      </c>
      <c r="S3171" s="8">
        <f t="shared" si="296"/>
        <v>41591.529641203699</v>
      </c>
      <c r="T3171" s="8">
        <f t="shared" si="297"/>
        <v>41620.957638888889</v>
      </c>
      <c r="U3171" t="str">
        <f t="shared" si="298"/>
        <v>Nov</v>
      </c>
      <c r="V3171" t="str">
        <f t="shared" si="299"/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>
        <f t="shared" si="295"/>
        <v>31.62</v>
      </c>
      <c r="Q3172" t="s">
        <v>8317</v>
      </c>
      <c r="R3172" t="s">
        <v>8318</v>
      </c>
      <c r="S3172" s="8">
        <f t="shared" si="296"/>
        <v>41788.872037037036</v>
      </c>
      <c r="T3172" s="8">
        <f t="shared" si="297"/>
        <v>41821.916666666664</v>
      </c>
      <c r="U3172" t="str">
        <f t="shared" si="298"/>
        <v>May</v>
      </c>
      <c r="V3172" t="str">
        <f t="shared" si="299"/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>
        <f t="shared" si="295"/>
        <v>65.099999999999994</v>
      </c>
      <c r="Q3173" t="s">
        <v>8317</v>
      </c>
      <c r="R3173" t="s">
        <v>8318</v>
      </c>
      <c r="S3173" s="8">
        <f t="shared" si="296"/>
        <v>42466.399976851848</v>
      </c>
      <c r="T3173" s="8">
        <f t="shared" si="297"/>
        <v>42496.358310185184</v>
      </c>
      <c r="U3173" t="str">
        <f t="shared" si="298"/>
        <v>Apr</v>
      </c>
      <c r="V3173" t="str">
        <f t="shared" si="299"/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>
        <f t="shared" si="295"/>
        <v>79.31</v>
      </c>
      <c r="Q3174" t="s">
        <v>8317</v>
      </c>
      <c r="R3174" t="s">
        <v>8318</v>
      </c>
      <c r="S3174" s="8">
        <f t="shared" si="296"/>
        <v>40923.521620370368</v>
      </c>
      <c r="T3174" s="8">
        <f t="shared" si="297"/>
        <v>40953.479953703703</v>
      </c>
      <c r="U3174" t="str">
        <f t="shared" si="298"/>
        <v>Jan</v>
      </c>
      <c r="V3174" t="str">
        <f t="shared" si="299"/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139.19</v>
      </c>
      <c r="Q3175" t="s">
        <v>8317</v>
      </c>
      <c r="R3175" t="s">
        <v>8318</v>
      </c>
      <c r="S3175" s="8">
        <f t="shared" si="296"/>
        <v>41878.670046296291</v>
      </c>
      <c r="T3175" s="8">
        <f t="shared" si="297"/>
        <v>41908.628379629627</v>
      </c>
      <c r="U3175" t="str">
        <f t="shared" si="298"/>
        <v>Aug</v>
      </c>
      <c r="V3175" t="str">
        <f t="shared" si="299"/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>
        <f t="shared" si="295"/>
        <v>131.91</v>
      </c>
      <c r="Q3176" t="s">
        <v>8317</v>
      </c>
      <c r="R3176" t="s">
        <v>8318</v>
      </c>
      <c r="S3176" s="8">
        <f t="shared" si="296"/>
        <v>41862.656342592592</v>
      </c>
      <c r="T3176" s="8">
        <f t="shared" si="297"/>
        <v>41876.614675925928</v>
      </c>
      <c r="U3176" t="str">
        <f t="shared" si="298"/>
        <v>Aug</v>
      </c>
      <c r="V3176" t="str">
        <f t="shared" si="299"/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>
        <f t="shared" si="295"/>
        <v>91.3</v>
      </c>
      <c r="Q3177" t="s">
        <v>8317</v>
      </c>
      <c r="R3177" t="s">
        <v>8318</v>
      </c>
      <c r="S3177" s="8">
        <f t="shared" si="296"/>
        <v>40531.678553240738</v>
      </c>
      <c r="T3177" s="8">
        <f t="shared" si="297"/>
        <v>40591.636886574073</v>
      </c>
      <c r="U3177" t="str">
        <f t="shared" si="298"/>
        <v>Dec</v>
      </c>
      <c r="V3177" t="str">
        <f t="shared" si="299"/>
        <v>2010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>
        <f t="shared" si="295"/>
        <v>39.67</v>
      </c>
      <c r="Q3178" t="s">
        <v>8317</v>
      </c>
      <c r="R3178" t="s">
        <v>8318</v>
      </c>
      <c r="S3178" s="8">
        <f t="shared" si="296"/>
        <v>41477.722581018512</v>
      </c>
      <c r="T3178" s="8">
        <f t="shared" si="297"/>
        <v>41504.375</v>
      </c>
      <c r="U3178" t="str">
        <f t="shared" si="298"/>
        <v>Jul</v>
      </c>
      <c r="V3178" t="str">
        <f t="shared" si="299"/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>
        <f t="shared" si="295"/>
        <v>57.55</v>
      </c>
      <c r="Q3179" t="s">
        <v>8317</v>
      </c>
      <c r="R3179" t="s">
        <v>8318</v>
      </c>
      <c r="S3179" s="8">
        <f t="shared" si="296"/>
        <v>41781.458437499998</v>
      </c>
      <c r="T3179" s="8">
        <f t="shared" si="297"/>
        <v>41811.416770833333</v>
      </c>
      <c r="U3179" t="str">
        <f t="shared" si="298"/>
        <v>May</v>
      </c>
      <c r="V3179" t="str">
        <f t="shared" si="299"/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>
        <f t="shared" si="295"/>
        <v>33.03</v>
      </c>
      <c r="Q3180" t="s">
        <v>8317</v>
      </c>
      <c r="R3180" t="s">
        <v>8318</v>
      </c>
      <c r="S3180" s="8">
        <f t="shared" si="296"/>
        <v>41806.396701388883</v>
      </c>
      <c r="T3180" s="8">
        <f t="shared" si="297"/>
        <v>41836.355034722219</v>
      </c>
      <c r="U3180" t="str">
        <f t="shared" si="298"/>
        <v>Jun</v>
      </c>
      <c r="V3180" t="str">
        <f t="shared" si="299"/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>
        <f t="shared" si="295"/>
        <v>77.34</v>
      </c>
      <c r="Q3181" t="s">
        <v>8317</v>
      </c>
      <c r="R3181" t="s">
        <v>8318</v>
      </c>
      <c r="S3181" s="8">
        <f t="shared" si="296"/>
        <v>41375.49387731481</v>
      </c>
      <c r="T3181" s="8">
        <f t="shared" si="297"/>
        <v>41400.452210648145</v>
      </c>
      <c r="U3181" t="str">
        <f t="shared" si="298"/>
        <v>Apr</v>
      </c>
      <c r="V3181" t="str">
        <f t="shared" si="299"/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>
        <f t="shared" si="295"/>
        <v>31.93</v>
      </c>
      <c r="Q3182" t="s">
        <v>8317</v>
      </c>
      <c r="R3182" t="s">
        <v>8318</v>
      </c>
      <c r="S3182" s="8">
        <f t="shared" si="296"/>
        <v>41780.204270833332</v>
      </c>
      <c r="T3182" s="8">
        <f t="shared" si="297"/>
        <v>41810.162604166668</v>
      </c>
      <c r="U3182" t="str">
        <f t="shared" si="298"/>
        <v>May</v>
      </c>
      <c r="V3182" t="str">
        <f t="shared" si="299"/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>
        <f t="shared" si="295"/>
        <v>36.33</v>
      </c>
      <c r="Q3183" t="s">
        <v>8317</v>
      </c>
      <c r="R3183" t="s">
        <v>8318</v>
      </c>
      <c r="S3183" s="8">
        <f t="shared" si="296"/>
        <v>41779.101701388885</v>
      </c>
      <c r="T3183" s="8">
        <f t="shared" si="297"/>
        <v>41805.416666666664</v>
      </c>
      <c r="U3183" t="str">
        <f t="shared" si="298"/>
        <v>May</v>
      </c>
      <c r="V3183" t="str">
        <f t="shared" si="299"/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>
        <f t="shared" si="295"/>
        <v>46.77</v>
      </c>
      <c r="Q3184" t="s">
        <v>8317</v>
      </c>
      <c r="R3184" t="s">
        <v>8318</v>
      </c>
      <c r="S3184" s="8">
        <f t="shared" si="296"/>
        <v>40883.740983796291</v>
      </c>
      <c r="T3184" s="8">
        <f t="shared" si="297"/>
        <v>40939.458333333336</v>
      </c>
      <c r="U3184" t="str">
        <f t="shared" si="298"/>
        <v>Dec</v>
      </c>
      <c r="V3184" t="str">
        <f t="shared" si="299"/>
        <v>2011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>
        <f t="shared" si="295"/>
        <v>40.07</v>
      </c>
      <c r="Q3185" t="s">
        <v>8317</v>
      </c>
      <c r="R3185" t="s">
        <v>8318</v>
      </c>
      <c r="S3185" s="8">
        <f t="shared" si="296"/>
        <v>41491.586446759255</v>
      </c>
      <c r="T3185" s="8">
        <f t="shared" si="297"/>
        <v>41509.54478009259</v>
      </c>
      <c r="U3185" t="str">
        <f t="shared" si="298"/>
        <v>Aug</v>
      </c>
      <c r="V3185" t="str">
        <f t="shared" si="299"/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>
        <f t="shared" si="295"/>
        <v>100.22</v>
      </c>
      <c r="Q3186" t="s">
        <v>8317</v>
      </c>
      <c r="R3186" t="s">
        <v>8318</v>
      </c>
      <c r="S3186" s="8">
        <f t="shared" si="296"/>
        <v>41791.785081018512</v>
      </c>
      <c r="T3186" s="8">
        <f t="shared" si="297"/>
        <v>41821.743414351848</v>
      </c>
      <c r="U3186" t="str">
        <f t="shared" si="298"/>
        <v>Jun</v>
      </c>
      <c r="V3186" t="str">
        <f t="shared" si="299"/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41.67</v>
      </c>
      <c r="Q3187" t="s">
        <v>8317</v>
      </c>
      <c r="R3187" t="s">
        <v>8318</v>
      </c>
      <c r="S3187" s="8">
        <f t="shared" si="296"/>
        <v>41829.768993055557</v>
      </c>
      <c r="T3187" s="8">
        <f t="shared" si="297"/>
        <v>41836.727326388893</v>
      </c>
      <c r="U3187" t="str">
        <f t="shared" si="298"/>
        <v>Jul</v>
      </c>
      <c r="V3187" t="str">
        <f t="shared" si="299"/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>
        <f t="shared" si="295"/>
        <v>46.71</v>
      </c>
      <c r="Q3188" t="s">
        <v>8317</v>
      </c>
      <c r="R3188" t="s">
        <v>8318</v>
      </c>
      <c r="S3188" s="8">
        <f t="shared" si="296"/>
        <v>41868.715717592589</v>
      </c>
      <c r="T3188" s="8">
        <f t="shared" si="297"/>
        <v>41898.625</v>
      </c>
      <c r="U3188" t="str">
        <f t="shared" si="298"/>
        <v>Aug</v>
      </c>
      <c r="V3188" t="str">
        <f t="shared" si="299"/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>
        <f t="shared" si="295"/>
        <v>71.489999999999995</v>
      </c>
      <c r="Q3189" t="s">
        <v>8317</v>
      </c>
      <c r="R3189" t="s">
        <v>8318</v>
      </c>
      <c r="S3189" s="8">
        <f t="shared" si="296"/>
        <v>41835.458020833328</v>
      </c>
      <c r="T3189" s="8">
        <f t="shared" si="297"/>
        <v>41855.416354166664</v>
      </c>
      <c r="U3189" t="str">
        <f t="shared" si="298"/>
        <v>Jul</v>
      </c>
      <c r="V3189" t="str">
        <f t="shared" si="299"/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</v>
      </c>
      <c r="Q3190" t="s">
        <v>8317</v>
      </c>
      <c r="R3190" t="s">
        <v>8359</v>
      </c>
      <c r="S3190" s="8">
        <f t="shared" si="296"/>
        <v>42144.207199074073</v>
      </c>
      <c r="T3190" s="8">
        <f t="shared" si="297"/>
        <v>42165.165532407409</v>
      </c>
      <c r="U3190" t="str">
        <f t="shared" si="298"/>
        <v>May</v>
      </c>
      <c r="V3190" t="str">
        <f t="shared" si="299"/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>
        <f t="shared" si="295"/>
        <v>356.84</v>
      </c>
      <c r="Q3191" t="s">
        <v>8317</v>
      </c>
      <c r="R3191" t="s">
        <v>8359</v>
      </c>
      <c r="S3191" s="8">
        <f t="shared" si="296"/>
        <v>42118.138101851851</v>
      </c>
      <c r="T3191" s="8">
        <f t="shared" si="297"/>
        <v>42148.096435185187</v>
      </c>
      <c r="U3191" t="str">
        <f t="shared" si="298"/>
        <v>Apr</v>
      </c>
      <c r="V3191" t="str">
        <f t="shared" si="299"/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">
        <v>8317</v>
      </c>
      <c r="R3192" t="s">
        <v>8359</v>
      </c>
      <c r="S3192" s="8">
        <f t="shared" si="296"/>
        <v>42682.942997685182</v>
      </c>
      <c r="T3192" s="8">
        <f t="shared" si="297"/>
        <v>42712.942997685182</v>
      </c>
      <c r="U3192" t="str">
        <f t="shared" si="298"/>
        <v>Nov</v>
      </c>
      <c r="V3192" t="str">
        <f t="shared" si="299"/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>
        <f t="shared" si="295"/>
        <v>37.75</v>
      </c>
      <c r="Q3193" t="s">
        <v>8317</v>
      </c>
      <c r="R3193" t="s">
        <v>8359</v>
      </c>
      <c r="S3193" s="8">
        <f t="shared" si="296"/>
        <v>42538.547094907401</v>
      </c>
      <c r="T3193" s="8">
        <f t="shared" si="297"/>
        <v>42598.505428240736</v>
      </c>
      <c r="U3193" t="str">
        <f t="shared" si="298"/>
        <v>Jun</v>
      </c>
      <c r="V3193" t="str">
        <f t="shared" si="299"/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>
        <f t="shared" si="295"/>
        <v>12.75</v>
      </c>
      <c r="Q3194" t="s">
        <v>8317</v>
      </c>
      <c r="R3194" t="s">
        <v>8359</v>
      </c>
      <c r="S3194" s="8">
        <f t="shared" si="296"/>
        <v>42018.732164351844</v>
      </c>
      <c r="T3194" s="8">
        <f t="shared" si="297"/>
        <v>42063.666666666672</v>
      </c>
      <c r="U3194" t="str">
        <f t="shared" si="298"/>
        <v>Jan</v>
      </c>
      <c r="V3194" t="str">
        <f t="shared" si="299"/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>
        <f t="shared" si="295"/>
        <v>24.46</v>
      </c>
      <c r="Q3195" t="s">
        <v>8317</v>
      </c>
      <c r="R3195" t="s">
        <v>8359</v>
      </c>
      <c r="S3195" s="8">
        <f t="shared" si="296"/>
        <v>42010.759907407402</v>
      </c>
      <c r="T3195" s="8">
        <f t="shared" si="297"/>
        <v>42055.718240740738</v>
      </c>
      <c r="U3195" t="str">
        <f t="shared" si="298"/>
        <v>Jan</v>
      </c>
      <c r="V3195" t="str">
        <f t="shared" si="299"/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">
        <v>8317</v>
      </c>
      <c r="R3196" t="s">
        <v>8359</v>
      </c>
      <c r="S3196" s="8">
        <f t="shared" si="296"/>
        <v>42181.854143518511</v>
      </c>
      <c r="T3196" s="8">
        <f t="shared" si="297"/>
        <v>42211.812476851846</v>
      </c>
      <c r="U3196" t="str">
        <f t="shared" si="298"/>
        <v>Jun</v>
      </c>
      <c r="V3196" t="str">
        <f t="shared" si="299"/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>
        <f t="shared" si="295"/>
        <v>53.08</v>
      </c>
      <c r="Q3197" t="s">
        <v>8317</v>
      </c>
      <c r="R3197" t="s">
        <v>8359</v>
      </c>
      <c r="S3197" s="8">
        <f t="shared" si="296"/>
        <v>42017.385902777773</v>
      </c>
      <c r="T3197" s="8">
        <f t="shared" si="297"/>
        <v>42047.344236111108</v>
      </c>
      <c r="U3197" t="str">
        <f t="shared" si="298"/>
        <v>Jan</v>
      </c>
      <c r="V3197" t="str">
        <f t="shared" si="299"/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>
        <f t="shared" si="295"/>
        <v>300</v>
      </c>
      <c r="Q3198" t="s">
        <v>8317</v>
      </c>
      <c r="R3198" t="s">
        <v>8359</v>
      </c>
      <c r="S3198" s="8">
        <f t="shared" si="296"/>
        <v>42157.389756944445</v>
      </c>
      <c r="T3198" s="8">
        <f t="shared" si="297"/>
        <v>42217.333333333328</v>
      </c>
      <c r="U3198" t="str">
        <f t="shared" si="298"/>
        <v>Jun</v>
      </c>
      <c r="V3198" t="str">
        <f t="shared" si="299"/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>
        <f t="shared" si="295"/>
        <v>286.25</v>
      </c>
      <c r="Q3199" t="s">
        <v>8317</v>
      </c>
      <c r="R3199" t="s">
        <v>8359</v>
      </c>
      <c r="S3199" s="8">
        <f t="shared" si="296"/>
        <v>42009.28493055555</v>
      </c>
      <c r="T3199" s="8">
        <f t="shared" si="297"/>
        <v>42039.243263888886</v>
      </c>
      <c r="U3199" t="str">
        <f t="shared" si="298"/>
        <v>Jan</v>
      </c>
      <c r="V3199" t="str">
        <f t="shared" si="299"/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>
        <f t="shared" si="295"/>
        <v>36.67</v>
      </c>
      <c r="Q3200" t="s">
        <v>8317</v>
      </c>
      <c r="R3200" t="s">
        <v>8359</v>
      </c>
      <c r="S3200" s="8">
        <f t="shared" si="296"/>
        <v>42013.216168981475</v>
      </c>
      <c r="T3200" s="8">
        <f t="shared" si="297"/>
        <v>42051.174502314811</v>
      </c>
      <c r="U3200" t="str">
        <f t="shared" si="298"/>
        <v>Jan</v>
      </c>
      <c r="V3200" t="str">
        <f t="shared" si="299"/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>
        <f t="shared" si="295"/>
        <v>49.21</v>
      </c>
      <c r="Q3201" t="s">
        <v>8317</v>
      </c>
      <c r="R3201" t="s">
        <v>8359</v>
      </c>
      <c r="S3201" s="8">
        <f t="shared" si="296"/>
        <v>41858.553449074068</v>
      </c>
      <c r="T3201" s="8">
        <f t="shared" si="297"/>
        <v>41888.625</v>
      </c>
      <c r="U3201" t="str">
        <f t="shared" si="298"/>
        <v>Aug</v>
      </c>
      <c r="V3201" t="str">
        <f t="shared" si="299"/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>
        <f t="shared" si="295"/>
        <v>1</v>
      </c>
      <c r="Q3202" t="s">
        <v>8317</v>
      </c>
      <c r="R3202" t="s">
        <v>8359</v>
      </c>
      <c r="S3202" s="8">
        <f t="shared" si="296"/>
        <v>42460.112280092588</v>
      </c>
      <c r="T3202" s="8">
        <f t="shared" si="297"/>
        <v>42489.981944444444</v>
      </c>
      <c r="U3202" t="str">
        <f t="shared" si="298"/>
        <v>Mar</v>
      </c>
      <c r="V3202" t="str">
        <f t="shared" si="299"/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ROUND(100*(E3203/D3203),0)</f>
        <v>1</v>
      </c>
      <c r="P3203">
        <f t="shared" ref="P3203:P3266" si="301">ROUND(E3203/L3203,2)</f>
        <v>12.5</v>
      </c>
      <c r="Q3203" t="s">
        <v>8317</v>
      </c>
      <c r="R3203" t="s">
        <v>8359</v>
      </c>
      <c r="S3203" s="8">
        <f t="shared" ref="S3203:S3266" si="302">(((J3203/60)/60)/24)+DATE(1970,1,1)+(-5/24)</f>
        <v>41861.558761574073</v>
      </c>
      <c r="T3203" s="8">
        <f t="shared" ref="T3203:T3266" si="303">(((I3203/60)/60)/24)+DATE(1970,1,1)+(-6/24)</f>
        <v>41882.517094907409</v>
      </c>
      <c r="U3203" t="str">
        <f t="shared" ref="U3203:U3266" si="304">TEXT(S3203,"mmm")</f>
        <v>Aug</v>
      </c>
      <c r="V3203" t="str">
        <f t="shared" ref="V3203:V3266" si="305">TEXT(S3203,"yyyy")</f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>
        <f t="shared" si="301"/>
        <v>109.04</v>
      </c>
      <c r="Q3204" t="s">
        <v>8317</v>
      </c>
      <c r="R3204" t="s">
        <v>8359</v>
      </c>
      <c r="S3204" s="8">
        <f t="shared" si="302"/>
        <v>42293.645208333335</v>
      </c>
      <c r="T3204" s="8">
        <f t="shared" si="303"/>
        <v>42351.999305555553</v>
      </c>
      <c r="U3204" t="str">
        <f t="shared" si="304"/>
        <v>Oct</v>
      </c>
      <c r="V3204" t="str">
        <f t="shared" si="305"/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41.67</v>
      </c>
      <c r="Q3205" t="s">
        <v>8317</v>
      </c>
      <c r="R3205" t="s">
        <v>8359</v>
      </c>
      <c r="S3205" s="8">
        <f t="shared" si="302"/>
        <v>42242.780347222222</v>
      </c>
      <c r="T3205" s="8">
        <f t="shared" si="303"/>
        <v>42272.738680555558</v>
      </c>
      <c r="U3205" t="str">
        <f t="shared" si="304"/>
        <v>Aug</v>
      </c>
      <c r="V3205" t="str">
        <f t="shared" si="305"/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">
        <v>8317</v>
      </c>
      <c r="R3206" t="s">
        <v>8359</v>
      </c>
      <c r="S3206" s="8">
        <f t="shared" si="302"/>
        <v>42172.477766203701</v>
      </c>
      <c r="T3206" s="8">
        <f t="shared" si="303"/>
        <v>42202.426388888889</v>
      </c>
      <c r="U3206" t="str">
        <f t="shared" si="304"/>
        <v>Jun</v>
      </c>
      <c r="V3206" t="str">
        <f t="shared" si="305"/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>
        <f t="shared" si="301"/>
        <v>22.75</v>
      </c>
      <c r="Q3207" t="s">
        <v>8317</v>
      </c>
      <c r="R3207" t="s">
        <v>8359</v>
      </c>
      <c r="S3207" s="8">
        <f t="shared" si="302"/>
        <v>42095.166342592587</v>
      </c>
      <c r="T3207" s="8">
        <f t="shared" si="303"/>
        <v>42125.124675925923</v>
      </c>
      <c r="U3207" t="str">
        <f t="shared" si="304"/>
        <v>Apr</v>
      </c>
      <c r="V3207" t="str">
        <f t="shared" si="305"/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">
        <v>8317</v>
      </c>
      <c r="R3208" t="s">
        <v>8359</v>
      </c>
      <c r="S3208" s="8">
        <f t="shared" si="302"/>
        <v>42236.067719907405</v>
      </c>
      <c r="T3208" s="8">
        <f t="shared" si="303"/>
        <v>42266.026053240741</v>
      </c>
      <c r="U3208" t="str">
        <f t="shared" si="304"/>
        <v>Aug</v>
      </c>
      <c r="V3208" t="str">
        <f t="shared" si="305"/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>
        <f t="shared" si="301"/>
        <v>70.83</v>
      </c>
      <c r="Q3209" t="s">
        <v>8317</v>
      </c>
      <c r="R3209" t="s">
        <v>8359</v>
      </c>
      <c r="S3209" s="8">
        <f t="shared" si="302"/>
        <v>42057.069525462961</v>
      </c>
      <c r="T3209" s="8">
        <f t="shared" si="303"/>
        <v>42116.986192129625</v>
      </c>
      <c r="U3209" t="str">
        <f t="shared" si="304"/>
        <v>Feb</v>
      </c>
      <c r="V3209" t="str">
        <f t="shared" si="305"/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>
        <f t="shared" si="301"/>
        <v>63.11</v>
      </c>
      <c r="Q3210" t="s">
        <v>8317</v>
      </c>
      <c r="R3210" t="s">
        <v>8318</v>
      </c>
      <c r="S3210" s="8">
        <f t="shared" si="302"/>
        <v>41827.396724537037</v>
      </c>
      <c r="T3210" s="8">
        <f t="shared" si="303"/>
        <v>41848.355057870373</v>
      </c>
      <c r="U3210" t="str">
        <f t="shared" si="304"/>
        <v>Jul</v>
      </c>
      <c r="V3210" t="str">
        <f t="shared" si="305"/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>
        <f t="shared" si="301"/>
        <v>50.16</v>
      </c>
      <c r="Q3211" t="s">
        <v>8317</v>
      </c>
      <c r="R3211" t="s">
        <v>8318</v>
      </c>
      <c r="S3211" s="8">
        <f t="shared" si="302"/>
        <v>41778.428912037038</v>
      </c>
      <c r="T3211" s="8">
        <f t="shared" si="303"/>
        <v>41810.708333333336</v>
      </c>
      <c r="U3211" t="str">
        <f t="shared" si="304"/>
        <v>May</v>
      </c>
      <c r="V3211" t="str">
        <f t="shared" si="305"/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>
        <f t="shared" si="301"/>
        <v>62.88</v>
      </c>
      <c r="Q3212" t="s">
        <v>8317</v>
      </c>
      <c r="R3212" t="s">
        <v>8318</v>
      </c>
      <c r="S3212" s="8">
        <f t="shared" si="302"/>
        <v>41013.728229166663</v>
      </c>
      <c r="T3212" s="8">
        <f t="shared" si="303"/>
        <v>41060.915972222225</v>
      </c>
      <c r="U3212" t="str">
        <f t="shared" si="304"/>
        <v>Apr</v>
      </c>
      <c r="V3212" t="str">
        <f t="shared" si="305"/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>
        <f t="shared" si="301"/>
        <v>85.53</v>
      </c>
      <c r="Q3213" t="s">
        <v>8317</v>
      </c>
      <c r="R3213" t="s">
        <v>8318</v>
      </c>
      <c r="S3213" s="8">
        <f t="shared" si="302"/>
        <v>41834.378240740742</v>
      </c>
      <c r="T3213" s="8">
        <f t="shared" si="303"/>
        <v>41865.833333333336</v>
      </c>
      <c r="U3213" t="str">
        <f t="shared" si="304"/>
        <v>Jul</v>
      </c>
      <c r="V3213" t="str">
        <f t="shared" si="305"/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>
        <f t="shared" si="301"/>
        <v>53.72</v>
      </c>
      <c r="Q3214" t="s">
        <v>8317</v>
      </c>
      <c r="R3214" t="s">
        <v>8318</v>
      </c>
      <c r="S3214" s="8">
        <f t="shared" si="302"/>
        <v>41829.587395833332</v>
      </c>
      <c r="T3214" s="8">
        <f t="shared" si="303"/>
        <v>41859.545729166668</v>
      </c>
      <c r="U3214" t="str">
        <f t="shared" si="304"/>
        <v>Jul</v>
      </c>
      <c r="V3214" t="str">
        <f t="shared" si="305"/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>
        <f t="shared" si="301"/>
        <v>127.81</v>
      </c>
      <c r="Q3215" t="s">
        <v>8317</v>
      </c>
      <c r="R3215" t="s">
        <v>8318</v>
      </c>
      <c r="S3215" s="8">
        <f t="shared" si="302"/>
        <v>42171.555081018516</v>
      </c>
      <c r="T3215" s="8">
        <f t="shared" si="303"/>
        <v>42211.513414351852</v>
      </c>
      <c r="U3215" t="str">
        <f t="shared" si="304"/>
        <v>Jun</v>
      </c>
      <c r="V3215" t="str">
        <f t="shared" si="305"/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>
        <f t="shared" si="301"/>
        <v>106.57</v>
      </c>
      <c r="Q3216" t="s">
        <v>8317</v>
      </c>
      <c r="R3216" t="s">
        <v>8318</v>
      </c>
      <c r="S3216" s="8">
        <f t="shared" si="302"/>
        <v>42337.584178240737</v>
      </c>
      <c r="T3216" s="8">
        <f t="shared" si="303"/>
        <v>42374.746527777781</v>
      </c>
      <c r="U3216" t="str">
        <f t="shared" si="304"/>
        <v>Nov</v>
      </c>
      <c r="V3216" t="str">
        <f t="shared" si="305"/>
        <v>2015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>
        <f t="shared" si="301"/>
        <v>262.11</v>
      </c>
      <c r="Q3217" t="s">
        <v>8317</v>
      </c>
      <c r="R3217" t="s">
        <v>8318</v>
      </c>
      <c r="S3217" s="8">
        <f t="shared" si="302"/>
        <v>42219.456840277773</v>
      </c>
      <c r="T3217" s="8">
        <f t="shared" si="303"/>
        <v>42256.915972222225</v>
      </c>
      <c r="U3217" t="str">
        <f t="shared" si="304"/>
        <v>Aug</v>
      </c>
      <c r="V3217" t="str">
        <f t="shared" si="305"/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>
        <f t="shared" si="301"/>
        <v>57.17</v>
      </c>
      <c r="Q3218" t="s">
        <v>8317</v>
      </c>
      <c r="R3218" t="s">
        <v>8318</v>
      </c>
      <c r="S3218" s="8">
        <f t="shared" si="302"/>
        <v>42165.254293981481</v>
      </c>
      <c r="T3218" s="8">
        <f t="shared" si="303"/>
        <v>42196.354166666672</v>
      </c>
      <c r="U3218" t="str">
        <f t="shared" si="304"/>
        <v>Jun</v>
      </c>
      <c r="V3218" t="str">
        <f t="shared" si="305"/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>
        <f t="shared" si="301"/>
        <v>50.2</v>
      </c>
      <c r="Q3219" t="s">
        <v>8317</v>
      </c>
      <c r="R3219" t="s">
        <v>8318</v>
      </c>
      <c r="S3219" s="8">
        <f t="shared" si="302"/>
        <v>42648.337777777771</v>
      </c>
      <c r="T3219" s="8">
        <f t="shared" si="303"/>
        <v>42678.296111111107</v>
      </c>
      <c r="U3219" t="str">
        <f t="shared" si="304"/>
        <v>Oct</v>
      </c>
      <c r="V3219" t="str">
        <f t="shared" si="305"/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>
        <f t="shared" si="301"/>
        <v>66.59</v>
      </c>
      <c r="Q3220" t="s">
        <v>8317</v>
      </c>
      <c r="R3220" t="s">
        <v>8318</v>
      </c>
      <c r="S3220" s="8">
        <f t="shared" si="302"/>
        <v>41970.793819444443</v>
      </c>
      <c r="T3220" s="8">
        <f t="shared" si="303"/>
        <v>42003.75</v>
      </c>
      <c r="U3220" t="str">
        <f t="shared" si="304"/>
        <v>Nov</v>
      </c>
      <c r="V3220" t="str">
        <f t="shared" si="305"/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>
        <f t="shared" si="301"/>
        <v>168.25</v>
      </c>
      <c r="Q3221" t="s">
        <v>8317</v>
      </c>
      <c r="R3221" t="s">
        <v>8318</v>
      </c>
      <c r="S3221" s="8">
        <f t="shared" si="302"/>
        <v>42050.77484953704</v>
      </c>
      <c r="T3221" s="8">
        <f t="shared" si="303"/>
        <v>42085.691516203704</v>
      </c>
      <c r="U3221" t="str">
        <f t="shared" si="304"/>
        <v>Feb</v>
      </c>
      <c r="V3221" t="str">
        <f t="shared" si="305"/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>
        <f t="shared" si="301"/>
        <v>256.37</v>
      </c>
      <c r="Q3222" t="s">
        <v>8317</v>
      </c>
      <c r="R3222" t="s">
        <v>8318</v>
      </c>
      <c r="S3222" s="8">
        <f t="shared" si="302"/>
        <v>42772.625046296293</v>
      </c>
      <c r="T3222" s="8">
        <f t="shared" si="303"/>
        <v>42806.625</v>
      </c>
      <c r="U3222" t="str">
        <f t="shared" si="304"/>
        <v>Feb</v>
      </c>
      <c r="V3222" t="str">
        <f t="shared" si="305"/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>
        <f t="shared" si="301"/>
        <v>36.61</v>
      </c>
      <c r="Q3223" t="s">
        <v>8317</v>
      </c>
      <c r="R3223" t="s">
        <v>8318</v>
      </c>
      <c r="S3223" s="8">
        <f t="shared" si="302"/>
        <v>42155.488460648143</v>
      </c>
      <c r="T3223" s="8">
        <f t="shared" si="303"/>
        <v>42190.446793981479</v>
      </c>
      <c r="U3223" t="str">
        <f t="shared" si="304"/>
        <v>May</v>
      </c>
      <c r="V3223" t="str">
        <f t="shared" si="305"/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>
        <f t="shared" si="301"/>
        <v>37.14</v>
      </c>
      <c r="Q3224" t="s">
        <v>8317</v>
      </c>
      <c r="R3224" t="s">
        <v>8318</v>
      </c>
      <c r="S3224" s="8">
        <f t="shared" si="302"/>
        <v>42270.373807870368</v>
      </c>
      <c r="T3224" s="8">
        <f t="shared" si="303"/>
        <v>42301.645138888889</v>
      </c>
      <c r="U3224" t="str">
        <f t="shared" si="304"/>
        <v>Sep</v>
      </c>
      <c r="V3224" t="str">
        <f t="shared" si="305"/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>
        <f t="shared" si="301"/>
        <v>45.88</v>
      </c>
      <c r="Q3225" t="s">
        <v>8317</v>
      </c>
      <c r="R3225" t="s">
        <v>8318</v>
      </c>
      <c r="S3225" s="8">
        <f t="shared" si="302"/>
        <v>42206.62703703704</v>
      </c>
      <c r="T3225" s="8">
        <f t="shared" si="303"/>
        <v>42236.585370370376</v>
      </c>
      <c r="U3225" t="str">
        <f t="shared" si="304"/>
        <v>Jul</v>
      </c>
      <c r="V3225" t="str">
        <f t="shared" si="305"/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>
        <f t="shared" si="301"/>
        <v>141.71</v>
      </c>
      <c r="Q3226" t="s">
        <v>8317</v>
      </c>
      <c r="R3226" t="s">
        <v>8318</v>
      </c>
      <c r="S3226" s="8">
        <f t="shared" si="302"/>
        <v>42697.642511574071</v>
      </c>
      <c r="T3226" s="8">
        <f t="shared" si="303"/>
        <v>42744.958333333328</v>
      </c>
      <c r="U3226" t="str">
        <f t="shared" si="304"/>
        <v>Nov</v>
      </c>
      <c r="V3226" t="str">
        <f t="shared" si="305"/>
        <v>2016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>
        <f t="shared" si="301"/>
        <v>52.49</v>
      </c>
      <c r="Q3227" t="s">
        <v>8317</v>
      </c>
      <c r="R3227" t="s">
        <v>8318</v>
      </c>
      <c r="S3227" s="8">
        <f t="shared" si="302"/>
        <v>42503.351134259261</v>
      </c>
      <c r="T3227" s="8">
        <f t="shared" si="303"/>
        <v>42524.625</v>
      </c>
      <c r="U3227" t="str">
        <f t="shared" si="304"/>
        <v>May</v>
      </c>
      <c r="V3227" t="str">
        <f t="shared" si="305"/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>
        <f t="shared" si="301"/>
        <v>59.52</v>
      </c>
      <c r="Q3228" t="s">
        <v>8317</v>
      </c>
      <c r="R3228" t="s">
        <v>8318</v>
      </c>
      <c r="S3228" s="8">
        <f t="shared" si="302"/>
        <v>42277.375138888885</v>
      </c>
      <c r="T3228" s="8">
        <f t="shared" si="303"/>
        <v>42307.333472222221</v>
      </c>
      <c r="U3228" t="str">
        <f t="shared" si="304"/>
        <v>Sep</v>
      </c>
      <c r="V3228" t="str">
        <f t="shared" si="305"/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">
        <v>8317</v>
      </c>
      <c r="R3229" t="s">
        <v>8318</v>
      </c>
      <c r="S3229" s="8">
        <f t="shared" si="302"/>
        <v>42722.674027777779</v>
      </c>
      <c r="T3229" s="8">
        <f t="shared" si="303"/>
        <v>42752.632361111115</v>
      </c>
      <c r="U3229" t="str">
        <f t="shared" si="304"/>
        <v>Dec</v>
      </c>
      <c r="V3229" t="str">
        <f t="shared" si="305"/>
        <v>2016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>
        <f t="shared" si="301"/>
        <v>193.62</v>
      </c>
      <c r="Q3230" t="s">
        <v>8317</v>
      </c>
      <c r="R3230" t="s">
        <v>8318</v>
      </c>
      <c r="S3230" s="8">
        <f t="shared" si="302"/>
        <v>42323.500972222224</v>
      </c>
      <c r="T3230" s="8">
        <f t="shared" si="303"/>
        <v>42354.957638888889</v>
      </c>
      <c r="U3230" t="str">
        <f t="shared" si="304"/>
        <v>Nov</v>
      </c>
      <c r="V3230" t="str">
        <f t="shared" si="305"/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>
        <f t="shared" si="301"/>
        <v>106.8</v>
      </c>
      <c r="Q3231" t="s">
        <v>8317</v>
      </c>
      <c r="R3231" t="s">
        <v>8318</v>
      </c>
      <c r="S3231" s="8">
        <f t="shared" si="302"/>
        <v>41933.083310185182</v>
      </c>
      <c r="T3231" s="8">
        <f t="shared" si="303"/>
        <v>41963.083310185189</v>
      </c>
      <c r="U3231" t="str">
        <f t="shared" si="304"/>
        <v>Oct</v>
      </c>
      <c r="V3231" t="str">
        <f t="shared" si="305"/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>
        <f t="shared" si="301"/>
        <v>77.22</v>
      </c>
      <c r="Q3232" t="s">
        <v>8317</v>
      </c>
      <c r="R3232" t="s">
        <v>8318</v>
      </c>
      <c r="S3232" s="8">
        <f t="shared" si="302"/>
        <v>41897.959791666668</v>
      </c>
      <c r="T3232" s="8">
        <f t="shared" si="303"/>
        <v>41912.915972222225</v>
      </c>
      <c r="U3232" t="str">
        <f t="shared" si="304"/>
        <v>Sep</v>
      </c>
      <c r="V3232" t="str">
        <f t="shared" si="305"/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">
        <v>8317</v>
      </c>
      <c r="R3233" t="s">
        <v>8318</v>
      </c>
      <c r="S3233" s="8">
        <f t="shared" si="302"/>
        <v>42446.735497685186</v>
      </c>
      <c r="T3233" s="8">
        <f t="shared" si="303"/>
        <v>42476.693831018521</v>
      </c>
      <c r="U3233" t="str">
        <f t="shared" si="304"/>
        <v>Mar</v>
      </c>
      <c r="V3233" t="str">
        <f t="shared" si="305"/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>
        <f t="shared" si="301"/>
        <v>50.46</v>
      </c>
      <c r="Q3234" t="s">
        <v>8317</v>
      </c>
      <c r="R3234" t="s">
        <v>8318</v>
      </c>
      <c r="S3234" s="8">
        <f t="shared" si="302"/>
        <v>42463.605520833335</v>
      </c>
      <c r="T3234" s="8">
        <f t="shared" si="303"/>
        <v>42493.915972222225</v>
      </c>
      <c r="U3234" t="str">
        <f t="shared" si="304"/>
        <v>Apr</v>
      </c>
      <c r="V3234" t="str">
        <f t="shared" si="305"/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>
        <f t="shared" si="301"/>
        <v>97.38</v>
      </c>
      <c r="Q3235" t="s">
        <v>8317</v>
      </c>
      <c r="R3235" t="s">
        <v>8318</v>
      </c>
      <c r="S3235" s="8">
        <f t="shared" si="302"/>
        <v>42766.596701388888</v>
      </c>
      <c r="T3235" s="8">
        <f t="shared" si="303"/>
        <v>42796.555034722223</v>
      </c>
      <c r="U3235" t="str">
        <f t="shared" si="304"/>
        <v>Jan</v>
      </c>
      <c r="V3235" t="str">
        <f t="shared" si="305"/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>
        <f t="shared" si="301"/>
        <v>34.92</v>
      </c>
      <c r="Q3236" t="s">
        <v>8317</v>
      </c>
      <c r="R3236" t="s">
        <v>8318</v>
      </c>
      <c r="S3236" s="8">
        <f t="shared" si="302"/>
        <v>42734.581111111103</v>
      </c>
      <c r="T3236" s="8">
        <f t="shared" si="303"/>
        <v>42767.729861111111</v>
      </c>
      <c r="U3236" t="str">
        <f t="shared" si="304"/>
        <v>Dec</v>
      </c>
      <c r="V3236" t="str">
        <f t="shared" si="305"/>
        <v>2016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>
        <f t="shared" si="301"/>
        <v>85.53</v>
      </c>
      <c r="Q3237" t="s">
        <v>8317</v>
      </c>
      <c r="R3237" t="s">
        <v>8318</v>
      </c>
      <c r="S3237" s="8">
        <f t="shared" si="302"/>
        <v>42522.139479166661</v>
      </c>
      <c r="T3237" s="8">
        <f t="shared" si="303"/>
        <v>42552.097812499997</v>
      </c>
      <c r="U3237" t="str">
        <f t="shared" si="304"/>
        <v>Jun</v>
      </c>
      <c r="V3237" t="str">
        <f t="shared" si="305"/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>
        <f t="shared" si="301"/>
        <v>182.91</v>
      </c>
      <c r="Q3238" t="s">
        <v>8317</v>
      </c>
      <c r="R3238" t="s">
        <v>8318</v>
      </c>
      <c r="S3238" s="8">
        <f t="shared" si="302"/>
        <v>42702.708715277775</v>
      </c>
      <c r="T3238" s="8">
        <f t="shared" si="303"/>
        <v>42732.667048611111</v>
      </c>
      <c r="U3238" t="str">
        <f t="shared" si="304"/>
        <v>Nov</v>
      </c>
      <c r="V3238" t="str">
        <f t="shared" si="305"/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>
        <f t="shared" si="301"/>
        <v>131.13999999999999</v>
      </c>
      <c r="Q3239" t="s">
        <v>8317</v>
      </c>
      <c r="R3239" t="s">
        <v>8318</v>
      </c>
      <c r="S3239" s="8">
        <f t="shared" si="302"/>
        <v>42252.266018518516</v>
      </c>
      <c r="T3239" s="8">
        <f t="shared" si="303"/>
        <v>42275.915972222225</v>
      </c>
      <c r="U3239" t="str">
        <f t="shared" si="304"/>
        <v>Sep</v>
      </c>
      <c r="V3239" t="str">
        <f t="shared" si="305"/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>
        <f t="shared" si="301"/>
        <v>39.81</v>
      </c>
      <c r="Q3240" t="s">
        <v>8317</v>
      </c>
      <c r="R3240" t="s">
        <v>8318</v>
      </c>
      <c r="S3240" s="8">
        <f t="shared" si="302"/>
        <v>42156.302060185182</v>
      </c>
      <c r="T3240" s="8">
        <f t="shared" si="303"/>
        <v>42186.260393518518</v>
      </c>
      <c r="U3240" t="str">
        <f t="shared" si="304"/>
        <v>Jun</v>
      </c>
      <c r="V3240" t="str">
        <f t="shared" si="305"/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>
        <f t="shared" si="301"/>
        <v>59.7</v>
      </c>
      <c r="Q3241" t="s">
        <v>8317</v>
      </c>
      <c r="R3241" t="s">
        <v>8318</v>
      </c>
      <c r="S3241" s="8">
        <f t="shared" si="302"/>
        <v>42277.880706018514</v>
      </c>
      <c r="T3241" s="8">
        <f t="shared" si="303"/>
        <v>42302.749305555553</v>
      </c>
      <c r="U3241" t="str">
        <f t="shared" si="304"/>
        <v>Sep</v>
      </c>
      <c r="V3241" t="str">
        <f t="shared" si="305"/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>
        <f t="shared" si="301"/>
        <v>88.74</v>
      </c>
      <c r="Q3242" t="s">
        <v>8317</v>
      </c>
      <c r="R3242" t="s">
        <v>8318</v>
      </c>
      <c r="S3242" s="8">
        <f t="shared" si="302"/>
        <v>42754.485509259255</v>
      </c>
      <c r="T3242" s="8">
        <f t="shared" si="303"/>
        <v>42782.708333333328</v>
      </c>
      <c r="U3242" t="str">
        <f t="shared" si="304"/>
        <v>Jan</v>
      </c>
      <c r="V3242" t="str">
        <f t="shared" si="305"/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>
        <f t="shared" si="301"/>
        <v>58.69</v>
      </c>
      <c r="Q3243" t="s">
        <v>8317</v>
      </c>
      <c r="R3243" t="s">
        <v>8318</v>
      </c>
      <c r="S3243" s="8">
        <f t="shared" si="302"/>
        <v>41893.116550925923</v>
      </c>
      <c r="T3243" s="8">
        <f t="shared" si="303"/>
        <v>41926.040972222225</v>
      </c>
      <c r="U3243" t="str">
        <f t="shared" si="304"/>
        <v>Sep</v>
      </c>
      <c r="V3243" t="str">
        <f t="shared" si="305"/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>
        <f t="shared" si="301"/>
        <v>69.569999999999993</v>
      </c>
      <c r="Q3244" t="s">
        <v>8317</v>
      </c>
      <c r="R3244" t="s">
        <v>8318</v>
      </c>
      <c r="S3244" s="8">
        <f t="shared" si="302"/>
        <v>41871.547361111108</v>
      </c>
      <c r="T3244" s="8">
        <f t="shared" si="303"/>
        <v>41901.505694444444</v>
      </c>
      <c r="U3244" t="str">
        <f t="shared" si="304"/>
        <v>Aug</v>
      </c>
      <c r="V3244" t="str">
        <f t="shared" si="305"/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>
        <f t="shared" si="301"/>
        <v>115.87</v>
      </c>
      <c r="Q3245" t="s">
        <v>8317</v>
      </c>
      <c r="R3245" t="s">
        <v>8318</v>
      </c>
      <c r="S3245" s="8">
        <f t="shared" si="302"/>
        <v>42261.888449074067</v>
      </c>
      <c r="T3245" s="8">
        <f t="shared" si="303"/>
        <v>42285.75</v>
      </c>
      <c r="U3245" t="str">
        <f t="shared" si="304"/>
        <v>Sep</v>
      </c>
      <c r="V3245" t="str">
        <f t="shared" si="305"/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>
        <f t="shared" si="301"/>
        <v>23.87</v>
      </c>
      <c r="Q3246" t="s">
        <v>8317</v>
      </c>
      <c r="R3246" t="s">
        <v>8318</v>
      </c>
      <c r="S3246" s="8">
        <f t="shared" si="302"/>
        <v>42675.485902777778</v>
      </c>
      <c r="T3246" s="8">
        <f t="shared" si="303"/>
        <v>42705.485902777778</v>
      </c>
      <c r="U3246" t="str">
        <f t="shared" si="304"/>
        <v>Nov</v>
      </c>
      <c r="V3246" t="str">
        <f t="shared" si="305"/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>
        <f t="shared" si="301"/>
        <v>81.13</v>
      </c>
      <c r="Q3247" t="s">
        <v>8317</v>
      </c>
      <c r="R3247" t="s">
        <v>8318</v>
      </c>
      <c r="S3247" s="8">
        <f t="shared" si="302"/>
        <v>42135.391874999994</v>
      </c>
      <c r="T3247" s="8">
        <f t="shared" si="303"/>
        <v>42166.833333333328</v>
      </c>
      <c r="U3247" t="str">
        <f t="shared" si="304"/>
        <v>May</v>
      </c>
      <c r="V3247" t="str">
        <f t="shared" si="305"/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>
        <f t="shared" si="301"/>
        <v>57.63</v>
      </c>
      <c r="Q3248" t="s">
        <v>8317</v>
      </c>
      <c r="R3248" t="s">
        <v>8318</v>
      </c>
      <c r="S3248" s="8">
        <f t="shared" si="302"/>
        <v>42230.263888888883</v>
      </c>
      <c r="T3248" s="8">
        <f t="shared" si="303"/>
        <v>42258.915972222225</v>
      </c>
      <c r="U3248" t="str">
        <f t="shared" si="304"/>
        <v>Aug</v>
      </c>
      <c r="V3248" t="str">
        <f t="shared" si="305"/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>
        <f t="shared" si="301"/>
        <v>46.43</v>
      </c>
      <c r="Q3249" t="s">
        <v>8317</v>
      </c>
      <c r="R3249" t="s">
        <v>8318</v>
      </c>
      <c r="S3249" s="8">
        <f t="shared" si="302"/>
        <v>42167.22583333333</v>
      </c>
      <c r="T3249" s="8">
        <f t="shared" si="303"/>
        <v>42197.184166666666</v>
      </c>
      <c r="U3249" t="str">
        <f t="shared" si="304"/>
        <v>Jun</v>
      </c>
      <c r="V3249" t="str">
        <f t="shared" si="305"/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>
        <f t="shared" si="301"/>
        <v>60.48</v>
      </c>
      <c r="Q3250" t="s">
        <v>8317</v>
      </c>
      <c r="R3250" t="s">
        <v>8318</v>
      </c>
      <c r="S3250" s="8">
        <f t="shared" si="302"/>
        <v>42068.68005787037</v>
      </c>
      <c r="T3250" s="8">
        <f t="shared" si="303"/>
        <v>42098.596724537041</v>
      </c>
      <c r="U3250" t="str">
        <f t="shared" si="304"/>
        <v>Mar</v>
      </c>
      <c r="V3250" t="str">
        <f t="shared" si="305"/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>
        <f t="shared" si="301"/>
        <v>65.58</v>
      </c>
      <c r="Q3251" t="s">
        <v>8317</v>
      </c>
      <c r="R3251" t="s">
        <v>8318</v>
      </c>
      <c r="S3251" s="8">
        <f t="shared" si="302"/>
        <v>42145.538356481477</v>
      </c>
      <c r="T3251" s="8">
        <f t="shared" si="303"/>
        <v>42175.496689814812</v>
      </c>
      <c r="U3251" t="str">
        <f t="shared" si="304"/>
        <v>May</v>
      </c>
      <c r="V3251" t="str">
        <f t="shared" si="305"/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>
        <f t="shared" si="301"/>
        <v>119.19</v>
      </c>
      <c r="Q3252" t="s">
        <v>8317</v>
      </c>
      <c r="R3252" t="s">
        <v>8318</v>
      </c>
      <c r="S3252" s="8">
        <f t="shared" si="302"/>
        <v>41918.533842592587</v>
      </c>
      <c r="T3252" s="8">
        <f t="shared" si="303"/>
        <v>41948.533842592595</v>
      </c>
      <c r="U3252" t="str">
        <f t="shared" si="304"/>
        <v>Oct</v>
      </c>
      <c r="V3252" t="str">
        <f t="shared" si="305"/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>
        <f t="shared" si="301"/>
        <v>83.05</v>
      </c>
      <c r="Q3253" t="s">
        <v>8317</v>
      </c>
      <c r="R3253" t="s">
        <v>8318</v>
      </c>
      <c r="S3253" s="8">
        <f t="shared" si="302"/>
        <v>42146.52275462963</v>
      </c>
      <c r="T3253" s="8">
        <f t="shared" si="303"/>
        <v>42176.481087962966</v>
      </c>
      <c r="U3253" t="str">
        <f t="shared" si="304"/>
        <v>May</v>
      </c>
      <c r="V3253" t="str">
        <f t="shared" si="305"/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>
        <f t="shared" si="301"/>
        <v>57.52</v>
      </c>
      <c r="Q3254" t="s">
        <v>8317</v>
      </c>
      <c r="R3254" t="s">
        <v>8318</v>
      </c>
      <c r="S3254" s="8">
        <f t="shared" si="302"/>
        <v>42590.264351851853</v>
      </c>
      <c r="T3254" s="8">
        <f t="shared" si="303"/>
        <v>42620.222685185188</v>
      </c>
      <c r="U3254" t="str">
        <f t="shared" si="304"/>
        <v>Aug</v>
      </c>
      <c r="V3254" t="str">
        <f t="shared" si="305"/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>
        <f t="shared" si="301"/>
        <v>177.09</v>
      </c>
      <c r="Q3255" t="s">
        <v>8317</v>
      </c>
      <c r="R3255" t="s">
        <v>8318</v>
      </c>
      <c r="S3255" s="8">
        <f t="shared" si="302"/>
        <v>42602.368379629632</v>
      </c>
      <c r="T3255" s="8">
        <f t="shared" si="303"/>
        <v>42620.90625</v>
      </c>
      <c r="U3255" t="str">
        <f t="shared" si="304"/>
        <v>Aug</v>
      </c>
      <c r="V3255" t="str">
        <f t="shared" si="305"/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>
        <f t="shared" si="301"/>
        <v>70.77</v>
      </c>
      <c r="Q3256" t="s">
        <v>8317</v>
      </c>
      <c r="R3256" t="s">
        <v>8318</v>
      </c>
      <c r="S3256" s="8">
        <f t="shared" si="302"/>
        <v>42058.877418981479</v>
      </c>
      <c r="T3256" s="8">
        <f t="shared" si="303"/>
        <v>42088.794085648144</v>
      </c>
      <c r="U3256" t="str">
        <f t="shared" si="304"/>
        <v>Feb</v>
      </c>
      <c r="V3256" t="str">
        <f t="shared" si="305"/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29.17</v>
      </c>
      <c r="Q3257" t="s">
        <v>8317</v>
      </c>
      <c r="R3257" t="s">
        <v>8318</v>
      </c>
      <c r="S3257" s="8">
        <f t="shared" si="302"/>
        <v>41889.559895833328</v>
      </c>
      <c r="T3257" s="8">
        <f t="shared" si="303"/>
        <v>41919.518229166664</v>
      </c>
      <c r="U3257" t="str">
        <f t="shared" si="304"/>
        <v>Sep</v>
      </c>
      <c r="V3257" t="str">
        <f t="shared" si="305"/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>
        <f t="shared" si="301"/>
        <v>72.760000000000005</v>
      </c>
      <c r="Q3258" t="s">
        <v>8317</v>
      </c>
      <c r="R3258" t="s">
        <v>8318</v>
      </c>
      <c r="S3258" s="8">
        <f t="shared" si="302"/>
        <v>42144.365474537037</v>
      </c>
      <c r="T3258" s="8">
        <f t="shared" si="303"/>
        <v>42165.915972222225</v>
      </c>
      <c r="U3258" t="str">
        <f t="shared" si="304"/>
        <v>May</v>
      </c>
      <c r="V3258" t="str">
        <f t="shared" si="305"/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>
        <f t="shared" si="301"/>
        <v>51.85</v>
      </c>
      <c r="Q3259" t="s">
        <v>8317</v>
      </c>
      <c r="R3259" t="s">
        <v>8318</v>
      </c>
      <c r="S3259" s="8">
        <f t="shared" si="302"/>
        <v>42758.351296296292</v>
      </c>
      <c r="T3259" s="8">
        <f t="shared" si="303"/>
        <v>42788.309629629628</v>
      </c>
      <c r="U3259" t="str">
        <f t="shared" si="304"/>
        <v>Jan</v>
      </c>
      <c r="V3259" t="str">
        <f t="shared" si="305"/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>
        <f t="shared" si="301"/>
        <v>98.2</v>
      </c>
      <c r="Q3260" t="s">
        <v>8317</v>
      </c>
      <c r="R3260" t="s">
        <v>8318</v>
      </c>
      <c r="S3260" s="8">
        <f t="shared" si="302"/>
        <v>41982.678946759253</v>
      </c>
      <c r="T3260" s="8">
        <f t="shared" si="303"/>
        <v>42012.637280092589</v>
      </c>
      <c r="U3260" t="str">
        <f t="shared" si="304"/>
        <v>Dec</v>
      </c>
      <c r="V3260" t="str">
        <f t="shared" si="305"/>
        <v>2014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>
        <f t="shared" si="301"/>
        <v>251.74</v>
      </c>
      <c r="Q3261" t="s">
        <v>8317</v>
      </c>
      <c r="R3261" t="s">
        <v>8318</v>
      </c>
      <c r="S3261" s="8">
        <f t="shared" si="302"/>
        <v>42614.552604166667</v>
      </c>
      <c r="T3261" s="8">
        <f t="shared" si="303"/>
        <v>42643.915972222225</v>
      </c>
      <c r="U3261" t="str">
        <f t="shared" si="304"/>
        <v>Sep</v>
      </c>
      <c r="V3261" t="str">
        <f t="shared" si="305"/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>
        <f t="shared" si="301"/>
        <v>74.819999999999993</v>
      </c>
      <c r="Q3262" t="s">
        <v>8317</v>
      </c>
      <c r="R3262" t="s">
        <v>8318</v>
      </c>
      <c r="S3262" s="8">
        <f t="shared" si="302"/>
        <v>42303.464328703696</v>
      </c>
      <c r="T3262" s="8">
        <f t="shared" si="303"/>
        <v>42338.464328703703</v>
      </c>
      <c r="U3262" t="str">
        <f t="shared" si="304"/>
        <v>Oct</v>
      </c>
      <c r="V3262" t="str">
        <f t="shared" si="305"/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>
        <f t="shared" si="301"/>
        <v>67.650000000000006</v>
      </c>
      <c r="Q3263" t="s">
        <v>8317</v>
      </c>
      <c r="R3263" t="s">
        <v>8318</v>
      </c>
      <c r="S3263" s="8">
        <f t="shared" si="302"/>
        <v>42171.517083333332</v>
      </c>
      <c r="T3263" s="8">
        <f t="shared" si="303"/>
        <v>42201.475416666668</v>
      </c>
      <c r="U3263" t="str">
        <f t="shared" si="304"/>
        <v>Jun</v>
      </c>
      <c r="V3263" t="str">
        <f t="shared" si="305"/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>
        <f t="shared" si="301"/>
        <v>93.81</v>
      </c>
      <c r="Q3264" t="s">
        <v>8317</v>
      </c>
      <c r="R3264" t="s">
        <v>8318</v>
      </c>
      <c r="S3264" s="8">
        <f t="shared" si="302"/>
        <v>41964.107199074067</v>
      </c>
      <c r="T3264" s="8">
        <f t="shared" si="303"/>
        <v>41994.916666666672</v>
      </c>
      <c r="U3264" t="str">
        <f t="shared" si="304"/>
        <v>Nov</v>
      </c>
      <c r="V3264" t="str">
        <f t="shared" si="305"/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>
        <f t="shared" si="301"/>
        <v>41.24</v>
      </c>
      <c r="Q3265" t="s">
        <v>8317</v>
      </c>
      <c r="R3265" t="s">
        <v>8318</v>
      </c>
      <c r="S3265" s="8">
        <f t="shared" si="302"/>
        <v>42284.30773148148</v>
      </c>
      <c r="T3265" s="8">
        <f t="shared" si="303"/>
        <v>42307.625</v>
      </c>
      <c r="U3265" t="str">
        <f t="shared" si="304"/>
        <v>Oct</v>
      </c>
      <c r="V3265" t="str">
        <f t="shared" si="305"/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</v>
      </c>
      <c r="Q3266" t="s">
        <v>8317</v>
      </c>
      <c r="R3266" t="s">
        <v>8318</v>
      </c>
      <c r="S3266" s="8">
        <f t="shared" si="302"/>
        <v>42016.591874999998</v>
      </c>
      <c r="T3266" s="8">
        <f t="shared" si="303"/>
        <v>42032.666666666672</v>
      </c>
      <c r="U3266" t="str">
        <f t="shared" si="304"/>
        <v>Jan</v>
      </c>
      <c r="V3266" t="str">
        <f t="shared" si="305"/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ROUND(100*(E3267/D3267),0)</f>
        <v>164</v>
      </c>
      <c r="P3267">
        <f t="shared" ref="P3267:P3330" si="307">ROUND(E3267/L3267,2)</f>
        <v>70.290000000000006</v>
      </c>
      <c r="Q3267" t="s">
        <v>8317</v>
      </c>
      <c r="R3267" t="s">
        <v>8318</v>
      </c>
      <c r="S3267" s="8">
        <f t="shared" ref="S3267:S3330" si="308">(((J3267/60)/60)/24)+DATE(1970,1,1)+(-5/24)</f>
        <v>42311.503645833327</v>
      </c>
      <c r="T3267" s="8">
        <f t="shared" ref="T3267:T3330" si="309">(((I3267/60)/60)/24)+DATE(1970,1,1)+(-6/24)</f>
        <v>42341.458333333328</v>
      </c>
      <c r="U3267" t="str">
        <f t="shared" ref="U3267:U3330" si="310">TEXT(S3267,"mmm")</f>
        <v>Nov</v>
      </c>
      <c r="V3267" t="str">
        <f t="shared" ref="V3267:V3330" si="311">TEXT(S3267,"yyyy")</f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>
        <f t="shared" si="307"/>
        <v>48.33</v>
      </c>
      <c r="Q3268" t="s">
        <v>8317</v>
      </c>
      <c r="R3268" t="s">
        <v>8318</v>
      </c>
      <c r="S3268" s="8">
        <f t="shared" si="308"/>
        <v>42136.32780092593</v>
      </c>
      <c r="T3268" s="8">
        <f t="shared" si="309"/>
        <v>42167.625</v>
      </c>
      <c r="U3268" t="str">
        <f t="shared" si="310"/>
        <v>May</v>
      </c>
      <c r="V3268" t="str">
        <f t="shared" si="311"/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>
        <f t="shared" si="307"/>
        <v>53.18</v>
      </c>
      <c r="Q3269" t="s">
        <v>8317</v>
      </c>
      <c r="R3269" t="s">
        <v>8318</v>
      </c>
      <c r="S3269" s="8">
        <f t="shared" si="308"/>
        <v>42172.549305555549</v>
      </c>
      <c r="T3269" s="8">
        <f t="shared" si="309"/>
        <v>42202.507638888885</v>
      </c>
      <c r="U3269" t="str">
        <f t="shared" si="310"/>
        <v>Jun</v>
      </c>
      <c r="V3269" t="str">
        <f t="shared" si="311"/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</v>
      </c>
      <c r="Q3270" t="s">
        <v>8317</v>
      </c>
      <c r="R3270" t="s">
        <v>8318</v>
      </c>
      <c r="S3270" s="8">
        <f t="shared" si="308"/>
        <v>42590.695925925924</v>
      </c>
      <c r="T3270" s="8">
        <f t="shared" si="309"/>
        <v>42606.65425925926</v>
      </c>
      <c r="U3270" t="str">
        <f t="shared" si="310"/>
        <v>Aug</v>
      </c>
      <c r="V3270" t="str">
        <f t="shared" si="311"/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>
        <f t="shared" si="307"/>
        <v>116</v>
      </c>
      <c r="Q3271" t="s">
        <v>8317</v>
      </c>
      <c r="R3271" t="s">
        <v>8318</v>
      </c>
      <c r="S3271" s="8">
        <f t="shared" si="308"/>
        <v>42137.18746527777</v>
      </c>
      <c r="T3271" s="8">
        <f t="shared" si="309"/>
        <v>42171.208333333328</v>
      </c>
      <c r="U3271" t="str">
        <f t="shared" si="310"/>
        <v>May</v>
      </c>
      <c r="V3271" t="str">
        <f t="shared" si="311"/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>
        <f t="shared" si="307"/>
        <v>61</v>
      </c>
      <c r="Q3272" t="s">
        <v>8317</v>
      </c>
      <c r="R3272" t="s">
        <v>8318</v>
      </c>
      <c r="S3272" s="8">
        <f t="shared" si="308"/>
        <v>42167.324826388889</v>
      </c>
      <c r="T3272" s="8">
        <f t="shared" si="309"/>
        <v>42197.283159722225</v>
      </c>
      <c r="U3272" t="str">
        <f t="shared" si="310"/>
        <v>Jun</v>
      </c>
      <c r="V3272" t="str">
        <f t="shared" si="311"/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38.24</v>
      </c>
      <c r="Q3273" t="s">
        <v>8317</v>
      </c>
      <c r="R3273" t="s">
        <v>8318</v>
      </c>
      <c r="S3273" s="8">
        <f t="shared" si="308"/>
        <v>41915.22887731481</v>
      </c>
      <c r="T3273" s="8">
        <f t="shared" si="309"/>
        <v>41945.228877314818</v>
      </c>
      <c r="U3273" t="str">
        <f t="shared" si="310"/>
        <v>Oct</v>
      </c>
      <c r="V3273" t="str">
        <f t="shared" si="311"/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>
        <f t="shared" si="307"/>
        <v>106.5</v>
      </c>
      <c r="Q3274" t="s">
        <v>8317</v>
      </c>
      <c r="R3274" t="s">
        <v>8318</v>
      </c>
      <c r="S3274" s="8">
        <f t="shared" si="308"/>
        <v>42284.291770833333</v>
      </c>
      <c r="T3274" s="8">
        <f t="shared" si="309"/>
        <v>42314.291770833333</v>
      </c>
      <c r="U3274" t="str">
        <f t="shared" si="310"/>
        <v>Oct</v>
      </c>
      <c r="V3274" t="str">
        <f t="shared" si="311"/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>
        <f t="shared" si="307"/>
        <v>204.57</v>
      </c>
      <c r="Q3275" t="s">
        <v>8317</v>
      </c>
      <c r="R3275" t="s">
        <v>8318</v>
      </c>
      <c r="S3275" s="8">
        <f t="shared" si="308"/>
        <v>42611.5930787037</v>
      </c>
      <c r="T3275" s="8">
        <f t="shared" si="309"/>
        <v>42627.541666666672</v>
      </c>
      <c r="U3275" t="str">
        <f t="shared" si="310"/>
        <v>Aug</v>
      </c>
      <c r="V3275" t="str">
        <f t="shared" si="311"/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>
        <f t="shared" si="307"/>
        <v>54.91</v>
      </c>
      <c r="Q3276" t="s">
        <v>8317</v>
      </c>
      <c r="R3276" t="s">
        <v>8318</v>
      </c>
      <c r="S3276" s="8">
        <f t="shared" si="308"/>
        <v>42400.496203703697</v>
      </c>
      <c r="T3276" s="8">
        <f t="shared" si="309"/>
        <v>42444.625</v>
      </c>
      <c r="U3276" t="str">
        <f t="shared" si="310"/>
        <v>Jan</v>
      </c>
      <c r="V3276" t="str">
        <f t="shared" si="311"/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>
        <f t="shared" si="307"/>
        <v>150.41999999999999</v>
      </c>
      <c r="Q3277" t="s">
        <v>8317</v>
      </c>
      <c r="R3277" t="s">
        <v>8318</v>
      </c>
      <c r="S3277" s="8">
        <f t="shared" si="308"/>
        <v>42017.672118055554</v>
      </c>
      <c r="T3277" s="8">
        <f t="shared" si="309"/>
        <v>42043.9375</v>
      </c>
      <c r="U3277" t="str">
        <f t="shared" si="310"/>
        <v>Jan</v>
      </c>
      <c r="V3277" t="str">
        <f t="shared" si="311"/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>
        <f t="shared" si="307"/>
        <v>52.58</v>
      </c>
      <c r="Q3278" t="s">
        <v>8317</v>
      </c>
      <c r="R3278" t="s">
        <v>8318</v>
      </c>
      <c r="S3278" s="8">
        <f t="shared" si="308"/>
        <v>42426.741655092592</v>
      </c>
      <c r="T3278" s="8">
        <f t="shared" si="309"/>
        <v>42460.915972222225</v>
      </c>
      <c r="U3278" t="str">
        <f t="shared" si="310"/>
        <v>Feb</v>
      </c>
      <c r="V3278" t="str">
        <f t="shared" si="311"/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>
        <f t="shared" si="307"/>
        <v>54.3</v>
      </c>
      <c r="Q3279" t="s">
        <v>8317</v>
      </c>
      <c r="R3279" t="s">
        <v>8318</v>
      </c>
      <c r="S3279" s="8">
        <f t="shared" si="308"/>
        <v>41931.474606481483</v>
      </c>
      <c r="T3279" s="8">
        <f t="shared" si="309"/>
        <v>41961.474606481483</v>
      </c>
      <c r="U3279" t="str">
        <f t="shared" si="310"/>
        <v>Oct</v>
      </c>
      <c r="V3279" t="str">
        <f t="shared" si="311"/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>
        <f t="shared" si="307"/>
        <v>76.03</v>
      </c>
      <c r="Q3280" t="s">
        <v>8317</v>
      </c>
      <c r="R3280" t="s">
        <v>8318</v>
      </c>
      <c r="S3280" s="8">
        <f t="shared" si="308"/>
        <v>42124.640081018515</v>
      </c>
      <c r="T3280" s="8">
        <f t="shared" si="309"/>
        <v>42154.598414351851</v>
      </c>
      <c r="U3280" t="str">
        <f t="shared" si="310"/>
        <v>Apr</v>
      </c>
      <c r="V3280" t="str">
        <f t="shared" si="311"/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>
        <f t="shared" si="307"/>
        <v>105.21</v>
      </c>
      <c r="Q3281" t="s">
        <v>8317</v>
      </c>
      <c r="R3281" t="s">
        <v>8318</v>
      </c>
      <c r="S3281" s="8">
        <f t="shared" si="308"/>
        <v>42430.894201388881</v>
      </c>
      <c r="T3281" s="8">
        <f t="shared" si="309"/>
        <v>42460.81086805556</v>
      </c>
      <c r="U3281" t="str">
        <f t="shared" si="310"/>
        <v>Mar</v>
      </c>
      <c r="V3281" t="str">
        <f t="shared" si="311"/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68.67</v>
      </c>
      <c r="Q3282" t="s">
        <v>8317</v>
      </c>
      <c r="R3282" t="s">
        <v>8318</v>
      </c>
      <c r="S3282" s="8">
        <f t="shared" si="308"/>
        <v>42121.548587962963</v>
      </c>
      <c r="T3282" s="8">
        <f t="shared" si="309"/>
        <v>42155.958333333328</v>
      </c>
      <c r="U3282" t="str">
        <f t="shared" si="310"/>
        <v>Apr</v>
      </c>
      <c r="V3282" t="str">
        <f t="shared" si="311"/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>
        <f t="shared" si="307"/>
        <v>129.36000000000001</v>
      </c>
      <c r="Q3283" t="s">
        <v>8317</v>
      </c>
      <c r="R3283" t="s">
        <v>8318</v>
      </c>
      <c r="S3283" s="8">
        <f t="shared" si="308"/>
        <v>42218.811400462961</v>
      </c>
      <c r="T3283" s="8">
        <f t="shared" si="309"/>
        <v>42248.769733796296</v>
      </c>
      <c r="U3283" t="str">
        <f t="shared" si="310"/>
        <v>Aug</v>
      </c>
      <c r="V3283" t="str">
        <f t="shared" si="311"/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>
        <f t="shared" si="307"/>
        <v>134.26</v>
      </c>
      <c r="Q3284" t="s">
        <v>8317</v>
      </c>
      <c r="R3284" t="s">
        <v>8318</v>
      </c>
      <c r="S3284" s="8">
        <f t="shared" si="308"/>
        <v>42444.985972222225</v>
      </c>
      <c r="T3284" s="8">
        <f t="shared" si="309"/>
        <v>42488.94430555556</v>
      </c>
      <c r="U3284" t="str">
        <f t="shared" si="310"/>
        <v>Mar</v>
      </c>
      <c r="V3284" t="str">
        <f t="shared" si="311"/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>
        <f t="shared" si="307"/>
        <v>17.829999999999998</v>
      </c>
      <c r="Q3285" t="s">
        <v>8317</v>
      </c>
      <c r="R3285" t="s">
        <v>8318</v>
      </c>
      <c r="S3285" s="8">
        <f t="shared" si="308"/>
        <v>42379.535856481474</v>
      </c>
      <c r="T3285" s="8">
        <f t="shared" si="309"/>
        <v>42410.625</v>
      </c>
      <c r="U3285" t="str">
        <f t="shared" si="310"/>
        <v>Jan</v>
      </c>
      <c r="V3285" t="str">
        <f t="shared" si="311"/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>
        <f t="shared" si="307"/>
        <v>203.2</v>
      </c>
      <c r="Q3286" t="s">
        <v>8317</v>
      </c>
      <c r="R3286" t="s">
        <v>8318</v>
      </c>
      <c r="S3286" s="8">
        <f t="shared" si="308"/>
        <v>42380.676539351851</v>
      </c>
      <c r="T3286" s="8">
        <f t="shared" si="309"/>
        <v>42397.999305555553</v>
      </c>
      <c r="U3286" t="str">
        <f t="shared" si="310"/>
        <v>Jan</v>
      </c>
      <c r="V3286" t="str">
        <f t="shared" si="311"/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>
        <f t="shared" si="307"/>
        <v>69.19</v>
      </c>
      <c r="Q3287" t="s">
        <v>8317</v>
      </c>
      <c r="R3287" t="s">
        <v>8318</v>
      </c>
      <c r="S3287" s="8">
        <f t="shared" si="308"/>
        <v>42762.734097222223</v>
      </c>
      <c r="T3287" s="8">
        <f t="shared" si="309"/>
        <v>42793.958333333328</v>
      </c>
      <c r="U3287" t="str">
        <f t="shared" si="310"/>
        <v>Jan</v>
      </c>
      <c r="V3287" t="str">
        <f t="shared" si="311"/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>
        <f t="shared" si="307"/>
        <v>125.12</v>
      </c>
      <c r="Q3288" t="s">
        <v>8317</v>
      </c>
      <c r="R3288" t="s">
        <v>8318</v>
      </c>
      <c r="S3288" s="8">
        <f t="shared" si="308"/>
        <v>42567.631736111107</v>
      </c>
      <c r="T3288" s="8">
        <f t="shared" si="309"/>
        <v>42597.590069444443</v>
      </c>
      <c r="U3288" t="str">
        <f t="shared" si="310"/>
        <v>Jul</v>
      </c>
      <c r="V3288" t="str">
        <f t="shared" si="311"/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73.53</v>
      </c>
      <c r="Q3289" t="s">
        <v>8317</v>
      </c>
      <c r="R3289" t="s">
        <v>8318</v>
      </c>
      <c r="S3289" s="8">
        <f t="shared" si="308"/>
        <v>42311.541990740741</v>
      </c>
      <c r="T3289" s="8">
        <f t="shared" si="309"/>
        <v>42336.500324074077</v>
      </c>
      <c r="U3289" t="str">
        <f t="shared" si="310"/>
        <v>Nov</v>
      </c>
      <c r="V3289" t="str">
        <f t="shared" si="311"/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>
        <f t="shared" si="307"/>
        <v>48.44</v>
      </c>
      <c r="Q3290" t="s">
        <v>8317</v>
      </c>
      <c r="R3290" t="s">
        <v>8318</v>
      </c>
      <c r="S3290" s="8">
        <f t="shared" si="308"/>
        <v>42505.566145833327</v>
      </c>
      <c r="T3290" s="8">
        <f t="shared" si="309"/>
        <v>42541.708333333328</v>
      </c>
      <c r="U3290" t="str">
        <f t="shared" si="310"/>
        <v>May</v>
      </c>
      <c r="V3290" t="str">
        <f t="shared" si="311"/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>
        <f t="shared" si="307"/>
        <v>26.61</v>
      </c>
      <c r="Q3291" t="s">
        <v>8317</v>
      </c>
      <c r="R3291" t="s">
        <v>8318</v>
      </c>
      <c r="S3291" s="8">
        <f t="shared" si="308"/>
        <v>42758.159745370365</v>
      </c>
      <c r="T3291" s="8">
        <f t="shared" si="309"/>
        <v>42786.118078703701</v>
      </c>
      <c r="U3291" t="str">
        <f t="shared" si="310"/>
        <v>Jan</v>
      </c>
      <c r="V3291" t="str">
        <f t="shared" si="311"/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>
        <f t="shared" si="307"/>
        <v>33.67</v>
      </c>
      <c r="Q3292" t="s">
        <v>8317</v>
      </c>
      <c r="R3292" t="s">
        <v>8318</v>
      </c>
      <c r="S3292" s="8">
        <f t="shared" si="308"/>
        <v>42775.306608796294</v>
      </c>
      <c r="T3292" s="8">
        <f t="shared" si="309"/>
        <v>42805.26494212963</v>
      </c>
      <c r="U3292" t="str">
        <f t="shared" si="310"/>
        <v>Feb</v>
      </c>
      <c r="V3292" t="str">
        <f t="shared" si="311"/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>
        <f t="shared" si="307"/>
        <v>40.71</v>
      </c>
      <c r="Q3293" t="s">
        <v>8317</v>
      </c>
      <c r="R3293" t="s">
        <v>8318</v>
      </c>
      <c r="S3293" s="8">
        <f t="shared" si="308"/>
        <v>42232.494212962956</v>
      </c>
      <c r="T3293" s="8">
        <f t="shared" si="309"/>
        <v>42263.915972222225</v>
      </c>
      <c r="U3293" t="str">
        <f t="shared" si="310"/>
        <v>Aug</v>
      </c>
      <c r="V3293" t="str">
        <f t="shared" si="311"/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>
        <f t="shared" si="307"/>
        <v>19.27</v>
      </c>
      <c r="Q3294" t="s">
        <v>8317</v>
      </c>
      <c r="R3294" t="s">
        <v>8318</v>
      </c>
      <c r="S3294" s="8">
        <f t="shared" si="308"/>
        <v>42282.561898148146</v>
      </c>
      <c r="T3294" s="8">
        <f t="shared" si="309"/>
        <v>42342.561898148153</v>
      </c>
      <c r="U3294" t="str">
        <f t="shared" si="310"/>
        <v>Oct</v>
      </c>
      <c r="V3294" t="str">
        <f t="shared" si="311"/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>
        <f t="shared" si="307"/>
        <v>84.29</v>
      </c>
      <c r="Q3295" t="s">
        <v>8317</v>
      </c>
      <c r="R3295" t="s">
        <v>8318</v>
      </c>
      <c r="S3295" s="8">
        <f t="shared" si="308"/>
        <v>42768.217037037037</v>
      </c>
      <c r="T3295" s="8">
        <f t="shared" si="309"/>
        <v>42798.175370370373</v>
      </c>
      <c r="U3295" t="str">
        <f t="shared" si="310"/>
        <v>Feb</v>
      </c>
      <c r="V3295" t="str">
        <f t="shared" si="311"/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>
        <f t="shared" si="307"/>
        <v>29.58</v>
      </c>
      <c r="Q3296" t="s">
        <v>8317</v>
      </c>
      <c r="R3296" t="s">
        <v>8318</v>
      </c>
      <c r="S3296" s="8">
        <f t="shared" si="308"/>
        <v>42141.33280092592</v>
      </c>
      <c r="T3296" s="8">
        <f t="shared" si="309"/>
        <v>42171.291134259256</v>
      </c>
      <c r="U3296" t="str">
        <f t="shared" si="310"/>
        <v>May</v>
      </c>
      <c r="V3296" t="str">
        <f t="shared" si="311"/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>
        <f t="shared" si="307"/>
        <v>26.67</v>
      </c>
      <c r="Q3297" t="s">
        <v>8317</v>
      </c>
      <c r="R3297" t="s">
        <v>8318</v>
      </c>
      <c r="S3297" s="8">
        <f t="shared" si="308"/>
        <v>42609.234131944446</v>
      </c>
      <c r="T3297" s="8">
        <f t="shared" si="309"/>
        <v>42639.192465277782</v>
      </c>
      <c r="U3297" t="str">
        <f t="shared" si="310"/>
        <v>Aug</v>
      </c>
      <c r="V3297" t="str">
        <f t="shared" si="311"/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>
        <f t="shared" si="307"/>
        <v>45.98</v>
      </c>
      <c r="Q3298" t="s">
        <v>8317</v>
      </c>
      <c r="R3298" t="s">
        <v>8318</v>
      </c>
      <c r="S3298" s="8">
        <f t="shared" si="308"/>
        <v>42309.54828703704</v>
      </c>
      <c r="T3298" s="8">
        <f t="shared" si="309"/>
        <v>42330.666666666672</v>
      </c>
      <c r="U3298" t="str">
        <f t="shared" si="310"/>
        <v>Nov</v>
      </c>
      <c r="V3298" t="str">
        <f t="shared" si="311"/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>
        <f t="shared" si="307"/>
        <v>125.09</v>
      </c>
      <c r="Q3299" t="s">
        <v>8317</v>
      </c>
      <c r="R3299" t="s">
        <v>8318</v>
      </c>
      <c r="S3299" s="8">
        <f t="shared" si="308"/>
        <v>42193.563148148147</v>
      </c>
      <c r="T3299" s="8">
        <f t="shared" si="309"/>
        <v>42212.707638888889</v>
      </c>
      <c r="U3299" t="str">
        <f t="shared" si="310"/>
        <v>Jul</v>
      </c>
      <c r="V3299" t="str">
        <f t="shared" si="311"/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>
        <f t="shared" si="307"/>
        <v>141.29</v>
      </c>
      <c r="Q3300" t="s">
        <v>8317</v>
      </c>
      <c r="R3300" t="s">
        <v>8318</v>
      </c>
      <c r="S3300" s="8">
        <f t="shared" si="308"/>
        <v>42239.749629629623</v>
      </c>
      <c r="T3300" s="8">
        <f t="shared" si="309"/>
        <v>42259.75</v>
      </c>
      <c r="U3300" t="str">
        <f t="shared" si="310"/>
        <v>Aug</v>
      </c>
      <c r="V3300" t="str">
        <f t="shared" si="311"/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>
        <f t="shared" si="307"/>
        <v>55.33</v>
      </c>
      <c r="Q3301" t="s">
        <v>8317</v>
      </c>
      <c r="R3301" t="s">
        <v>8318</v>
      </c>
      <c r="S3301" s="8">
        <f t="shared" si="308"/>
        <v>42261.709062499998</v>
      </c>
      <c r="T3301" s="8">
        <f t="shared" si="309"/>
        <v>42291.667395833334</v>
      </c>
      <c r="U3301" t="str">
        <f t="shared" si="310"/>
        <v>Sep</v>
      </c>
      <c r="V3301" t="str">
        <f t="shared" si="311"/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>
        <f t="shared" si="307"/>
        <v>46.42</v>
      </c>
      <c r="Q3302" t="s">
        <v>8317</v>
      </c>
      <c r="R3302" t="s">
        <v>8318</v>
      </c>
      <c r="S3302" s="8">
        <f t="shared" si="308"/>
        <v>42102.535439814812</v>
      </c>
      <c r="T3302" s="8">
        <f t="shared" si="309"/>
        <v>42123.493773148148</v>
      </c>
      <c r="U3302" t="str">
        <f t="shared" si="310"/>
        <v>Apr</v>
      </c>
      <c r="V3302" t="str">
        <f t="shared" si="311"/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>
        <f t="shared" si="307"/>
        <v>57.2</v>
      </c>
      <c r="Q3303" t="s">
        <v>8317</v>
      </c>
      <c r="R3303" t="s">
        <v>8318</v>
      </c>
      <c r="S3303" s="8">
        <f t="shared" si="308"/>
        <v>42538.527500000004</v>
      </c>
      <c r="T3303" s="8">
        <f t="shared" si="309"/>
        <v>42583.040972222225</v>
      </c>
      <c r="U3303" t="str">
        <f t="shared" si="310"/>
        <v>Jun</v>
      </c>
      <c r="V3303" t="str">
        <f t="shared" si="311"/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>
        <f t="shared" si="307"/>
        <v>173.7</v>
      </c>
      <c r="Q3304" t="s">
        <v>8317</v>
      </c>
      <c r="R3304" t="s">
        <v>8318</v>
      </c>
      <c r="S3304" s="8">
        <f t="shared" si="308"/>
        <v>42681.143240740734</v>
      </c>
      <c r="T3304" s="8">
        <f t="shared" si="309"/>
        <v>42711.10157407407</v>
      </c>
      <c r="U3304" t="str">
        <f t="shared" si="310"/>
        <v>Nov</v>
      </c>
      <c r="V3304" t="str">
        <f t="shared" si="311"/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>
        <f t="shared" si="307"/>
        <v>59.6</v>
      </c>
      <c r="Q3305" t="s">
        <v>8317</v>
      </c>
      <c r="R3305" t="s">
        <v>8318</v>
      </c>
      <c r="S3305" s="8">
        <f t="shared" si="308"/>
        <v>42056.443101851844</v>
      </c>
      <c r="T3305" s="8">
        <f t="shared" si="309"/>
        <v>42091.359768518523</v>
      </c>
      <c r="U3305" t="str">
        <f t="shared" si="310"/>
        <v>Feb</v>
      </c>
      <c r="V3305" t="str">
        <f t="shared" si="311"/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>
        <f t="shared" si="307"/>
        <v>89.59</v>
      </c>
      <c r="Q3306" t="s">
        <v>8317</v>
      </c>
      <c r="R3306" t="s">
        <v>8318</v>
      </c>
      <c r="S3306" s="8">
        <f t="shared" si="308"/>
        <v>42696.41611111111</v>
      </c>
      <c r="T3306" s="8">
        <f t="shared" si="309"/>
        <v>42726.374444444446</v>
      </c>
      <c r="U3306" t="str">
        <f t="shared" si="310"/>
        <v>Nov</v>
      </c>
      <c r="V3306" t="str">
        <f t="shared" si="311"/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>
        <f t="shared" si="307"/>
        <v>204.05</v>
      </c>
      <c r="Q3307" t="s">
        <v>8317</v>
      </c>
      <c r="R3307" t="s">
        <v>8318</v>
      </c>
      <c r="S3307" s="8">
        <f t="shared" si="308"/>
        <v>42186.647546296292</v>
      </c>
      <c r="T3307" s="8">
        <f t="shared" si="309"/>
        <v>42216.605879629627</v>
      </c>
      <c r="U3307" t="str">
        <f t="shared" si="310"/>
        <v>Jul</v>
      </c>
      <c r="V3307" t="str">
        <f t="shared" si="311"/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>
        <f t="shared" si="307"/>
        <v>48.7</v>
      </c>
      <c r="Q3308" t="s">
        <v>8317</v>
      </c>
      <c r="R3308" t="s">
        <v>8318</v>
      </c>
      <c r="S3308" s="8">
        <f t="shared" si="308"/>
        <v>42493.010902777773</v>
      </c>
      <c r="T3308" s="8">
        <f t="shared" si="309"/>
        <v>42530.875</v>
      </c>
      <c r="U3308" t="str">
        <f t="shared" si="310"/>
        <v>May</v>
      </c>
      <c r="V3308" t="str">
        <f t="shared" si="311"/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>
        <f t="shared" si="307"/>
        <v>53.34</v>
      </c>
      <c r="Q3309" t="s">
        <v>8317</v>
      </c>
      <c r="R3309" t="s">
        <v>8318</v>
      </c>
      <c r="S3309" s="8">
        <f t="shared" si="308"/>
        <v>42474.848831018513</v>
      </c>
      <c r="T3309" s="8">
        <f t="shared" si="309"/>
        <v>42504.807164351849</v>
      </c>
      <c r="U3309" t="str">
        <f t="shared" si="310"/>
        <v>Apr</v>
      </c>
      <c r="V3309" t="str">
        <f t="shared" si="311"/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>
        <f t="shared" si="307"/>
        <v>75.09</v>
      </c>
      <c r="Q3310" t="s">
        <v>8317</v>
      </c>
      <c r="R3310" t="s">
        <v>8318</v>
      </c>
      <c r="S3310" s="8">
        <f t="shared" si="308"/>
        <v>42452.668576388889</v>
      </c>
      <c r="T3310" s="8">
        <f t="shared" si="309"/>
        <v>42473.626909722225</v>
      </c>
      <c r="U3310" t="str">
        <f t="shared" si="310"/>
        <v>Mar</v>
      </c>
      <c r="V3310" t="str">
        <f t="shared" si="311"/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>
        <f t="shared" si="307"/>
        <v>18</v>
      </c>
      <c r="Q3311" t="s">
        <v>8317</v>
      </c>
      <c r="R3311" t="s">
        <v>8318</v>
      </c>
      <c r="S3311" s="8">
        <f t="shared" si="308"/>
        <v>42628.441874999997</v>
      </c>
      <c r="T3311" s="8">
        <f t="shared" si="309"/>
        <v>42659.400208333333</v>
      </c>
      <c r="U3311" t="str">
        <f t="shared" si="310"/>
        <v>Sep</v>
      </c>
      <c r="V3311" t="str">
        <f t="shared" si="311"/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>
        <f t="shared" si="307"/>
        <v>209.84</v>
      </c>
      <c r="Q3312" t="s">
        <v>8317</v>
      </c>
      <c r="R3312" t="s">
        <v>8318</v>
      </c>
      <c r="S3312" s="8">
        <f t="shared" si="308"/>
        <v>42253.720196759255</v>
      </c>
      <c r="T3312" s="8">
        <f t="shared" si="309"/>
        <v>42283.678530092591</v>
      </c>
      <c r="U3312" t="str">
        <f t="shared" si="310"/>
        <v>Sep</v>
      </c>
      <c r="V3312" t="str">
        <f t="shared" si="311"/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>
        <f t="shared" si="307"/>
        <v>61.02</v>
      </c>
      <c r="Q3313" t="s">
        <v>8317</v>
      </c>
      <c r="R3313" t="s">
        <v>8318</v>
      </c>
      <c r="S3313" s="8">
        <f t="shared" si="308"/>
        <v>42264.083449074074</v>
      </c>
      <c r="T3313" s="8">
        <f t="shared" si="309"/>
        <v>42294.04178240741</v>
      </c>
      <c r="U3313" t="str">
        <f t="shared" si="310"/>
        <v>Sep</v>
      </c>
      <c r="V3313" t="str">
        <f t="shared" si="311"/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>
        <f t="shared" si="307"/>
        <v>61</v>
      </c>
      <c r="Q3314" t="s">
        <v>8317</v>
      </c>
      <c r="R3314" t="s">
        <v>8318</v>
      </c>
      <c r="S3314" s="8">
        <f t="shared" si="308"/>
        <v>42664.601226851846</v>
      </c>
      <c r="T3314" s="8">
        <f t="shared" si="309"/>
        <v>42685.666666666672</v>
      </c>
      <c r="U3314" t="str">
        <f t="shared" si="310"/>
        <v>Oct</v>
      </c>
      <c r="V3314" t="str">
        <f t="shared" si="311"/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>
        <f t="shared" si="307"/>
        <v>80.03</v>
      </c>
      <c r="Q3315" t="s">
        <v>8317</v>
      </c>
      <c r="R3315" t="s">
        <v>8318</v>
      </c>
      <c r="S3315" s="8">
        <f t="shared" si="308"/>
        <v>42382.036076388882</v>
      </c>
      <c r="T3315" s="8">
        <f t="shared" si="309"/>
        <v>42395.791666666672</v>
      </c>
      <c r="U3315" t="str">
        <f t="shared" si="310"/>
        <v>Jan</v>
      </c>
      <c r="V3315" t="str">
        <f t="shared" si="311"/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>
        <f t="shared" si="307"/>
        <v>29.07</v>
      </c>
      <c r="Q3316" t="s">
        <v>8317</v>
      </c>
      <c r="R3316" t="s">
        <v>8318</v>
      </c>
      <c r="S3316" s="8">
        <f t="shared" si="308"/>
        <v>42105.059155092589</v>
      </c>
      <c r="T3316" s="8">
        <f t="shared" si="309"/>
        <v>42132.586805555555</v>
      </c>
      <c r="U3316" t="str">
        <f t="shared" si="310"/>
        <v>Apr</v>
      </c>
      <c r="V3316" t="str">
        <f t="shared" si="311"/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>
        <f t="shared" si="307"/>
        <v>49.44</v>
      </c>
      <c r="Q3317" t="s">
        <v>8317</v>
      </c>
      <c r="R3317" t="s">
        <v>8318</v>
      </c>
      <c r="S3317" s="8">
        <f t="shared" si="308"/>
        <v>42466.095381944448</v>
      </c>
      <c r="T3317" s="8">
        <f t="shared" si="309"/>
        <v>42496.053715277783</v>
      </c>
      <c r="U3317" t="str">
        <f t="shared" si="310"/>
        <v>Apr</v>
      </c>
      <c r="V3317" t="str">
        <f t="shared" si="311"/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>
        <f t="shared" si="307"/>
        <v>93.98</v>
      </c>
      <c r="Q3318" t="s">
        <v>8317</v>
      </c>
      <c r="R3318" t="s">
        <v>8318</v>
      </c>
      <c r="S3318" s="8">
        <f t="shared" si="308"/>
        <v>41826.662905092591</v>
      </c>
      <c r="T3318" s="8">
        <f t="shared" si="309"/>
        <v>41859.32916666667</v>
      </c>
      <c r="U3318" t="str">
        <f t="shared" si="310"/>
        <v>Jul</v>
      </c>
      <c r="V3318" t="str">
        <f t="shared" si="311"/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>
        <f t="shared" si="307"/>
        <v>61.94</v>
      </c>
      <c r="Q3319" t="s">
        <v>8317</v>
      </c>
      <c r="R3319" t="s">
        <v>8318</v>
      </c>
      <c r="S3319" s="8">
        <f t="shared" si="308"/>
        <v>42498.831296296288</v>
      </c>
      <c r="T3319" s="8">
        <f t="shared" si="309"/>
        <v>42528.789629629624</v>
      </c>
      <c r="U3319" t="str">
        <f t="shared" si="310"/>
        <v>May</v>
      </c>
      <c r="V3319" t="str">
        <f t="shared" si="311"/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>
        <f t="shared" si="307"/>
        <v>78.5</v>
      </c>
      <c r="Q3320" t="s">
        <v>8317</v>
      </c>
      <c r="R3320" t="s">
        <v>8318</v>
      </c>
      <c r="S3320" s="8">
        <f t="shared" si="308"/>
        <v>42431.093668981477</v>
      </c>
      <c r="T3320" s="8">
        <f t="shared" si="309"/>
        <v>42470.854166666672</v>
      </c>
      <c r="U3320" t="str">
        <f t="shared" si="310"/>
        <v>Mar</v>
      </c>
      <c r="V3320" t="str">
        <f t="shared" si="311"/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">
        <v>8317</v>
      </c>
      <c r="R3321" t="s">
        <v>8318</v>
      </c>
      <c r="S3321" s="8">
        <f t="shared" si="308"/>
        <v>41990.377152777779</v>
      </c>
      <c r="T3321" s="8">
        <f t="shared" si="309"/>
        <v>42035.335486111115</v>
      </c>
      <c r="U3321" t="str">
        <f t="shared" si="310"/>
        <v>Dec</v>
      </c>
      <c r="V3321" t="str">
        <f t="shared" si="311"/>
        <v>2014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66.45</v>
      </c>
      <c r="Q3322" t="s">
        <v>8317</v>
      </c>
      <c r="R3322" t="s">
        <v>8318</v>
      </c>
      <c r="S3322" s="8">
        <f t="shared" si="308"/>
        <v>42512.837465277778</v>
      </c>
      <c r="T3322" s="8">
        <f t="shared" si="309"/>
        <v>42542.795798611114</v>
      </c>
      <c r="U3322" t="str">
        <f t="shared" si="310"/>
        <v>May</v>
      </c>
      <c r="V3322" t="str">
        <f t="shared" si="311"/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>
        <f t="shared" si="307"/>
        <v>35.799999999999997</v>
      </c>
      <c r="Q3323" t="s">
        <v>8317</v>
      </c>
      <c r="R3323" t="s">
        <v>8318</v>
      </c>
      <c r="S3323" s="8">
        <f t="shared" si="308"/>
        <v>41913.891956018517</v>
      </c>
      <c r="T3323" s="8">
        <f t="shared" si="309"/>
        <v>41927.915972222225</v>
      </c>
      <c r="U3323" t="str">
        <f t="shared" si="310"/>
        <v>Oct</v>
      </c>
      <c r="V3323" t="str">
        <f t="shared" si="311"/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>
        <f t="shared" si="307"/>
        <v>145.65</v>
      </c>
      <c r="Q3324" t="s">
        <v>8317</v>
      </c>
      <c r="R3324" t="s">
        <v>8318</v>
      </c>
      <c r="S3324" s="8">
        <f t="shared" si="308"/>
        <v>42520.802037037036</v>
      </c>
      <c r="T3324" s="8">
        <f t="shared" si="309"/>
        <v>42542.913194444445</v>
      </c>
      <c r="U3324" t="str">
        <f t="shared" si="310"/>
        <v>May</v>
      </c>
      <c r="V3324" t="str">
        <f t="shared" si="311"/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>
        <f t="shared" si="307"/>
        <v>25.69</v>
      </c>
      <c r="Q3325" t="s">
        <v>8317</v>
      </c>
      <c r="R3325" t="s">
        <v>8318</v>
      </c>
      <c r="S3325" s="8">
        <f t="shared" si="308"/>
        <v>42608.157499999994</v>
      </c>
      <c r="T3325" s="8">
        <f t="shared" si="309"/>
        <v>42638.11583333333</v>
      </c>
      <c r="U3325" t="str">
        <f t="shared" si="310"/>
        <v>Aug</v>
      </c>
      <c r="V3325" t="str">
        <f t="shared" si="311"/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>
        <f t="shared" si="307"/>
        <v>152.5</v>
      </c>
      <c r="Q3326" t="s">
        <v>8317</v>
      </c>
      <c r="R3326" t="s">
        <v>8318</v>
      </c>
      <c r="S3326" s="8">
        <f t="shared" si="308"/>
        <v>42512.374884259254</v>
      </c>
      <c r="T3326" s="8">
        <f t="shared" si="309"/>
        <v>42526.33321759259</v>
      </c>
      <c r="U3326" t="str">
        <f t="shared" si="310"/>
        <v>May</v>
      </c>
      <c r="V3326" t="str">
        <f t="shared" si="311"/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>
        <f t="shared" si="307"/>
        <v>30</v>
      </c>
      <c r="Q3327" t="s">
        <v>8317</v>
      </c>
      <c r="R3327" t="s">
        <v>8318</v>
      </c>
      <c r="S3327" s="8">
        <f t="shared" si="308"/>
        <v>42064.577280092592</v>
      </c>
      <c r="T3327" s="8">
        <f t="shared" si="309"/>
        <v>42099.493946759263</v>
      </c>
      <c r="U3327" t="str">
        <f t="shared" si="310"/>
        <v>Mar</v>
      </c>
      <c r="V3327" t="str">
        <f t="shared" si="311"/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>
        <f t="shared" si="307"/>
        <v>142.28</v>
      </c>
      <c r="Q3328" t="s">
        <v>8317</v>
      </c>
      <c r="R3328" t="s">
        <v>8318</v>
      </c>
      <c r="S3328" s="8">
        <f t="shared" si="308"/>
        <v>42041.505844907406</v>
      </c>
      <c r="T3328" s="8">
        <f t="shared" si="309"/>
        <v>42071.42251157407</v>
      </c>
      <c r="U3328" t="str">
        <f t="shared" si="310"/>
        <v>Feb</v>
      </c>
      <c r="V3328" t="str">
        <f t="shared" si="311"/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>
        <f t="shared" si="307"/>
        <v>24.55</v>
      </c>
      <c r="Q3329" t="s">
        <v>8317</v>
      </c>
      <c r="R3329" t="s">
        <v>8318</v>
      </c>
      <c r="S3329" s="8">
        <f t="shared" si="308"/>
        <v>42468.166273148141</v>
      </c>
      <c r="T3329" s="8">
        <f t="shared" si="309"/>
        <v>42498.124606481477</v>
      </c>
      <c r="U3329" t="str">
        <f t="shared" si="310"/>
        <v>Apr</v>
      </c>
      <c r="V3329" t="str">
        <f t="shared" si="311"/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>
        <f t="shared" si="307"/>
        <v>292.77999999999997</v>
      </c>
      <c r="Q3330" t="s">
        <v>8317</v>
      </c>
      <c r="R3330" t="s">
        <v>8318</v>
      </c>
      <c r="S3330" s="8">
        <f t="shared" si="308"/>
        <v>41822.366701388884</v>
      </c>
      <c r="T3330" s="8">
        <f t="shared" si="309"/>
        <v>41824.791666666664</v>
      </c>
      <c r="U3330" t="str">
        <f t="shared" si="310"/>
        <v>Jul</v>
      </c>
      <c r="V3330" t="str">
        <f t="shared" si="311"/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ROUND(100*(E3331/D3331),0)</f>
        <v>117</v>
      </c>
      <c r="P3331">
        <f t="shared" ref="P3331:P3394" si="313">ROUND(E3331/L3331,2)</f>
        <v>44.92</v>
      </c>
      <c r="Q3331" t="s">
        <v>8317</v>
      </c>
      <c r="R3331" t="s">
        <v>8318</v>
      </c>
      <c r="S3331" s="8">
        <f t="shared" ref="S3331:S3394" si="314">(((J3331/60)/60)/24)+DATE(1970,1,1)+(-5/24)</f>
        <v>41837.114675925921</v>
      </c>
      <c r="T3331" s="8">
        <f t="shared" ref="T3331:T3394" si="315">(((I3331/60)/60)/24)+DATE(1970,1,1)+(-6/24)</f>
        <v>41847.708333333336</v>
      </c>
      <c r="U3331" t="str">
        <f t="shared" ref="U3331:U3394" si="316">TEXT(S3331,"mmm")</f>
        <v>Jul</v>
      </c>
      <c r="V3331" t="str">
        <f t="shared" ref="V3331:V3394" si="317">TEXT(S3331,"yyyy")</f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>
        <f t="shared" si="313"/>
        <v>23.1</v>
      </c>
      <c r="Q3332" t="s">
        <v>8317</v>
      </c>
      <c r="R3332" t="s">
        <v>8318</v>
      </c>
      <c r="S3332" s="8">
        <f t="shared" si="314"/>
        <v>42065.679027777776</v>
      </c>
      <c r="T3332" s="8">
        <f t="shared" si="315"/>
        <v>42095.595694444448</v>
      </c>
      <c r="U3332" t="str">
        <f t="shared" si="316"/>
        <v>Mar</v>
      </c>
      <c r="V3332" t="str">
        <f t="shared" si="317"/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>
        <f t="shared" si="313"/>
        <v>80.400000000000006</v>
      </c>
      <c r="Q3333" t="s">
        <v>8317</v>
      </c>
      <c r="R3333" t="s">
        <v>8318</v>
      </c>
      <c r="S3333" s="8">
        <f t="shared" si="314"/>
        <v>42248.48942129629</v>
      </c>
      <c r="T3333" s="8">
        <f t="shared" si="315"/>
        <v>42283.447754629626</v>
      </c>
      <c r="U3333" t="str">
        <f t="shared" si="316"/>
        <v>Sep</v>
      </c>
      <c r="V3333" t="str">
        <f t="shared" si="317"/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72.290000000000006</v>
      </c>
      <c r="Q3334" t="s">
        <v>8317</v>
      </c>
      <c r="R3334" t="s">
        <v>8318</v>
      </c>
      <c r="S3334" s="8">
        <f t="shared" si="314"/>
        <v>41809.651967592588</v>
      </c>
      <c r="T3334" s="8">
        <f t="shared" si="315"/>
        <v>41839.610300925924</v>
      </c>
      <c r="U3334" t="str">
        <f t="shared" si="316"/>
        <v>Jun</v>
      </c>
      <c r="V3334" t="str">
        <f t="shared" si="317"/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>
        <f t="shared" si="313"/>
        <v>32.97</v>
      </c>
      <c r="Q3335" t="s">
        <v>8317</v>
      </c>
      <c r="R3335" t="s">
        <v>8318</v>
      </c>
      <c r="S3335" s="8">
        <f t="shared" si="314"/>
        <v>42148.468518518515</v>
      </c>
      <c r="T3335" s="8">
        <f t="shared" si="315"/>
        <v>42170.426851851851</v>
      </c>
      <c r="U3335" t="str">
        <f t="shared" si="316"/>
        <v>May</v>
      </c>
      <c r="V3335" t="str">
        <f t="shared" si="317"/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>
        <f t="shared" si="313"/>
        <v>116.65</v>
      </c>
      <c r="Q3336" t="s">
        <v>8317</v>
      </c>
      <c r="R3336" t="s">
        <v>8318</v>
      </c>
      <c r="S3336" s="8">
        <f t="shared" si="314"/>
        <v>42185.312754629624</v>
      </c>
      <c r="T3336" s="8">
        <f t="shared" si="315"/>
        <v>42215.271087962959</v>
      </c>
      <c r="U3336" t="str">
        <f t="shared" si="316"/>
        <v>Jun</v>
      </c>
      <c r="V3336" t="str">
        <f t="shared" si="317"/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>
        <f t="shared" si="313"/>
        <v>79.62</v>
      </c>
      <c r="Q3337" t="s">
        <v>8317</v>
      </c>
      <c r="R3337" t="s">
        <v>8318</v>
      </c>
      <c r="S3337" s="8">
        <f t="shared" si="314"/>
        <v>41827.465810185182</v>
      </c>
      <c r="T3337" s="8">
        <f t="shared" si="315"/>
        <v>41854.708333333336</v>
      </c>
      <c r="U3337" t="str">
        <f t="shared" si="316"/>
        <v>Jul</v>
      </c>
      <c r="V3337" t="str">
        <f t="shared" si="317"/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27.78</v>
      </c>
      <c r="Q3338" t="s">
        <v>8317</v>
      </c>
      <c r="R3338" t="s">
        <v>8318</v>
      </c>
      <c r="S3338" s="8">
        <f t="shared" si="314"/>
        <v>42437.190347222226</v>
      </c>
      <c r="T3338" s="8">
        <f t="shared" si="315"/>
        <v>42465.10701388889</v>
      </c>
      <c r="U3338" t="str">
        <f t="shared" si="316"/>
        <v>Mar</v>
      </c>
      <c r="V3338" t="str">
        <f t="shared" si="317"/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>
        <f t="shared" si="313"/>
        <v>81.03</v>
      </c>
      <c r="Q3339" t="s">
        <v>8317</v>
      </c>
      <c r="R3339" t="s">
        <v>8318</v>
      </c>
      <c r="S3339" s="8">
        <f t="shared" si="314"/>
        <v>41901.073692129627</v>
      </c>
      <c r="T3339" s="8">
        <f t="shared" si="315"/>
        <v>41922.625</v>
      </c>
      <c r="U3339" t="str">
        <f t="shared" si="316"/>
        <v>Sep</v>
      </c>
      <c r="V3339" t="str">
        <f t="shared" si="317"/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>
        <f t="shared" si="313"/>
        <v>136.85</v>
      </c>
      <c r="Q3340" t="s">
        <v>8317</v>
      </c>
      <c r="R3340" t="s">
        <v>8318</v>
      </c>
      <c r="S3340" s="8">
        <f t="shared" si="314"/>
        <v>42769.366666666661</v>
      </c>
      <c r="T3340" s="8">
        <f t="shared" si="315"/>
        <v>42790.324999999997</v>
      </c>
      <c r="U3340" t="str">
        <f t="shared" si="316"/>
        <v>Feb</v>
      </c>
      <c r="V3340" t="str">
        <f t="shared" si="317"/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>
        <f t="shared" si="313"/>
        <v>177.62</v>
      </c>
      <c r="Q3341" t="s">
        <v>8317</v>
      </c>
      <c r="R3341" t="s">
        <v>8318</v>
      </c>
      <c r="S3341" s="8">
        <f t="shared" si="314"/>
        <v>42549.457384259258</v>
      </c>
      <c r="T3341" s="8">
        <f t="shared" si="315"/>
        <v>42579.415717592594</v>
      </c>
      <c r="U3341" t="str">
        <f t="shared" si="316"/>
        <v>Jun</v>
      </c>
      <c r="V3341" t="str">
        <f t="shared" si="317"/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>
        <f t="shared" si="313"/>
        <v>109.08</v>
      </c>
      <c r="Q3342" t="s">
        <v>8317</v>
      </c>
      <c r="R3342" t="s">
        <v>8318</v>
      </c>
      <c r="S3342" s="8">
        <f t="shared" si="314"/>
        <v>42685.765671296293</v>
      </c>
      <c r="T3342" s="8">
        <f t="shared" si="315"/>
        <v>42710.724004629628</v>
      </c>
      <c r="U3342" t="str">
        <f t="shared" si="316"/>
        <v>Nov</v>
      </c>
      <c r="V3342" t="str">
        <f t="shared" si="317"/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</v>
      </c>
      <c r="Q3343" t="s">
        <v>8317</v>
      </c>
      <c r="R3343" t="s">
        <v>8318</v>
      </c>
      <c r="S3343" s="8">
        <f t="shared" si="314"/>
        <v>42510.590520833335</v>
      </c>
      <c r="T3343" s="8">
        <f t="shared" si="315"/>
        <v>42533.458333333328</v>
      </c>
      <c r="U3343" t="str">
        <f t="shared" si="316"/>
        <v>May</v>
      </c>
      <c r="V3343" t="str">
        <f t="shared" si="317"/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>
        <f t="shared" si="313"/>
        <v>78.209999999999994</v>
      </c>
      <c r="Q3344" t="s">
        <v>8317</v>
      </c>
      <c r="R3344" t="s">
        <v>8318</v>
      </c>
      <c r="S3344" s="8">
        <f t="shared" si="314"/>
        <v>42062.088078703695</v>
      </c>
      <c r="T3344" s="8">
        <f t="shared" si="315"/>
        <v>42094.957638888889</v>
      </c>
      <c r="U3344" t="str">
        <f t="shared" si="316"/>
        <v>Feb</v>
      </c>
      <c r="V3344" t="str">
        <f t="shared" si="317"/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>
        <f t="shared" si="313"/>
        <v>52.17</v>
      </c>
      <c r="Q3345" t="s">
        <v>8317</v>
      </c>
      <c r="R3345" t="s">
        <v>8318</v>
      </c>
      <c r="S3345" s="8">
        <f t="shared" si="314"/>
        <v>42452.708148148151</v>
      </c>
      <c r="T3345" s="8">
        <f t="shared" si="315"/>
        <v>42473.304166666669</v>
      </c>
      <c r="U3345" t="str">
        <f t="shared" si="316"/>
        <v>Mar</v>
      </c>
      <c r="V3345" t="str">
        <f t="shared" si="317"/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>
        <f t="shared" si="313"/>
        <v>114.13</v>
      </c>
      <c r="Q3346" t="s">
        <v>8317</v>
      </c>
      <c r="R3346" t="s">
        <v>8318</v>
      </c>
      <c r="S3346" s="8">
        <f t="shared" si="314"/>
        <v>41850.991817129623</v>
      </c>
      <c r="T3346" s="8">
        <f t="shared" si="315"/>
        <v>41880.950150462959</v>
      </c>
      <c r="U3346" t="str">
        <f t="shared" si="316"/>
        <v>Jul</v>
      </c>
      <c r="V3346" t="str">
        <f t="shared" si="317"/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">
        <v>8317</v>
      </c>
      <c r="R3347" t="s">
        <v>8318</v>
      </c>
      <c r="S3347" s="8">
        <f t="shared" si="314"/>
        <v>42052.897777777776</v>
      </c>
      <c r="T3347" s="8">
        <f t="shared" si="315"/>
        <v>42111.775694444441</v>
      </c>
      <c r="U3347" t="str">
        <f t="shared" si="316"/>
        <v>Feb</v>
      </c>
      <c r="V3347" t="str">
        <f t="shared" si="317"/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>
        <f t="shared" si="313"/>
        <v>91.67</v>
      </c>
      <c r="Q3348" t="s">
        <v>8317</v>
      </c>
      <c r="R3348" t="s">
        <v>8318</v>
      </c>
      <c r="S3348" s="8">
        <f t="shared" si="314"/>
        <v>42053.816087962965</v>
      </c>
      <c r="T3348" s="8">
        <f t="shared" si="315"/>
        <v>42060.774421296301</v>
      </c>
      <c r="U3348" t="str">
        <f t="shared" si="316"/>
        <v>Feb</v>
      </c>
      <c r="V3348" t="str">
        <f t="shared" si="317"/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>
        <f t="shared" si="313"/>
        <v>108.59</v>
      </c>
      <c r="Q3349" t="s">
        <v>8317</v>
      </c>
      <c r="R3349" t="s">
        <v>8318</v>
      </c>
      <c r="S3349" s="8">
        <f t="shared" si="314"/>
        <v>42484.343217592592</v>
      </c>
      <c r="T3349" s="8">
        <f t="shared" si="315"/>
        <v>42498.625</v>
      </c>
      <c r="U3349" t="str">
        <f t="shared" si="316"/>
        <v>Apr</v>
      </c>
      <c r="V3349" t="str">
        <f t="shared" si="317"/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>
        <f t="shared" si="313"/>
        <v>69.819999999999993</v>
      </c>
      <c r="Q3350" t="s">
        <v>8317</v>
      </c>
      <c r="R3350" t="s">
        <v>8318</v>
      </c>
      <c r="S3350" s="8">
        <f t="shared" si="314"/>
        <v>42466.350462962961</v>
      </c>
      <c r="T3350" s="8">
        <f t="shared" si="315"/>
        <v>42489.915972222225</v>
      </c>
      <c r="U3350" t="str">
        <f t="shared" si="316"/>
        <v>Apr</v>
      </c>
      <c r="V3350" t="str">
        <f t="shared" si="317"/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>
        <f t="shared" si="313"/>
        <v>109.57</v>
      </c>
      <c r="Q3351" t="s">
        <v>8317</v>
      </c>
      <c r="R3351" t="s">
        <v>8318</v>
      </c>
      <c r="S3351" s="8">
        <f t="shared" si="314"/>
        <v>42512.902453703697</v>
      </c>
      <c r="T3351" s="8">
        <f t="shared" si="315"/>
        <v>42534.458333333328</v>
      </c>
      <c r="U3351" t="str">
        <f t="shared" si="316"/>
        <v>May</v>
      </c>
      <c r="V3351" t="str">
        <f t="shared" si="317"/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>
        <f t="shared" si="313"/>
        <v>71.67</v>
      </c>
      <c r="Q3352" t="s">
        <v>8317</v>
      </c>
      <c r="R3352" t="s">
        <v>8318</v>
      </c>
      <c r="S3352" s="8">
        <f t="shared" si="314"/>
        <v>42302.493182870363</v>
      </c>
      <c r="T3352" s="8">
        <f t="shared" si="315"/>
        <v>42337.708333333328</v>
      </c>
      <c r="U3352" t="str">
        <f t="shared" si="316"/>
        <v>Oct</v>
      </c>
      <c r="V3352" t="str">
        <f t="shared" si="317"/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>
        <f t="shared" si="313"/>
        <v>93.61</v>
      </c>
      <c r="Q3353" t="s">
        <v>8317</v>
      </c>
      <c r="R3353" t="s">
        <v>8318</v>
      </c>
      <c r="S3353" s="8">
        <f t="shared" si="314"/>
        <v>41806.187094907407</v>
      </c>
      <c r="T3353" s="8">
        <f t="shared" si="315"/>
        <v>41843.208333333336</v>
      </c>
      <c r="U3353" t="str">
        <f t="shared" si="316"/>
        <v>Jun</v>
      </c>
      <c r="V3353" t="str">
        <f t="shared" si="317"/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>
        <f t="shared" si="313"/>
        <v>76.8</v>
      </c>
      <c r="Q3354" t="s">
        <v>8317</v>
      </c>
      <c r="R3354" t="s">
        <v>8318</v>
      </c>
      <c r="S3354" s="8">
        <f t="shared" si="314"/>
        <v>42495.784467592595</v>
      </c>
      <c r="T3354" s="8">
        <f t="shared" si="315"/>
        <v>42552.708333333328</v>
      </c>
      <c r="U3354" t="str">
        <f t="shared" si="316"/>
        <v>May</v>
      </c>
      <c r="V3354" t="str">
        <f t="shared" si="317"/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35.799999999999997</v>
      </c>
      <c r="Q3355" t="s">
        <v>8317</v>
      </c>
      <c r="R3355" t="s">
        <v>8318</v>
      </c>
      <c r="S3355" s="8">
        <f t="shared" si="314"/>
        <v>42479.223958333336</v>
      </c>
      <c r="T3355" s="8">
        <f t="shared" si="315"/>
        <v>42492.708333333328</v>
      </c>
      <c r="U3355" t="str">
        <f t="shared" si="316"/>
        <v>Apr</v>
      </c>
      <c r="V3355" t="str">
        <f t="shared" si="317"/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>
        <f t="shared" si="313"/>
        <v>55.6</v>
      </c>
      <c r="Q3356" t="s">
        <v>8317</v>
      </c>
      <c r="R3356" t="s">
        <v>8318</v>
      </c>
      <c r="S3356" s="8">
        <f t="shared" si="314"/>
        <v>42270.518587962964</v>
      </c>
      <c r="T3356" s="8">
        <f t="shared" si="315"/>
        <v>42305.917361111111</v>
      </c>
      <c r="U3356" t="str">
        <f t="shared" si="316"/>
        <v>Sep</v>
      </c>
      <c r="V3356" t="str">
        <f t="shared" si="317"/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>
        <f t="shared" si="313"/>
        <v>147.33000000000001</v>
      </c>
      <c r="Q3357" t="s">
        <v>8317</v>
      </c>
      <c r="R3357" t="s">
        <v>8318</v>
      </c>
      <c r="S3357" s="8">
        <f t="shared" si="314"/>
        <v>42489.411192129628</v>
      </c>
      <c r="T3357" s="8">
        <f t="shared" si="315"/>
        <v>42500.220138888893</v>
      </c>
      <c r="U3357" t="str">
        <f t="shared" si="316"/>
        <v>Apr</v>
      </c>
      <c r="V3357" t="str">
        <f t="shared" si="317"/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>
        <f t="shared" si="313"/>
        <v>56.33</v>
      </c>
      <c r="Q3358" t="s">
        <v>8317</v>
      </c>
      <c r="R3358" t="s">
        <v>8318</v>
      </c>
      <c r="S3358" s="8">
        <f t="shared" si="314"/>
        <v>42536.607314814813</v>
      </c>
      <c r="T3358" s="8">
        <f t="shared" si="315"/>
        <v>42566.565648148149</v>
      </c>
      <c r="U3358" t="str">
        <f t="shared" si="316"/>
        <v>Jun</v>
      </c>
      <c r="V3358" t="str">
        <f t="shared" si="317"/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</v>
      </c>
      <c r="Q3359" t="s">
        <v>8317</v>
      </c>
      <c r="R3359" t="s">
        <v>8318</v>
      </c>
      <c r="S3359" s="8">
        <f t="shared" si="314"/>
        <v>41822.209606481476</v>
      </c>
      <c r="T3359" s="8">
        <f t="shared" si="315"/>
        <v>41852.167939814812</v>
      </c>
      <c r="U3359" t="str">
        <f t="shared" si="316"/>
        <v>Jul</v>
      </c>
      <c r="V3359" t="str">
        <f t="shared" si="317"/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>
        <f t="shared" si="313"/>
        <v>63.57</v>
      </c>
      <c r="Q3360" t="s">
        <v>8317</v>
      </c>
      <c r="R3360" t="s">
        <v>8318</v>
      </c>
      <c r="S3360" s="8">
        <f t="shared" si="314"/>
        <v>41932.102766203701</v>
      </c>
      <c r="T3360" s="8">
        <f t="shared" si="315"/>
        <v>41962.102766203709</v>
      </c>
      <c r="U3360" t="str">
        <f t="shared" si="316"/>
        <v>Oct</v>
      </c>
      <c r="V3360" t="str">
        <f t="shared" si="317"/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>
        <f t="shared" si="313"/>
        <v>184.78</v>
      </c>
      <c r="Q3361" t="s">
        <v>8317</v>
      </c>
      <c r="R3361" t="s">
        <v>8318</v>
      </c>
      <c r="S3361" s="8">
        <f t="shared" si="314"/>
        <v>42745.848773148151</v>
      </c>
      <c r="T3361" s="8">
        <f t="shared" si="315"/>
        <v>42790.807106481487</v>
      </c>
      <c r="U3361" t="str">
        <f t="shared" si="316"/>
        <v>Jan</v>
      </c>
      <c r="V3361" t="str">
        <f t="shared" si="317"/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>
        <f t="shared" si="313"/>
        <v>126.72</v>
      </c>
      <c r="Q3362" t="s">
        <v>8317</v>
      </c>
      <c r="R3362" t="s">
        <v>8318</v>
      </c>
      <c r="S3362" s="8">
        <f t="shared" si="314"/>
        <v>42696.874340277776</v>
      </c>
      <c r="T3362" s="8">
        <f t="shared" si="315"/>
        <v>42718.415972222225</v>
      </c>
      <c r="U3362" t="str">
        <f t="shared" si="316"/>
        <v>Nov</v>
      </c>
      <c r="V3362" t="str">
        <f t="shared" si="317"/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>
        <f t="shared" si="313"/>
        <v>83.43</v>
      </c>
      <c r="Q3363" t="s">
        <v>8317</v>
      </c>
      <c r="R3363" t="s">
        <v>8318</v>
      </c>
      <c r="S3363" s="8">
        <f t="shared" si="314"/>
        <v>41865.817013888889</v>
      </c>
      <c r="T3363" s="8">
        <f t="shared" si="315"/>
        <v>41883.415972222225</v>
      </c>
      <c r="U3363" t="str">
        <f t="shared" si="316"/>
        <v>Aug</v>
      </c>
      <c r="V3363" t="str">
        <f t="shared" si="317"/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>
        <f t="shared" si="313"/>
        <v>54.5</v>
      </c>
      <c r="Q3364" t="s">
        <v>8317</v>
      </c>
      <c r="R3364" t="s">
        <v>8318</v>
      </c>
      <c r="S3364" s="8">
        <f t="shared" si="314"/>
        <v>42055.883298611108</v>
      </c>
      <c r="T3364" s="8">
        <f t="shared" si="315"/>
        <v>42069.954861111109</v>
      </c>
      <c r="U3364" t="str">
        <f t="shared" si="316"/>
        <v>Feb</v>
      </c>
      <c r="V3364" t="str">
        <f t="shared" si="317"/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>
        <f t="shared" si="313"/>
        <v>302.31</v>
      </c>
      <c r="Q3365" t="s">
        <v>8317</v>
      </c>
      <c r="R3365" t="s">
        <v>8318</v>
      </c>
      <c r="S3365" s="8">
        <f t="shared" si="314"/>
        <v>41851.563020833331</v>
      </c>
      <c r="T3365" s="8">
        <f t="shared" si="315"/>
        <v>41870.416666666664</v>
      </c>
      <c r="U3365" t="str">
        <f t="shared" si="316"/>
        <v>Jul</v>
      </c>
      <c r="V3365" t="str">
        <f t="shared" si="317"/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>
        <f t="shared" si="313"/>
        <v>44.14</v>
      </c>
      <c r="Q3366" t="s">
        <v>8317</v>
      </c>
      <c r="R3366" t="s">
        <v>8318</v>
      </c>
      <c r="S3366" s="8">
        <f t="shared" si="314"/>
        <v>42422.769085648142</v>
      </c>
      <c r="T3366" s="8">
        <f t="shared" si="315"/>
        <v>42444.625</v>
      </c>
      <c r="U3366" t="str">
        <f t="shared" si="316"/>
        <v>Feb</v>
      </c>
      <c r="V3366" t="str">
        <f t="shared" si="317"/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866.67</v>
      </c>
      <c r="Q3367" t="s">
        <v>8317</v>
      </c>
      <c r="R3367" t="s">
        <v>8318</v>
      </c>
      <c r="S3367" s="8">
        <f t="shared" si="314"/>
        <v>42320.893425925926</v>
      </c>
      <c r="T3367" s="8">
        <f t="shared" si="315"/>
        <v>42350.851759259262</v>
      </c>
      <c r="U3367" t="str">
        <f t="shared" si="316"/>
        <v>Nov</v>
      </c>
      <c r="V3367" t="str">
        <f t="shared" si="317"/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61.39</v>
      </c>
      <c r="Q3368" t="s">
        <v>8317</v>
      </c>
      <c r="R3368" t="s">
        <v>8318</v>
      </c>
      <c r="S3368" s="8">
        <f t="shared" si="314"/>
        <v>42106.859224537031</v>
      </c>
      <c r="T3368" s="8">
        <f t="shared" si="315"/>
        <v>42136.817557870367</v>
      </c>
      <c r="U3368" t="str">
        <f t="shared" si="316"/>
        <v>Apr</v>
      </c>
      <c r="V3368" t="str">
        <f t="shared" si="317"/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>
        <f t="shared" si="313"/>
        <v>29.67</v>
      </c>
      <c r="Q3369" t="s">
        <v>8317</v>
      </c>
      <c r="R3369" t="s">
        <v>8318</v>
      </c>
      <c r="S3369" s="8">
        <f t="shared" si="314"/>
        <v>42192.725624999999</v>
      </c>
      <c r="T3369" s="8">
        <f t="shared" si="315"/>
        <v>42217.683958333335</v>
      </c>
      <c r="U3369" t="str">
        <f t="shared" si="316"/>
        <v>Jul</v>
      </c>
      <c r="V3369" t="str">
        <f t="shared" si="317"/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>
        <f t="shared" si="313"/>
        <v>45.48</v>
      </c>
      <c r="Q3370" t="s">
        <v>8317</v>
      </c>
      <c r="R3370" t="s">
        <v>8318</v>
      </c>
      <c r="S3370" s="8">
        <f t="shared" si="314"/>
        <v>41968.991423611107</v>
      </c>
      <c r="T3370" s="8">
        <f t="shared" si="315"/>
        <v>42004.958333333328</v>
      </c>
      <c r="U3370" t="str">
        <f t="shared" si="316"/>
        <v>Nov</v>
      </c>
      <c r="V3370" t="str">
        <f t="shared" si="317"/>
        <v>2014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>
        <f t="shared" si="313"/>
        <v>96.2</v>
      </c>
      <c r="Q3371" t="s">
        <v>8317</v>
      </c>
      <c r="R3371" t="s">
        <v>8318</v>
      </c>
      <c r="S3371" s="8">
        <f t="shared" si="314"/>
        <v>42689.833101851851</v>
      </c>
      <c r="T3371" s="8">
        <f t="shared" si="315"/>
        <v>42749.791435185187</v>
      </c>
      <c r="U3371" t="str">
        <f t="shared" si="316"/>
        <v>Nov</v>
      </c>
      <c r="V3371" t="str">
        <f t="shared" si="317"/>
        <v>2016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>
        <f t="shared" si="313"/>
        <v>67.92</v>
      </c>
      <c r="Q3372" t="s">
        <v>8317</v>
      </c>
      <c r="R3372" t="s">
        <v>8318</v>
      </c>
      <c r="S3372" s="8">
        <f t="shared" si="314"/>
        <v>42690.125983796293</v>
      </c>
      <c r="T3372" s="8">
        <f t="shared" si="315"/>
        <v>42721.083333333328</v>
      </c>
      <c r="U3372" t="str">
        <f t="shared" si="316"/>
        <v>Nov</v>
      </c>
      <c r="V3372" t="str">
        <f t="shared" si="317"/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>
        <f t="shared" si="313"/>
        <v>30.78</v>
      </c>
      <c r="Q3373" t="s">
        <v>8317</v>
      </c>
      <c r="R3373" t="s">
        <v>8318</v>
      </c>
      <c r="S3373" s="8">
        <f t="shared" si="314"/>
        <v>42312.666261574072</v>
      </c>
      <c r="T3373" s="8">
        <f t="shared" si="315"/>
        <v>42340.624594907407</v>
      </c>
      <c r="U3373" t="str">
        <f t="shared" si="316"/>
        <v>Nov</v>
      </c>
      <c r="V3373" t="str">
        <f t="shared" si="317"/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>
        <f t="shared" si="313"/>
        <v>38.33</v>
      </c>
      <c r="Q3374" t="s">
        <v>8317</v>
      </c>
      <c r="R3374" t="s">
        <v>8318</v>
      </c>
      <c r="S3374" s="8">
        <f t="shared" si="314"/>
        <v>41855.339768518512</v>
      </c>
      <c r="T3374" s="8">
        <f t="shared" si="315"/>
        <v>41875.957638888889</v>
      </c>
      <c r="U3374" t="str">
        <f t="shared" si="316"/>
        <v>Aug</v>
      </c>
      <c r="V3374" t="str">
        <f t="shared" si="317"/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>
        <f t="shared" si="313"/>
        <v>66.83</v>
      </c>
      <c r="Q3375" t="s">
        <v>8317</v>
      </c>
      <c r="R3375" t="s">
        <v>8318</v>
      </c>
      <c r="S3375" s="8">
        <f t="shared" si="314"/>
        <v>42179.646296296291</v>
      </c>
      <c r="T3375" s="8">
        <f t="shared" si="315"/>
        <v>42203.416666666672</v>
      </c>
      <c r="U3375" t="str">
        <f t="shared" si="316"/>
        <v>Jun</v>
      </c>
      <c r="V3375" t="str">
        <f t="shared" si="317"/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>
        <f t="shared" si="313"/>
        <v>71.73</v>
      </c>
      <c r="Q3376" t="s">
        <v>8317</v>
      </c>
      <c r="R3376" t="s">
        <v>8318</v>
      </c>
      <c r="S3376" s="8">
        <f t="shared" si="314"/>
        <v>42275.523333333331</v>
      </c>
      <c r="T3376" s="8">
        <f t="shared" si="315"/>
        <v>42305.481666666667</v>
      </c>
      <c r="U3376" t="str">
        <f t="shared" si="316"/>
        <v>Sep</v>
      </c>
      <c r="V3376" t="str">
        <f t="shared" si="317"/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</v>
      </c>
      <c r="Q3377" t="s">
        <v>8317</v>
      </c>
      <c r="R3377" t="s">
        <v>8318</v>
      </c>
      <c r="S3377" s="8">
        <f t="shared" si="314"/>
        <v>41765.402465277773</v>
      </c>
      <c r="T3377" s="8">
        <f t="shared" si="315"/>
        <v>41777.360798611109</v>
      </c>
      <c r="U3377" t="str">
        <f t="shared" si="316"/>
        <v>May</v>
      </c>
      <c r="V3377" t="str">
        <f t="shared" si="317"/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>
        <f t="shared" si="313"/>
        <v>421.11</v>
      </c>
      <c r="Q3378" t="s">
        <v>8317</v>
      </c>
      <c r="R3378" t="s">
        <v>8318</v>
      </c>
      <c r="S3378" s="8">
        <f t="shared" si="314"/>
        <v>42059.492986111109</v>
      </c>
      <c r="T3378" s="8">
        <f t="shared" si="315"/>
        <v>42119.409652777773</v>
      </c>
      <c r="U3378" t="str">
        <f t="shared" si="316"/>
        <v>Feb</v>
      </c>
      <c r="V3378" t="str">
        <f t="shared" si="317"/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>
        <f t="shared" si="313"/>
        <v>104.99</v>
      </c>
      <c r="Q3379" t="s">
        <v>8317</v>
      </c>
      <c r="R3379" t="s">
        <v>8318</v>
      </c>
      <c r="S3379" s="8">
        <f t="shared" si="314"/>
        <v>42053.524293981485</v>
      </c>
      <c r="T3379" s="8">
        <f t="shared" si="315"/>
        <v>42083.455555555556</v>
      </c>
      <c r="U3379" t="str">
        <f t="shared" si="316"/>
        <v>Feb</v>
      </c>
      <c r="V3379" t="str">
        <f t="shared" si="317"/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>
        <f t="shared" si="313"/>
        <v>28.19</v>
      </c>
      <c r="Q3380" t="s">
        <v>8317</v>
      </c>
      <c r="R3380" t="s">
        <v>8318</v>
      </c>
      <c r="S3380" s="8">
        <f t="shared" si="314"/>
        <v>41858.147060185183</v>
      </c>
      <c r="T3380" s="8">
        <f t="shared" si="315"/>
        <v>41882.297222222223</v>
      </c>
      <c r="U3380" t="str">
        <f t="shared" si="316"/>
        <v>Aug</v>
      </c>
      <c r="V3380" t="str">
        <f t="shared" si="317"/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>
        <f t="shared" si="313"/>
        <v>54.55</v>
      </c>
      <c r="Q3381" t="s">
        <v>8317</v>
      </c>
      <c r="R3381" t="s">
        <v>8318</v>
      </c>
      <c r="S3381" s="8">
        <f t="shared" si="314"/>
        <v>42225.305555555555</v>
      </c>
      <c r="T3381" s="8">
        <f t="shared" si="315"/>
        <v>42242.708333333328</v>
      </c>
      <c r="U3381" t="str">
        <f t="shared" si="316"/>
        <v>Aug</v>
      </c>
      <c r="V3381" t="str">
        <f t="shared" si="317"/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>
        <f t="shared" si="313"/>
        <v>111.89</v>
      </c>
      <c r="Q3382" t="s">
        <v>8317</v>
      </c>
      <c r="R3382" t="s">
        <v>8318</v>
      </c>
      <c r="S3382" s="8">
        <f t="shared" si="314"/>
        <v>41937.745115740734</v>
      </c>
      <c r="T3382" s="8">
        <f t="shared" si="315"/>
        <v>41972.745115740734</v>
      </c>
      <c r="U3382" t="str">
        <f t="shared" si="316"/>
        <v>Oct</v>
      </c>
      <c r="V3382" t="str">
        <f t="shared" si="317"/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>
        <f t="shared" si="313"/>
        <v>85.21</v>
      </c>
      <c r="Q3383" t="s">
        <v>8317</v>
      </c>
      <c r="R3383" t="s">
        <v>8318</v>
      </c>
      <c r="S3383" s="8">
        <f t="shared" si="314"/>
        <v>42043.976655092592</v>
      </c>
      <c r="T3383" s="8">
        <f t="shared" si="315"/>
        <v>42073.893321759257</v>
      </c>
      <c r="U3383" t="str">
        <f t="shared" si="316"/>
        <v>Feb</v>
      </c>
      <c r="V3383" t="str">
        <f t="shared" si="317"/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>
        <f t="shared" si="313"/>
        <v>76.650000000000006</v>
      </c>
      <c r="Q3384" t="s">
        <v>8317</v>
      </c>
      <c r="R3384" t="s">
        <v>8318</v>
      </c>
      <c r="S3384" s="8">
        <f t="shared" si="314"/>
        <v>42559.222870370366</v>
      </c>
      <c r="T3384" s="8">
        <f t="shared" si="315"/>
        <v>42583.707638888889</v>
      </c>
      <c r="U3384" t="str">
        <f t="shared" si="316"/>
        <v>Jul</v>
      </c>
      <c r="V3384" t="str">
        <f t="shared" si="317"/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>
        <f t="shared" si="313"/>
        <v>65.17</v>
      </c>
      <c r="Q3385" t="s">
        <v>8317</v>
      </c>
      <c r="R3385" t="s">
        <v>8318</v>
      </c>
      <c r="S3385" s="8">
        <f t="shared" si="314"/>
        <v>42524.574305555558</v>
      </c>
      <c r="T3385" s="8">
        <f t="shared" si="315"/>
        <v>42544.532638888893</v>
      </c>
      <c r="U3385" t="str">
        <f t="shared" si="316"/>
        <v>Jun</v>
      </c>
      <c r="V3385" t="str">
        <f t="shared" si="317"/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>
        <f t="shared" si="313"/>
        <v>93.76</v>
      </c>
      <c r="Q3386" t="s">
        <v>8317</v>
      </c>
      <c r="R3386" t="s">
        <v>8318</v>
      </c>
      <c r="S3386" s="8">
        <f t="shared" si="314"/>
        <v>42291.879259259258</v>
      </c>
      <c r="T3386" s="8">
        <f t="shared" si="315"/>
        <v>42328.875</v>
      </c>
      <c r="U3386" t="str">
        <f t="shared" si="316"/>
        <v>Oct</v>
      </c>
      <c r="V3386" t="str">
        <f t="shared" si="317"/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133.33000000000001</v>
      </c>
      <c r="Q3387" t="s">
        <v>8317</v>
      </c>
      <c r="R3387" t="s">
        <v>8318</v>
      </c>
      <c r="S3387" s="8">
        <f t="shared" si="314"/>
        <v>41953.659166666665</v>
      </c>
      <c r="T3387" s="8">
        <f t="shared" si="315"/>
        <v>41983.6175</v>
      </c>
      <c r="U3387" t="str">
        <f t="shared" si="316"/>
        <v>Nov</v>
      </c>
      <c r="V3387" t="str">
        <f t="shared" si="317"/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51.22</v>
      </c>
      <c r="Q3388" t="s">
        <v>8317</v>
      </c>
      <c r="R3388" t="s">
        <v>8318</v>
      </c>
      <c r="S3388" s="8">
        <f t="shared" si="314"/>
        <v>41946.436412037037</v>
      </c>
      <c r="T3388" s="8">
        <f t="shared" si="315"/>
        <v>41976.394745370373</v>
      </c>
      <c r="U3388" t="str">
        <f t="shared" si="316"/>
        <v>Nov</v>
      </c>
      <c r="V3388" t="str">
        <f t="shared" si="317"/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>
        <f t="shared" si="313"/>
        <v>100.17</v>
      </c>
      <c r="Q3389" t="s">
        <v>8317</v>
      </c>
      <c r="R3389" t="s">
        <v>8318</v>
      </c>
      <c r="S3389" s="8">
        <f t="shared" si="314"/>
        <v>41947.554259259254</v>
      </c>
      <c r="T3389" s="8">
        <f t="shared" si="315"/>
        <v>41987.512592592597</v>
      </c>
      <c r="U3389" t="str">
        <f t="shared" si="316"/>
        <v>Nov</v>
      </c>
      <c r="V3389" t="str">
        <f t="shared" si="317"/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>
        <f t="shared" si="313"/>
        <v>34.6</v>
      </c>
      <c r="Q3390" t="s">
        <v>8317</v>
      </c>
      <c r="R3390" t="s">
        <v>8318</v>
      </c>
      <c r="S3390" s="8">
        <f t="shared" si="314"/>
        <v>42143.252789351849</v>
      </c>
      <c r="T3390" s="8">
        <f t="shared" si="315"/>
        <v>42173.211122685185</v>
      </c>
      <c r="U3390" t="str">
        <f t="shared" si="316"/>
        <v>May</v>
      </c>
      <c r="V3390" t="str">
        <f t="shared" si="317"/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>
        <f t="shared" si="313"/>
        <v>184.68</v>
      </c>
      <c r="Q3391" t="s">
        <v>8317</v>
      </c>
      <c r="R3391" t="s">
        <v>8318</v>
      </c>
      <c r="S3391" s="8">
        <f t="shared" si="314"/>
        <v>42494.355115740742</v>
      </c>
      <c r="T3391" s="8">
        <f t="shared" si="315"/>
        <v>42524.313449074078</v>
      </c>
      <c r="U3391" t="str">
        <f t="shared" si="316"/>
        <v>May</v>
      </c>
      <c r="V3391" t="str">
        <f t="shared" si="317"/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>
        <f t="shared" si="313"/>
        <v>69.819999999999993</v>
      </c>
      <c r="Q3392" t="s">
        <v>8317</v>
      </c>
      <c r="R3392" t="s">
        <v>8318</v>
      </c>
      <c r="S3392" s="8">
        <f t="shared" si="314"/>
        <v>41815.56649305555</v>
      </c>
      <c r="T3392" s="8">
        <f t="shared" si="315"/>
        <v>41830.524826388886</v>
      </c>
      <c r="U3392" t="str">
        <f t="shared" si="316"/>
        <v>Jun</v>
      </c>
      <c r="V3392" t="str">
        <f t="shared" si="317"/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</v>
      </c>
      <c r="Q3393" t="s">
        <v>8317</v>
      </c>
      <c r="R3393" t="s">
        <v>8318</v>
      </c>
      <c r="S3393" s="8">
        <f t="shared" si="314"/>
        <v>41830.337361111109</v>
      </c>
      <c r="T3393" s="8">
        <f t="shared" si="315"/>
        <v>41859.686111111114</v>
      </c>
      <c r="U3393" t="str">
        <f t="shared" si="316"/>
        <v>Jul</v>
      </c>
      <c r="V3393" t="str">
        <f t="shared" si="317"/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41.67</v>
      </c>
      <c r="Q3394" t="s">
        <v>8317</v>
      </c>
      <c r="R3394" t="s">
        <v>8318</v>
      </c>
      <c r="S3394" s="8">
        <f t="shared" si="314"/>
        <v>42446.63721064815</v>
      </c>
      <c r="T3394" s="8">
        <f t="shared" si="315"/>
        <v>42496.595543981486</v>
      </c>
      <c r="U3394" t="str">
        <f t="shared" si="316"/>
        <v>Mar</v>
      </c>
      <c r="V3394" t="str">
        <f t="shared" si="317"/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ROUND(100*(E3395/D3395),0)</f>
        <v>106</v>
      </c>
      <c r="P3395">
        <f t="shared" ref="P3395:P3458" si="319">ROUND(E3395/L3395,2)</f>
        <v>36.07</v>
      </c>
      <c r="Q3395" t="s">
        <v>8317</v>
      </c>
      <c r="R3395" t="s">
        <v>8318</v>
      </c>
      <c r="S3395" s="8">
        <f t="shared" ref="S3395:S3458" si="320">(((J3395/60)/60)/24)+DATE(1970,1,1)+(-5/24)</f>
        <v>41923.713310185187</v>
      </c>
      <c r="T3395" s="8">
        <f t="shared" ref="T3395:T3458" si="321">(((I3395/60)/60)/24)+DATE(1970,1,1)+(-6/24)</f>
        <v>41948.781944444447</v>
      </c>
      <c r="U3395" t="str">
        <f t="shared" ref="U3395:U3458" si="322">TEXT(S3395,"mmm")</f>
        <v>Oct</v>
      </c>
      <c r="V3395" t="str">
        <f t="shared" ref="V3395:V3458" si="323">TEXT(S3395,"yyyy")</f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>
        <f t="shared" si="319"/>
        <v>29</v>
      </c>
      <c r="Q3396" t="s">
        <v>8317</v>
      </c>
      <c r="R3396" t="s">
        <v>8318</v>
      </c>
      <c r="S3396" s="8">
        <f t="shared" si="320"/>
        <v>41817.387094907404</v>
      </c>
      <c r="T3396" s="8">
        <f t="shared" si="321"/>
        <v>41847.34542824074</v>
      </c>
      <c r="U3396" t="str">
        <f t="shared" si="322"/>
        <v>Jun</v>
      </c>
      <c r="V3396" t="str">
        <f t="shared" si="323"/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</v>
      </c>
      <c r="Q3397" t="s">
        <v>8317</v>
      </c>
      <c r="R3397" t="s">
        <v>8318</v>
      </c>
      <c r="S3397" s="8">
        <f t="shared" si="320"/>
        <v>42140.503981481481</v>
      </c>
      <c r="T3397" s="8">
        <f t="shared" si="321"/>
        <v>42154.506944444445</v>
      </c>
      <c r="U3397" t="str">
        <f t="shared" si="322"/>
        <v>May</v>
      </c>
      <c r="V3397" t="str">
        <f t="shared" si="323"/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>
        <f t="shared" si="319"/>
        <v>55.89</v>
      </c>
      <c r="Q3398" t="s">
        <v>8317</v>
      </c>
      <c r="R3398" t="s">
        <v>8318</v>
      </c>
      <c r="S3398" s="8">
        <f t="shared" si="320"/>
        <v>41764.238298611104</v>
      </c>
      <c r="T3398" s="8">
        <f t="shared" si="321"/>
        <v>41790.915972222225</v>
      </c>
      <c r="U3398" t="str">
        <f t="shared" si="322"/>
        <v>May</v>
      </c>
      <c r="V3398" t="str">
        <f t="shared" si="323"/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>
        <f t="shared" si="319"/>
        <v>11.67</v>
      </c>
      <c r="Q3399" t="s">
        <v>8317</v>
      </c>
      <c r="R3399" t="s">
        <v>8318</v>
      </c>
      <c r="S3399" s="8">
        <f t="shared" si="320"/>
        <v>42378.270011574066</v>
      </c>
      <c r="T3399" s="8">
        <f t="shared" si="321"/>
        <v>42418.666666666672</v>
      </c>
      <c r="U3399" t="str">
        <f t="shared" si="322"/>
        <v>Jan</v>
      </c>
      <c r="V3399" t="str">
        <f t="shared" si="323"/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>
        <f t="shared" si="319"/>
        <v>68.349999999999994</v>
      </c>
      <c r="Q3400" t="s">
        <v>8317</v>
      </c>
      <c r="R3400" t="s">
        <v>8318</v>
      </c>
      <c r="S3400" s="8">
        <f t="shared" si="320"/>
        <v>41941.543703703705</v>
      </c>
      <c r="T3400" s="8">
        <f t="shared" si="321"/>
        <v>41964.458333333328</v>
      </c>
      <c r="U3400" t="str">
        <f t="shared" si="322"/>
        <v>Oct</v>
      </c>
      <c r="V3400" t="str">
        <f t="shared" si="323"/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>
        <f t="shared" si="319"/>
        <v>27.07</v>
      </c>
      <c r="Q3401" t="s">
        <v>8317</v>
      </c>
      <c r="R3401" t="s">
        <v>8318</v>
      </c>
      <c r="S3401" s="8">
        <f t="shared" si="320"/>
        <v>42026.712094907409</v>
      </c>
      <c r="T3401" s="8">
        <f t="shared" si="321"/>
        <v>42056.670428240745</v>
      </c>
      <c r="U3401" t="str">
        <f t="shared" si="322"/>
        <v>Jan</v>
      </c>
      <c r="V3401" t="str">
        <f t="shared" si="323"/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>
        <f t="shared" si="319"/>
        <v>118.13</v>
      </c>
      <c r="Q3402" t="s">
        <v>8317</v>
      </c>
      <c r="R3402" t="s">
        <v>8318</v>
      </c>
      <c r="S3402" s="8">
        <f t="shared" si="320"/>
        <v>41834.745532407404</v>
      </c>
      <c r="T3402" s="8">
        <f t="shared" si="321"/>
        <v>41879.703865740739</v>
      </c>
      <c r="U3402" t="str">
        <f t="shared" si="322"/>
        <v>Jul</v>
      </c>
      <c r="V3402" t="str">
        <f t="shared" si="323"/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>
        <f t="shared" si="319"/>
        <v>44.76</v>
      </c>
      <c r="Q3403" t="s">
        <v>8317</v>
      </c>
      <c r="R3403" t="s">
        <v>8318</v>
      </c>
      <c r="S3403" s="8">
        <f t="shared" si="320"/>
        <v>42193.5155787037</v>
      </c>
      <c r="T3403" s="8">
        <f t="shared" si="321"/>
        <v>42223.473912037036</v>
      </c>
      <c r="U3403" t="str">
        <f t="shared" si="322"/>
        <v>Jul</v>
      </c>
      <c r="V3403" t="str">
        <f t="shared" si="323"/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>
        <f t="shared" si="319"/>
        <v>99.79</v>
      </c>
      <c r="Q3404" t="s">
        <v>8317</v>
      </c>
      <c r="R3404" t="s">
        <v>8318</v>
      </c>
      <c r="S3404" s="8">
        <f t="shared" si="320"/>
        <v>42290.410219907404</v>
      </c>
      <c r="T3404" s="8">
        <f t="shared" si="321"/>
        <v>42319.854861111111</v>
      </c>
      <c r="U3404" t="str">
        <f t="shared" si="322"/>
        <v>Oct</v>
      </c>
      <c r="V3404" t="str">
        <f t="shared" si="323"/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117.65</v>
      </c>
      <c r="Q3405" t="s">
        <v>8317</v>
      </c>
      <c r="R3405" t="s">
        <v>8318</v>
      </c>
      <c r="S3405" s="8">
        <f t="shared" si="320"/>
        <v>42150.253749999996</v>
      </c>
      <c r="T3405" s="8">
        <f t="shared" si="321"/>
        <v>42180.212083333332</v>
      </c>
      <c r="U3405" t="str">
        <f t="shared" si="322"/>
        <v>May</v>
      </c>
      <c r="V3405" t="str">
        <f t="shared" si="323"/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</v>
      </c>
      <c r="Q3406" t="s">
        <v>8317</v>
      </c>
      <c r="R3406" t="s">
        <v>8318</v>
      </c>
      <c r="S3406" s="8">
        <f t="shared" si="320"/>
        <v>42152.295162037037</v>
      </c>
      <c r="T3406" s="8">
        <f t="shared" si="321"/>
        <v>42172.253495370373</v>
      </c>
      <c r="U3406" t="str">
        <f t="shared" si="322"/>
        <v>May</v>
      </c>
      <c r="V3406" t="str">
        <f t="shared" si="323"/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>
        <f t="shared" si="319"/>
        <v>28.32</v>
      </c>
      <c r="Q3407" t="s">
        <v>8317</v>
      </c>
      <c r="R3407" t="s">
        <v>8318</v>
      </c>
      <c r="S3407" s="8">
        <f t="shared" si="320"/>
        <v>42409.808865740742</v>
      </c>
      <c r="T3407" s="8">
        <f t="shared" si="321"/>
        <v>42430.749305555553</v>
      </c>
      <c r="U3407" t="str">
        <f t="shared" si="322"/>
        <v>Feb</v>
      </c>
      <c r="V3407" t="str">
        <f t="shared" si="323"/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>
        <f t="shared" si="319"/>
        <v>110.23</v>
      </c>
      <c r="Q3408" t="s">
        <v>8317</v>
      </c>
      <c r="R3408" t="s">
        <v>8318</v>
      </c>
      <c r="S3408" s="8">
        <f t="shared" si="320"/>
        <v>41791.284444444442</v>
      </c>
      <c r="T3408" s="8">
        <f t="shared" si="321"/>
        <v>41836.242777777778</v>
      </c>
      <c r="U3408" t="str">
        <f t="shared" si="322"/>
        <v>Jun</v>
      </c>
      <c r="V3408" t="str">
        <f t="shared" si="323"/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>
        <f t="shared" si="319"/>
        <v>31.97</v>
      </c>
      <c r="Q3409" t="s">
        <v>8317</v>
      </c>
      <c r="R3409" t="s">
        <v>8318</v>
      </c>
      <c r="S3409" s="8">
        <f t="shared" si="320"/>
        <v>41796.21399305555</v>
      </c>
      <c r="T3409" s="8">
        <f t="shared" si="321"/>
        <v>41826.172326388885</v>
      </c>
      <c r="U3409" t="str">
        <f t="shared" si="322"/>
        <v>Jun</v>
      </c>
      <c r="V3409" t="str">
        <f t="shared" si="323"/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</v>
      </c>
      <c r="Q3410" t="s">
        <v>8317</v>
      </c>
      <c r="R3410" t="s">
        <v>8318</v>
      </c>
      <c r="S3410" s="8">
        <f t="shared" si="320"/>
        <v>41808.78361111111</v>
      </c>
      <c r="T3410" s="8">
        <f t="shared" si="321"/>
        <v>41838.741944444446</v>
      </c>
      <c r="U3410" t="str">
        <f t="shared" si="322"/>
        <v>Jun</v>
      </c>
      <c r="V3410" t="str">
        <f t="shared" si="323"/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>
        <f t="shared" si="319"/>
        <v>29.43</v>
      </c>
      <c r="Q3411" t="s">
        <v>8317</v>
      </c>
      <c r="R3411" t="s">
        <v>8318</v>
      </c>
      <c r="S3411" s="8">
        <f t="shared" si="320"/>
        <v>42544.605995370373</v>
      </c>
      <c r="T3411" s="8">
        <f t="shared" si="321"/>
        <v>42582.623611111107</v>
      </c>
      <c r="U3411" t="str">
        <f t="shared" si="322"/>
        <v>Jun</v>
      </c>
      <c r="V3411" t="str">
        <f t="shared" si="323"/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>
        <f t="shared" si="319"/>
        <v>81.38</v>
      </c>
      <c r="Q3412" t="s">
        <v>8317</v>
      </c>
      <c r="R3412" t="s">
        <v>8318</v>
      </c>
      <c r="S3412" s="8">
        <f t="shared" si="320"/>
        <v>42499.83321759259</v>
      </c>
      <c r="T3412" s="8">
        <f t="shared" si="321"/>
        <v>42527.041666666672</v>
      </c>
      <c r="U3412" t="str">
        <f t="shared" si="322"/>
        <v>May</v>
      </c>
      <c r="V3412" t="str">
        <f t="shared" si="323"/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>
        <f t="shared" si="319"/>
        <v>199.17</v>
      </c>
      <c r="Q3413" t="s">
        <v>8317</v>
      </c>
      <c r="R3413" t="s">
        <v>8318</v>
      </c>
      <c r="S3413" s="8">
        <f t="shared" si="320"/>
        <v>42264.814490740733</v>
      </c>
      <c r="T3413" s="8">
        <f t="shared" si="321"/>
        <v>42284.772824074069</v>
      </c>
      <c r="U3413" t="str">
        <f t="shared" si="322"/>
        <v>Sep</v>
      </c>
      <c r="V3413" t="str">
        <f t="shared" si="323"/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</v>
      </c>
      <c r="Q3414" t="s">
        <v>8317</v>
      </c>
      <c r="R3414" t="s">
        <v>8318</v>
      </c>
      <c r="S3414" s="8">
        <f t="shared" si="320"/>
        <v>41879.750717592593</v>
      </c>
      <c r="T3414" s="8">
        <f t="shared" si="321"/>
        <v>41909.709050925929</v>
      </c>
      <c r="U3414" t="str">
        <f t="shared" si="322"/>
        <v>Aug</v>
      </c>
      <c r="V3414" t="str">
        <f t="shared" si="323"/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46.43</v>
      </c>
      <c r="Q3415" t="s">
        <v>8317</v>
      </c>
      <c r="R3415" t="s">
        <v>8318</v>
      </c>
      <c r="S3415" s="8">
        <f t="shared" si="320"/>
        <v>42053.524745370371</v>
      </c>
      <c r="T3415" s="8">
        <f t="shared" si="321"/>
        <v>42062.957638888889</v>
      </c>
      <c r="U3415" t="str">
        <f t="shared" si="322"/>
        <v>Feb</v>
      </c>
      <c r="V3415" t="str">
        <f t="shared" si="323"/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>
        <f t="shared" si="319"/>
        <v>70.569999999999993</v>
      </c>
      <c r="Q3416" t="s">
        <v>8317</v>
      </c>
      <c r="R3416" t="s">
        <v>8318</v>
      </c>
      <c r="S3416" s="8">
        <f t="shared" si="320"/>
        <v>42675.624131944445</v>
      </c>
      <c r="T3416" s="8">
        <f t="shared" si="321"/>
        <v>42705.082638888889</v>
      </c>
      <c r="U3416" t="str">
        <f t="shared" si="322"/>
        <v>Nov</v>
      </c>
      <c r="V3416" t="str">
        <f t="shared" si="323"/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</v>
      </c>
      <c r="Q3417" t="s">
        <v>8317</v>
      </c>
      <c r="R3417" t="s">
        <v>8318</v>
      </c>
      <c r="S3417" s="8">
        <f t="shared" si="320"/>
        <v>42466.935833333329</v>
      </c>
      <c r="T3417" s="8">
        <f t="shared" si="321"/>
        <v>42477.729166666672</v>
      </c>
      <c r="U3417" t="str">
        <f t="shared" si="322"/>
        <v>Apr</v>
      </c>
      <c r="V3417" t="str">
        <f t="shared" si="323"/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>
        <f t="shared" si="319"/>
        <v>159.47</v>
      </c>
      <c r="Q3418" t="s">
        <v>8317</v>
      </c>
      <c r="R3418" t="s">
        <v>8318</v>
      </c>
      <c r="S3418" s="8">
        <f t="shared" si="320"/>
        <v>42089.204224537032</v>
      </c>
      <c r="T3418" s="8">
        <f t="shared" si="321"/>
        <v>42117.520833333328</v>
      </c>
      <c r="U3418" t="str">
        <f t="shared" si="322"/>
        <v>Mar</v>
      </c>
      <c r="V3418" t="str">
        <f t="shared" si="323"/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>
        <f t="shared" si="319"/>
        <v>37.78</v>
      </c>
      <c r="Q3419" t="s">
        <v>8317</v>
      </c>
      <c r="R3419" t="s">
        <v>8318</v>
      </c>
      <c r="S3419" s="8">
        <f t="shared" si="320"/>
        <v>41894.705416666664</v>
      </c>
      <c r="T3419" s="8">
        <f t="shared" si="321"/>
        <v>41937.779861111114</v>
      </c>
      <c r="U3419" t="str">
        <f t="shared" si="322"/>
        <v>Sep</v>
      </c>
      <c r="V3419" t="str">
        <f t="shared" si="323"/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>
        <f t="shared" si="319"/>
        <v>72.05</v>
      </c>
      <c r="Q3420" t="s">
        <v>8317</v>
      </c>
      <c r="R3420" t="s">
        <v>8318</v>
      </c>
      <c r="S3420" s="8">
        <f t="shared" si="320"/>
        <v>41752.626238425924</v>
      </c>
      <c r="T3420" s="8">
        <f t="shared" si="321"/>
        <v>41782.58457175926</v>
      </c>
      <c r="U3420" t="str">
        <f t="shared" si="322"/>
        <v>Apr</v>
      </c>
      <c r="V3420" t="str">
        <f t="shared" si="323"/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>
        <f t="shared" si="319"/>
        <v>63.7</v>
      </c>
      <c r="Q3421" t="s">
        <v>8317</v>
      </c>
      <c r="R3421" t="s">
        <v>8318</v>
      </c>
      <c r="S3421" s="8">
        <f t="shared" si="320"/>
        <v>42448.613252314812</v>
      </c>
      <c r="T3421" s="8">
        <f t="shared" si="321"/>
        <v>42466.645833333328</v>
      </c>
      <c r="U3421" t="str">
        <f t="shared" si="322"/>
        <v>Mar</v>
      </c>
      <c r="V3421" t="str">
        <f t="shared" si="323"/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</v>
      </c>
      <c r="Q3422" t="s">
        <v>8317</v>
      </c>
      <c r="R3422" t="s">
        <v>8318</v>
      </c>
      <c r="S3422" s="8">
        <f t="shared" si="320"/>
        <v>42404.881967592592</v>
      </c>
      <c r="T3422" s="8">
        <f t="shared" si="321"/>
        <v>42413.75</v>
      </c>
      <c r="U3422" t="str">
        <f t="shared" si="322"/>
        <v>Feb</v>
      </c>
      <c r="V3422" t="str">
        <f t="shared" si="323"/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>
        <f t="shared" si="319"/>
        <v>103.21</v>
      </c>
      <c r="Q3423" t="s">
        <v>8317</v>
      </c>
      <c r="R3423" t="s">
        <v>8318</v>
      </c>
      <c r="S3423" s="8">
        <f t="shared" si="320"/>
        <v>42037.582905092589</v>
      </c>
      <c r="T3423" s="8">
        <f t="shared" si="321"/>
        <v>42067.541238425925</v>
      </c>
      <c r="U3423" t="str">
        <f t="shared" si="322"/>
        <v>Feb</v>
      </c>
      <c r="V3423" t="str">
        <f t="shared" si="323"/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>
        <f t="shared" si="319"/>
        <v>71.150000000000006</v>
      </c>
      <c r="Q3424" t="s">
        <v>8317</v>
      </c>
      <c r="R3424" t="s">
        <v>8318</v>
      </c>
      <c r="S3424" s="8">
        <f t="shared" si="320"/>
        <v>42323.353888888887</v>
      </c>
      <c r="T3424" s="8">
        <f t="shared" si="321"/>
        <v>42351.75</v>
      </c>
      <c r="U3424" t="str">
        <f t="shared" si="322"/>
        <v>Nov</v>
      </c>
      <c r="V3424" t="str">
        <f t="shared" si="323"/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">
        <v>8317</v>
      </c>
      <c r="R3425" t="s">
        <v>8318</v>
      </c>
      <c r="S3425" s="8">
        <f t="shared" si="320"/>
        <v>42088.703020833331</v>
      </c>
      <c r="T3425" s="8">
        <f t="shared" si="321"/>
        <v>42118.661354166667</v>
      </c>
      <c r="U3425" t="str">
        <f t="shared" si="322"/>
        <v>Mar</v>
      </c>
      <c r="V3425" t="str">
        <f t="shared" si="323"/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>
        <f t="shared" si="319"/>
        <v>81.78</v>
      </c>
      <c r="Q3426" t="s">
        <v>8317</v>
      </c>
      <c r="R3426" t="s">
        <v>8318</v>
      </c>
      <c r="S3426" s="8">
        <f t="shared" si="320"/>
        <v>42018.468564814808</v>
      </c>
      <c r="T3426" s="8">
        <f t="shared" si="321"/>
        <v>42040.040972222225</v>
      </c>
      <c r="U3426" t="str">
        <f t="shared" si="322"/>
        <v>Jan</v>
      </c>
      <c r="V3426" t="str">
        <f t="shared" si="323"/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>
        <f t="shared" si="319"/>
        <v>297.02999999999997</v>
      </c>
      <c r="Q3427" t="s">
        <v>8317</v>
      </c>
      <c r="R3427" t="s">
        <v>8318</v>
      </c>
      <c r="S3427" s="8">
        <f t="shared" si="320"/>
        <v>41884.40898148148</v>
      </c>
      <c r="T3427" s="8">
        <f t="shared" si="321"/>
        <v>41916.367314814815</v>
      </c>
      <c r="U3427" t="str">
        <f t="shared" si="322"/>
        <v>Sep</v>
      </c>
      <c r="V3427" t="str">
        <f t="shared" si="323"/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>
        <f t="shared" si="319"/>
        <v>46.61</v>
      </c>
      <c r="Q3428" t="s">
        <v>8317</v>
      </c>
      <c r="R3428" t="s">
        <v>8318</v>
      </c>
      <c r="S3428" s="8">
        <f t="shared" si="320"/>
        <v>41883.848414351851</v>
      </c>
      <c r="T3428" s="8">
        <f t="shared" si="321"/>
        <v>41902.833333333336</v>
      </c>
      <c r="U3428" t="str">
        <f t="shared" si="322"/>
        <v>Sep</v>
      </c>
      <c r="V3428" t="str">
        <f t="shared" si="323"/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</v>
      </c>
      <c r="Q3429" t="s">
        <v>8317</v>
      </c>
      <c r="R3429" t="s">
        <v>8318</v>
      </c>
      <c r="S3429" s="8">
        <f t="shared" si="320"/>
        <v>41792.436944444438</v>
      </c>
      <c r="T3429" s="8">
        <f t="shared" si="321"/>
        <v>41822.395277777774</v>
      </c>
      <c r="U3429" t="str">
        <f t="shared" si="322"/>
        <v>Jun</v>
      </c>
      <c r="V3429" t="str">
        <f t="shared" si="323"/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>
        <f t="shared" si="319"/>
        <v>40.29</v>
      </c>
      <c r="Q3430" t="s">
        <v>8317</v>
      </c>
      <c r="R3430" t="s">
        <v>8318</v>
      </c>
      <c r="S3430" s="8">
        <f t="shared" si="320"/>
        <v>42038.512118055551</v>
      </c>
      <c r="T3430" s="8">
        <f t="shared" si="321"/>
        <v>42063.458333333328</v>
      </c>
      <c r="U3430" t="str">
        <f t="shared" si="322"/>
        <v>Feb</v>
      </c>
      <c r="V3430" t="str">
        <f t="shared" si="323"/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">
        <v>8317</v>
      </c>
      <c r="R3431" t="s">
        <v>8318</v>
      </c>
      <c r="S3431" s="8">
        <f t="shared" si="320"/>
        <v>42661.813206018516</v>
      </c>
      <c r="T3431" s="8">
        <f t="shared" si="321"/>
        <v>42675.771539351852</v>
      </c>
      <c r="U3431" t="str">
        <f t="shared" si="322"/>
        <v>Oct</v>
      </c>
      <c r="V3431" t="str">
        <f t="shared" si="323"/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>
        <f t="shared" si="319"/>
        <v>30.15</v>
      </c>
      <c r="Q3432" t="s">
        <v>8317</v>
      </c>
      <c r="R3432" t="s">
        <v>8318</v>
      </c>
      <c r="S3432" s="8">
        <f t="shared" si="320"/>
        <v>41820.737280092588</v>
      </c>
      <c r="T3432" s="8">
        <f t="shared" si="321"/>
        <v>41850.695613425924</v>
      </c>
      <c r="U3432" t="str">
        <f t="shared" si="322"/>
        <v>Jun</v>
      </c>
      <c r="V3432" t="str">
        <f t="shared" si="323"/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95.24</v>
      </c>
      <c r="Q3433" t="s">
        <v>8317</v>
      </c>
      <c r="R3433" t="s">
        <v>8318</v>
      </c>
      <c r="S3433" s="8">
        <f t="shared" si="320"/>
        <v>41839.522604166668</v>
      </c>
      <c r="T3433" s="8">
        <f t="shared" si="321"/>
        <v>41869.480937500004</v>
      </c>
      <c r="U3433" t="str">
        <f t="shared" si="322"/>
        <v>Jul</v>
      </c>
      <c r="V3433" t="str">
        <f t="shared" si="323"/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>
        <f t="shared" si="319"/>
        <v>52.21</v>
      </c>
      <c r="Q3434" t="s">
        <v>8317</v>
      </c>
      <c r="R3434" t="s">
        <v>8318</v>
      </c>
      <c r="S3434" s="8">
        <f t="shared" si="320"/>
        <v>42380.372847222221</v>
      </c>
      <c r="T3434" s="8">
        <f t="shared" si="321"/>
        <v>42405.666666666672</v>
      </c>
      <c r="U3434" t="str">
        <f t="shared" si="322"/>
        <v>Jan</v>
      </c>
      <c r="V3434" t="str">
        <f t="shared" si="323"/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>
        <f t="shared" si="319"/>
        <v>134.15</v>
      </c>
      <c r="Q3435" t="s">
        <v>8317</v>
      </c>
      <c r="R3435" t="s">
        <v>8318</v>
      </c>
      <c r="S3435" s="8">
        <f t="shared" si="320"/>
        <v>41775.854803240742</v>
      </c>
      <c r="T3435" s="8">
        <f t="shared" si="321"/>
        <v>41806.875</v>
      </c>
      <c r="U3435" t="str">
        <f t="shared" si="322"/>
        <v>May</v>
      </c>
      <c r="V3435" t="str">
        <f t="shared" si="323"/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>
        <f t="shared" si="319"/>
        <v>62.83</v>
      </c>
      <c r="Q3436" t="s">
        <v>8317</v>
      </c>
      <c r="R3436" t="s">
        <v>8318</v>
      </c>
      <c r="S3436" s="8">
        <f t="shared" si="320"/>
        <v>41800.172094907408</v>
      </c>
      <c r="T3436" s="8">
        <f t="shared" si="321"/>
        <v>41830.130428240744</v>
      </c>
      <c r="U3436" t="str">
        <f t="shared" si="322"/>
        <v>Jun</v>
      </c>
      <c r="V3436" t="str">
        <f t="shared" si="323"/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>
        <f t="shared" si="319"/>
        <v>58.95</v>
      </c>
      <c r="Q3437" t="s">
        <v>8317</v>
      </c>
      <c r="R3437" t="s">
        <v>8318</v>
      </c>
      <c r="S3437" s="8">
        <f t="shared" si="320"/>
        <v>42572.408483796295</v>
      </c>
      <c r="T3437" s="8">
        <f t="shared" si="321"/>
        <v>42588.875</v>
      </c>
      <c r="U3437" t="str">
        <f t="shared" si="322"/>
        <v>Jul</v>
      </c>
      <c r="V3437" t="str">
        <f t="shared" si="323"/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>
        <f t="shared" si="319"/>
        <v>143.11000000000001</v>
      </c>
      <c r="Q3438" t="s">
        <v>8317</v>
      </c>
      <c r="R3438" t="s">
        <v>8318</v>
      </c>
      <c r="S3438" s="8">
        <f t="shared" si="320"/>
        <v>41851.333252314813</v>
      </c>
      <c r="T3438" s="8">
        <f t="shared" si="321"/>
        <v>41872.436111111114</v>
      </c>
      <c r="U3438" t="str">
        <f t="shared" si="322"/>
        <v>Jul</v>
      </c>
      <c r="V3438" t="str">
        <f t="shared" si="323"/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84.17</v>
      </c>
      <c r="Q3439" t="s">
        <v>8317</v>
      </c>
      <c r="R3439" t="s">
        <v>8318</v>
      </c>
      <c r="S3439" s="8">
        <f t="shared" si="320"/>
        <v>42205.502546296295</v>
      </c>
      <c r="T3439" s="8">
        <f t="shared" si="321"/>
        <v>42235.460879629631</v>
      </c>
      <c r="U3439" t="str">
        <f t="shared" si="322"/>
        <v>Jul</v>
      </c>
      <c r="V3439" t="str">
        <f t="shared" si="323"/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>
        <f t="shared" si="319"/>
        <v>186.07</v>
      </c>
      <c r="Q3440" t="s">
        <v>8317</v>
      </c>
      <c r="R3440" t="s">
        <v>8318</v>
      </c>
      <c r="S3440" s="8">
        <f t="shared" si="320"/>
        <v>42100.719525462955</v>
      </c>
      <c r="T3440" s="8">
        <f t="shared" si="321"/>
        <v>42126.625</v>
      </c>
      <c r="U3440" t="str">
        <f t="shared" si="322"/>
        <v>Apr</v>
      </c>
      <c r="V3440" t="str">
        <f t="shared" si="323"/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>
        <f t="shared" si="319"/>
        <v>89.79</v>
      </c>
      <c r="Q3441" t="s">
        <v>8317</v>
      </c>
      <c r="R3441" t="s">
        <v>8318</v>
      </c>
      <c r="S3441" s="8">
        <f t="shared" si="320"/>
        <v>42374.702893518515</v>
      </c>
      <c r="T3441" s="8">
        <f t="shared" si="321"/>
        <v>42387.957638888889</v>
      </c>
      <c r="U3441" t="str">
        <f t="shared" si="322"/>
        <v>Jan</v>
      </c>
      <c r="V3441" t="str">
        <f t="shared" si="323"/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>
        <f t="shared" si="319"/>
        <v>64.16</v>
      </c>
      <c r="Q3442" t="s">
        <v>8317</v>
      </c>
      <c r="R3442" t="s">
        <v>8318</v>
      </c>
      <c r="S3442" s="8">
        <f t="shared" si="320"/>
        <v>41808.914675925924</v>
      </c>
      <c r="T3442" s="8">
        <f t="shared" si="321"/>
        <v>41831.427083333336</v>
      </c>
      <c r="U3442" t="str">
        <f t="shared" si="322"/>
        <v>Jun</v>
      </c>
      <c r="V3442" t="str">
        <f t="shared" si="323"/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>
        <f t="shared" si="319"/>
        <v>59.65</v>
      </c>
      <c r="Q3443" t="s">
        <v>8317</v>
      </c>
      <c r="R3443" t="s">
        <v>8318</v>
      </c>
      <c r="S3443" s="8">
        <f t="shared" si="320"/>
        <v>42294.221307870372</v>
      </c>
      <c r="T3443" s="8">
        <f t="shared" si="321"/>
        <v>42321.595138888893</v>
      </c>
      <c r="U3443" t="str">
        <f t="shared" si="322"/>
        <v>Oct</v>
      </c>
      <c r="V3443" t="str">
        <f t="shared" si="323"/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">
        <v>8317</v>
      </c>
      <c r="R3444" t="s">
        <v>8318</v>
      </c>
      <c r="S3444" s="8">
        <f t="shared" si="320"/>
        <v>42124.63277777777</v>
      </c>
      <c r="T3444" s="8">
        <f t="shared" si="321"/>
        <v>42154.591111111105</v>
      </c>
      <c r="U3444" t="str">
        <f t="shared" si="322"/>
        <v>Apr</v>
      </c>
      <c r="V3444" t="str">
        <f t="shared" si="323"/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>
        <f t="shared" si="319"/>
        <v>41.22</v>
      </c>
      <c r="Q3445" t="s">
        <v>8317</v>
      </c>
      <c r="R3445" t="s">
        <v>8318</v>
      </c>
      <c r="S3445" s="8">
        <f t="shared" si="320"/>
        <v>41861.316504629627</v>
      </c>
      <c r="T3445" s="8">
        <f t="shared" si="321"/>
        <v>41891.274837962963</v>
      </c>
      <c r="U3445" t="str">
        <f t="shared" si="322"/>
        <v>Aug</v>
      </c>
      <c r="V3445" t="str">
        <f t="shared" si="323"/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">
        <v>8317</v>
      </c>
      <c r="R3446" t="s">
        <v>8318</v>
      </c>
      <c r="S3446" s="8">
        <f t="shared" si="320"/>
        <v>42521.08317129629</v>
      </c>
      <c r="T3446" s="8">
        <f t="shared" si="321"/>
        <v>42529.332638888889</v>
      </c>
      <c r="U3446" t="str">
        <f t="shared" si="322"/>
        <v>May</v>
      </c>
      <c r="V3446" t="str">
        <f t="shared" si="323"/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64.52</v>
      </c>
      <c r="Q3447" t="s">
        <v>8317</v>
      </c>
      <c r="R3447" t="s">
        <v>8318</v>
      </c>
      <c r="S3447" s="8">
        <f t="shared" si="320"/>
        <v>42272.322175925925</v>
      </c>
      <c r="T3447" s="8">
        <f t="shared" si="321"/>
        <v>42300.280509259261</v>
      </c>
      <c r="U3447" t="str">
        <f t="shared" si="322"/>
        <v>Sep</v>
      </c>
      <c r="V3447" t="str">
        <f t="shared" si="323"/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>
        <f t="shared" si="319"/>
        <v>43.28</v>
      </c>
      <c r="Q3448" t="s">
        <v>8317</v>
      </c>
      <c r="R3448" t="s">
        <v>8318</v>
      </c>
      <c r="S3448" s="8">
        <f t="shared" si="320"/>
        <v>42016.624131944445</v>
      </c>
      <c r="T3448" s="8">
        <f t="shared" si="321"/>
        <v>42040.263888888891</v>
      </c>
      <c r="U3448" t="str">
        <f t="shared" si="322"/>
        <v>Jan</v>
      </c>
      <c r="V3448" t="str">
        <f t="shared" si="323"/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>
        <f t="shared" si="319"/>
        <v>77</v>
      </c>
      <c r="Q3449" t="s">
        <v>8317</v>
      </c>
      <c r="R3449" t="s">
        <v>8318</v>
      </c>
      <c r="S3449" s="8">
        <f t="shared" si="320"/>
        <v>42402.680694444447</v>
      </c>
      <c r="T3449" s="8">
        <f t="shared" si="321"/>
        <v>42447.597361111111</v>
      </c>
      <c r="U3449" t="str">
        <f t="shared" si="322"/>
        <v>Feb</v>
      </c>
      <c r="V3449" t="str">
        <f t="shared" si="323"/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>
        <f t="shared" si="319"/>
        <v>51.22</v>
      </c>
      <c r="Q3450" t="s">
        <v>8317</v>
      </c>
      <c r="R3450" t="s">
        <v>8318</v>
      </c>
      <c r="S3450" s="8">
        <f t="shared" si="320"/>
        <v>41959.910752314812</v>
      </c>
      <c r="T3450" s="8">
        <f t="shared" si="321"/>
        <v>41989.869085648148</v>
      </c>
      <c r="U3450" t="str">
        <f t="shared" si="322"/>
        <v>Nov</v>
      </c>
      <c r="V3450" t="str">
        <f t="shared" si="323"/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>
        <f t="shared" si="319"/>
        <v>68.25</v>
      </c>
      <c r="Q3451" t="s">
        <v>8317</v>
      </c>
      <c r="R3451" t="s">
        <v>8318</v>
      </c>
      <c r="S3451" s="8">
        <f t="shared" si="320"/>
        <v>42531.844189814808</v>
      </c>
      <c r="T3451" s="8">
        <f t="shared" si="321"/>
        <v>42559.916666666672</v>
      </c>
      <c r="U3451" t="str">
        <f t="shared" si="322"/>
        <v>Jun</v>
      </c>
      <c r="V3451" t="str">
        <f t="shared" si="323"/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19.489999999999998</v>
      </c>
      <c r="Q3452" t="s">
        <v>8317</v>
      </c>
      <c r="R3452" t="s">
        <v>8318</v>
      </c>
      <c r="S3452" s="8">
        <f t="shared" si="320"/>
        <v>42036.496192129627</v>
      </c>
      <c r="T3452" s="8">
        <f t="shared" si="321"/>
        <v>42096.412858796291</v>
      </c>
      <c r="U3452" t="str">
        <f t="shared" si="322"/>
        <v>Feb</v>
      </c>
      <c r="V3452" t="str">
        <f t="shared" si="323"/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>
        <f t="shared" si="319"/>
        <v>41.13</v>
      </c>
      <c r="Q3453" t="s">
        <v>8317</v>
      </c>
      <c r="R3453" t="s">
        <v>8318</v>
      </c>
      <c r="S3453" s="8">
        <f t="shared" si="320"/>
        <v>42088.515358796292</v>
      </c>
      <c r="T3453" s="8">
        <f t="shared" si="321"/>
        <v>42115.473692129628</v>
      </c>
      <c r="U3453" t="str">
        <f t="shared" si="322"/>
        <v>Mar</v>
      </c>
      <c r="V3453" t="str">
        <f t="shared" si="323"/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>
        <f t="shared" si="319"/>
        <v>41.41</v>
      </c>
      <c r="Q3454" t="s">
        <v>8317</v>
      </c>
      <c r="R3454" t="s">
        <v>8318</v>
      </c>
      <c r="S3454" s="8">
        <f t="shared" si="320"/>
        <v>41820.430856481478</v>
      </c>
      <c r="T3454" s="8">
        <f t="shared" si="321"/>
        <v>41842.915972222225</v>
      </c>
      <c r="U3454" t="str">
        <f t="shared" si="322"/>
        <v>Jun</v>
      </c>
      <c r="V3454" t="str">
        <f t="shared" si="323"/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>
        <f t="shared" si="319"/>
        <v>27.5</v>
      </c>
      <c r="Q3455" t="s">
        <v>8317</v>
      </c>
      <c r="R3455" t="s">
        <v>8318</v>
      </c>
      <c r="S3455" s="8">
        <f t="shared" si="320"/>
        <v>42535.770324074074</v>
      </c>
      <c r="T3455" s="8">
        <f t="shared" si="321"/>
        <v>42595.72865740741</v>
      </c>
      <c r="U3455" t="str">
        <f t="shared" si="322"/>
        <v>Jun</v>
      </c>
      <c r="V3455" t="str">
        <f t="shared" si="323"/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>
        <f t="shared" si="319"/>
        <v>33.57</v>
      </c>
      <c r="Q3456" t="s">
        <v>8317</v>
      </c>
      <c r="R3456" t="s">
        <v>8318</v>
      </c>
      <c r="S3456" s="8">
        <f t="shared" si="320"/>
        <v>41821.490266203698</v>
      </c>
      <c r="T3456" s="8">
        <f t="shared" si="321"/>
        <v>41851.448599537034</v>
      </c>
      <c r="U3456" t="str">
        <f t="shared" si="322"/>
        <v>Jul</v>
      </c>
      <c r="V3456" t="str">
        <f t="shared" si="323"/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>
        <f t="shared" si="319"/>
        <v>145.87</v>
      </c>
      <c r="Q3457" t="s">
        <v>8317</v>
      </c>
      <c r="R3457" t="s">
        <v>8318</v>
      </c>
      <c r="S3457" s="8">
        <f t="shared" si="320"/>
        <v>42626.541979166665</v>
      </c>
      <c r="T3457" s="8">
        <f t="shared" si="321"/>
        <v>42656.5003125</v>
      </c>
      <c r="U3457" t="str">
        <f t="shared" si="322"/>
        <v>Sep</v>
      </c>
      <c r="V3457" t="str">
        <f t="shared" si="323"/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>
        <f t="shared" si="319"/>
        <v>358.69</v>
      </c>
      <c r="Q3458" t="s">
        <v>8317</v>
      </c>
      <c r="R3458" t="s">
        <v>8318</v>
      </c>
      <c r="S3458" s="8">
        <f t="shared" si="320"/>
        <v>41820.997303240736</v>
      </c>
      <c r="T3458" s="8">
        <f t="shared" si="321"/>
        <v>41852.040972222225</v>
      </c>
      <c r="U3458" t="str">
        <f t="shared" si="322"/>
        <v>Jun</v>
      </c>
      <c r="V3458" t="str">
        <f t="shared" si="323"/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ROUND(100*(E3459/D3459),0)</f>
        <v>140</v>
      </c>
      <c r="P3459">
        <f t="shared" ref="P3459:P3522" si="325">ROUND(E3459/L3459,2)</f>
        <v>50.98</v>
      </c>
      <c r="Q3459" t="s">
        <v>8317</v>
      </c>
      <c r="R3459" t="s">
        <v>8318</v>
      </c>
      <c r="S3459" s="8">
        <f t="shared" ref="S3459:S3522" si="326">(((J3459/60)/60)/24)+DATE(1970,1,1)+(-5/24)</f>
        <v>42016.498344907406</v>
      </c>
      <c r="T3459" s="8">
        <f t="shared" ref="T3459:T3522" si="327">(((I3459/60)/60)/24)+DATE(1970,1,1)+(-6/24)</f>
        <v>42046.999305555553</v>
      </c>
      <c r="U3459" t="str">
        <f t="shared" ref="U3459:U3522" si="328">TEXT(S3459,"mmm")</f>
        <v>Jan</v>
      </c>
      <c r="V3459" t="str">
        <f t="shared" ref="V3459:V3522" si="329">TEXT(S3459,"yyyy")</f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>
        <f t="shared" si="325"/>
        <v>45.04</v>
      </c>
      <c r="Q3460" t="s">
        <v>8317</v>
      </c>
      <c r="R3460" t="s">
        <v>8318</v>
      </c>
      <c r="S3460" s="8">
        <f t="shared" si="326"/>
        <v>42010.994247685179</v>
      </c>
      <c r="T3460" s="8">
        <f t="shared" si="327"/>
        <v>42037.935416666667</v>
      </c>
      <c r="U3460" t="str">
        <f t="shared" si="328"/>
        <v>Jan</v>
      </c>
      <c r="V3460" t="str">
        <f t="shared" si="329"/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>
        <f t="shared" si="325"/>
        <v>17.53</v>
      </c>
      <c r="Q3461" t="s">
        <v>8317</v>
      </c>
      <c r="R3461" t="s">
        <v>8318</v>
      </c>
      <c r="S3461" s="8">
        <f t="shared" si="326"/>
        <v>42480.271527777775</v>
      </c>
      <c r="T3461" s="8">
        <f t="shared" si="327"/>
        <v>42510.229861111111</v>
      </c>
      <c r="U3461" t="str">
        <f t="shared" si="328"/>
        <v>Apr</v>
      </c>
      <c r="V3461" t="str">
        <f t="shared" si="329"/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">
        <v>8317</v>
      </c>
      <c r="R3462" t="s">
        <v>8318</v>
      </c>
      <c r="S3462" s="8">
        <f t="shared" si="326"/>
        <v>41852.318888888884</v>
      </c>
      <c r="T3462" s="8">
        <f t="shared" si="327"/>
        <v>41866.277222222219</v>
      </c>
      <c r="U3462" t="str">
        <f t="shared" si="328"/>
        <v>Aug</v>
      </c>
      <c r="V3462" t="str">
        <f t="shared" si="329"/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57.92</v>
      </c>
      <c r="Q3463" t="s">
        <v>8317</v>
      </c>
      <c r="R3463" t="s">
        <v>8318</v>
      </c>
      <c r="S3463" s="8">
        <f t="shared" si="326"/>
        <v>42643.424525462957</v>
      </c>
      <c r="T3463" s="8">
        <f t="shared" si="327"/>
        <v>42671.875</v>
      </c>
      <c r="U3463" t="str">
        <f t="shared" si="328"/>
        <v>Sep</v>
      </c>
      <c r="V3463" t="str">
        <f t="shared" si="329"/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29.71</v>
      </c>
      <c r="Q3464" t="s">
        <v>8317</v>
      </c>
      <c r="R3464" t="s">
        <v>8318</v>
      </c>
      <c r="S3464" s="8">
        <f t="shared" si="326"/>
        <v>42179.690138888887</v>
      </c>
      <c r="T3464" s="8">
        <f t="shared" si="327"/>
        <v>42195.5</v>
      </c>
      <c r="U3464" t="str">
        <f t="shared" si="328"/>
        <v>Jun</v>
      </c>
      <c r="V3464" t="str">
        <f t="shared" si="329"/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>
        <f t="shared" si="325"/>
        <v>90.68</v>
      </c>
      <c r="Q3465" t="s">
        <v>8317</v>
      </c>
      <c r="R3465" t="s">
        <v>8318</v>
      </c>
      <c r="S3465" s="8">
        <f t="shared" si="326"/>
        <v>42612.710474537038</v>
      </c>
      <c r="T3465" s="8">
        <f t="shared" si="327"/>
        <v>42653.915972222225</v>
      </c>
      <c r="U3465" t="str">
        <f t="shared" si="328"/>
        <v>Aug</v>
      </c>
      <c r="V3465" t="str">
        <f t="shared" si="329"/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>
        <f t="shared" si="325"/>
        <v>55.01</v>
      </c>
      <c r="Q3466" t="s">
        <v>8317</v>
      </c>
      <c r="R3466" t="s">
        <v>8318</v>
      </c>
      <c r="S3466" s="8">
        <f t="shared" si="326"/>
        <v>42574.921724537031</v>
      </c>
      <c r="T3466" s="8">
        <f t="shared" si="327"/>
        <v>42604.880057870367</v>
      </c>
      <c r="U3466" t="str">
        <f t="shared" si="328"/>
        <v>Jul</v>
      </c>
      <c r="V3466" t="str">
        <f t="shared" si="329"/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</v>
      </c>
      <c r="Q3467" t="s">
        <v>8317</v>
      </c>
      <c r="R3467" t="s">
        <v>8318</v>
      </c>
      <c r="S3467" s="8">
        <f t="shared" si="326"/>
        <v>42200.417499999996</v>
      </c>
      <c r="T3467" s="8">
        <f t="shared" si="327"/>
        <v>42225.416666666672</v>
      </c>
      <c r="U3467" t="str">
        <f t="shared" si="328"/>
        <v>Jul</v>
      </c>
      <c r="V3467" t="str">
        <f t="shared" si="329"/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>
        <f t="shared" si="325"/>
        <v>72.95</v>
      </c>
      <c r="Q3468" t="s">
        <v>8317</v>
      </c>
      <c r="R3468" t="s">
        <v>8318</v>
      </c>
      <c r="S3468" s="8">
        <f t="shared" si="326"/>
        <v>42419.810763888883</v>
      </c>
      <c r="T3468" s="8">
        <f t="shared" si="327"/>
        <v>42479.727430555555</v>
      </c>
      <c r="U3468" t="str">
        <f t="shared" si="328"/>
        <v>Feb</v>
      </c>
      <c r="V3468" t="str">
        <f t="shared" si="329"/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64.47</v>
      </c>
      <c r="Q3469" t="s">
        <v>8317</v>
      </c>
      <c r="R3469" t="s">
        <v>8318</v>
      </c>
      <c r="S3469" s="8">
        <f t="shared" si="326"/>
        <v>42053.463333333326</v>
      </c>
      <c r="T3469" s="8">
        <f t="shared" si="327"/>
        <v>42083.380000000005</v>
      </c>
      <c r="U3469" t="str">
        <f t="shared" si="328"/>
        <v>Feb</v>
      </c>
      <c r="V3469" t="str">
        <f t="shared" si="329"/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>
        <f t="shared" si="325"/>
        <v>716.35</v>
      </c>
      <c r="Q3470" t="s">
        <v>8317</v>
      </c>
      <c r="R3470" t="s">
        <v>8318</v>
      </c>
      <c r="S3470" s="8">
        <f t="shared" si="326"/>
        <v>42605.557048611103</v>
      </c>
      <c r="T3470" s="8">
        <f t="shared" si="327"/>
        <v>42633.875</v>
      </c>
      <c r="U3470" t="str">
        <f t="shared" si="328"/>
        <v>Aug</v>
      </c>
      <c r="V3470" t="str">
        <f t="shared" si="329"/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>
        <f t="shared" si="325"/>
        <v>50.4</v>
      </c>
      <c r="Q3471" t="s">
        <v>8317</v>
      </c>
      <c r="R3471" t="s">
        <v>8318</v>
      </c>
      <c r="S3471" s="8">
        <f t="shared" si="326"/>
        <v>42458.433391203704</v>
      </c>
      <c r="T3471" s="8">
        <f t="shared" si="327"/>
        <v>42488.391724537039</v>
      </c>
      <c r="U3471" t="str">
        <f t="shared" si="328"/>
        <v>Mar</v>
      </c>
      <c r="V3471" t="str">
        <f t="shared" si="329"/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41.67</v>
      </c>
      <c r="Q3472" t="s">
        <v>8317</v>
      </c>
      <c r="R3472" t="s">
        <v>8318</v>
      </c>
      <c r="S3472" s="8">
        <f t="shared" si="326"/>
        <v>42528.813680555548</v>
      </c>
      <c r="T3472" s="8">
        <f t="shared" si="327"/>
        <v>42566.651388888888</v>
      </c>
      <c r="U3472" t="str">
        <f t="shared" si="328"/>
        <v>Jun</v>
      </c>
      <c r="V3472" t="str">
        <f t="shared" si="329"/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>
        <f t="shared" si="325"/>
        <v>35.770000000000003</v>
      </c>
      <c r="Q3473" t="s">
        <v>8317</v>
      </c>
      <c r="R3473" t="s">
        <v>8318</v>
      </c>
      <c r="S3473" s="8">
        <f t="shared" si="326"/>
        <v>41841.612152777772</v>
      </c>
      <c r="T3473" s="8">
        <f t="shared" si="327"/>
        <v>41882.583333333336</v>
      </c>
      <c r="U3473" t="str">
        <f t="shared" si="328"/>
        <v>Jul</v>
      </c>
      <c r="V3473" t="str">
        <f t="shared" si="329"/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>
        <f t="shared" si="325"/>
        <v>88.74</v>
      </c>
      <c r="Q3474" t="s">
        <v>8317</v>
      </c>
      <c r="R3474" t="s">
        <v>8318</v>
      </c>
      <c r="S3474" s="8">
        <f t="shared" si="326"/>
        <v>41927.962164351848</v>
      </c>
      <c r="T3474" s="8">
        <f t="shared" si="327"/>
        <v>41948.999305555553</v>
      </c>
      <c r="U3474" t="str">
        <f t="shared" si="328"/>
        <v>Oct</v>
      </c>
      <c r="V3474" t="str">
        <f t="shared" si="329"/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148.47999999999999</v>
      </c>
      <c r="Q3475" t="s">
        <v>8317</v>
      </c>
      <c r="R3475" t="s">
        <v>8318</v>
      </c>
      <c r="S3475" s="8">
        <f t="shared" si="326"/>
        <v>42062.626111111109</v>
      </c>
      <c r="T3475" s="8">
        <f t="shared" si="327"/>
        <v>42083.602083333331</v>
      </c>
      <c r="U3475" t="str">
        <f t="shared" si="328"/>
        <v>Feb</v>
      </c>
      <c r="V3475" t="str">
        <f t="shared" si="329"/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</v>
      </c>
      <c r="Q3476" t="s">
        <v>8317</v>
      </c>
      <c r="R3476" t="s">
        <v>8318</v>
      </c>
      <c r="S3476" s="8">
        <f t="shared" si="326"/>
        <v>42541.293182870366</v>
      </c>
      <c r="T3476" s="8">
        <f t="shared" si="327"/>
        <v>42571.251516203702</v>
      </c>
      <c r="U3476" t="str">
        <f t="shared" si="328"/>
        <v>Jun</v>
      </c>
      <c r="V3476" t="str">
        <f t="shared" si="329"/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>
        <f t="shared" si="325"/>
        <v>20</v>
      </c>
      <c r="Q3477" t="s">
        <v>8317</v>
      </c>
      <c r="R3477" t="s">
        <v>8318</v>
      </c>
      <c r="S3477" s="8">
        <f t="shared" si="326"/>
        <v>41918.672499999993</v>
      </c>
      <c r="T3477" s="8">
        <f t="shared" si="327"/>
        <v>41945.75</v>
      </c>
      <c r="U3477" t="str">
        <f t="shared" si="328"/>
        <v>Oct</v>
      </c>
      <c r="V3477" t="str">
        <f t="shared" si="329"/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">
        <v>8317</v>
      </c>
      <c r="R3478" t="s">
        <v>8318</v>
      </c>
      <c r="S3478" s="8">
        <f t="shared" si="326"/>
        <v>41921.071643518517</v>
      </c>
      <c r="T3478" s="8">
        <f t="shared" si="327"/>
        <v>41938.875</v>
      </c>
      <c r="U3478" t="str">
        <f t="shared" si="328"/>
        <v>Oct</v>
      </c>
      <c r="V3478" t="str">
        <f t="shared" si="329"/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>
        <f t="shared" si="325"/>
        <v>53.23</v>
      </c>
      <c r="Q3479" t="s">
        <v>8317</v>
      </c>
      <c r="R3479" t="s">
        <v>8318</v>
      </c>
      <c r="S3479" s="8">
        <f t="shared" si="326"/>
        <v>42128.528275462959</v>
      </c>
      <c r="T3479" s="8">
        <f t="shared" si="327"/>
        <v>42140.875</v>
      </c>
      <c r="U3479" t="str">
        <f t="shared" si="328"/>
        <v>May</v>
      </c>
      <c r="V3479" t="str">
        <f t="shared" si="329"/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>
        <f t="shared" si="325"/>
        <v>39.6</v>
      </c>
      <c r="Q3480" t="s">
        <v>8317</v>
      </c>
      <c r="R3480" t="s">
        <v>8318</v>
      </c>
      <c r="S3480" s="8">
        <f t="shared" si="326"/>
        <v>42053.708587962967</v>
      </c>
      <c r="T3480" s="8">
        <f t="shared" si="327"/>
        <v>42079.625</v>
      </c>
      <c r="U3480" t="str">
        <f t="shared" si="328"/>
        <v>Feb</v>
      </c>
      <c r="V3480" t="str">
        <f t="shared" si="329"/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>
        <f t="shared" si="325"/>
        <v>34.25</v>
      </c>
      <c r="Q3481" t="s">
        <v>8317</v>
      </c>
      <c r="R3481" t="s">
        <v>8318</v>
      </c>
      <c r="S3481" s="8">
        <f t="shared" si="326"/>
        <v>41781.646759259253</v>
      </c>
      <c r="T3481" s="8">
        <f t="shared" si="327"/>
        <v>41811.605092592588</v>
      </c>
      <c r="U3481" t="str">
        <f t="shared" si="328"/>
        <v>May</v>
      </c>
      <c r="V3481" t="str">
        <f t="shared" si="329"/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>
        <f t="shared" si="325"/>
        <v>164.62</v>
      </c>
      <c r="Q3482" t="s">
        <v>8317</v>
      </c>
      <c r="R3482" t="s">
        <v>8318</v>
      </c>
      <c r="S3482" s="8">
        <f t="shared" si="326"/>
        <v>42171.109108796292</v>
      </c>
      <c r="T3482" s="8">
        <f t="shared" si="327"/>
        <v>42195.625</v>
      </c>
      <c r="U3482" t="str">
        <f t="shared" si="328"/>
        <v>Jun</v>
      </c>
      <c r="V3482" t="str">
        <f t="shared" si="329"/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>
        <f t="shared" si="325"/>
        <v>125.05</v>
      </c>
      <c r="Q3483" t="s">
        <v>8317</v>
      </c>
      <c r="R3483" t="s">
        <v>8318</v>
      </c>
      <c r="S3483" s="8">
        <f t="shared" si="326"/>
        <v>41989.039212962954</v>
      </c>
      <c r="T3483" s="8">
        <f t="shared" si="327"/>
        <v>42005.99754629629</v>
      </c>
      <c r="U3483" t="str">
        <f t="shared" si="328"/>
        <v>Dec</v>
      </c>
      <c r="V3483" t="str">
        <f t="shared" si="329"/>
        <v>2014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>
        <f t="shared" si="325"/>
        <v>51.88</v>
      </c>
      <c r="Q3484" t="s">
        <v>8317</v>
      </c>
      <c r="R3484" t="s">
        <v>8318</v>
      </c>
      <c r="S3484" s="8">
        <f t="shared" si="326"/>
        <v>41796.563263888886</v>
      </c>
      <c r="T3484" s="8">
        <f t="shared" si="327"/>
        <v>41826.521597222221</v>
      </c>
      <c r="U3484" t="str">
        <f t="shared" si="328"/>
        <v>Jun</v>
      </c>
      <c r="V3484" t="str">
        <f t="shared" si="329"/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>
        <f t="shared" si="325"/>
        <v>40.29</v>
      </c>
      <c r="Q3485" t="s">
        <v>8317</v>
      </c>
      <c r="R3485" t="s">
        <v>8318</v>
      </c>
      <c r="S3485" s="8">
        <f t="shared" si="326"/>
        <v>41793.460428240738</v>
      </c>
      <c r="T3485" s="8">
        <f t="shared" si="327"/>
        <v>41823.418761574074</v>
      </c>
      <c r="U3485" t="str">
        <f t="shared" si="328"/>
        <v>Jun</v>
      </c>
      <c r="V3485" t="str">
        <f t="shared" si="329"/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>
        <f t="shared" si="325"/>
        <v>64.91</v>
      </c>
      <c r="Q3486" t="s">
        <v>8317</v>
      </c>
      <c r="R3486" t="s">
        <v>8318</v>
      </c>
      <c r="S3486" s="8">
        <f t="shared" si="326"/>
        <v>42506.552071759252</v>
      </c>
      <c r="T3486" s="8">
        <f t="shared" si="327"/>
        <v>42536.510405092587</v>
      </c>
      <c r="U3486" t="str">
        <f t="shared" si="328"/>
        <v>May</v>
      </c>
      <c r="V3486" t="str">
        <f t="shared" si="329"/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>
        <f t="shared" si="325"/>
        <v>55.33</v>
      </c>
      <c r="Q3487" t="s">
        <v>8317</v>
      </c>
      <c r="R3487" t="s">
        <v>8318</v>
      </c>
      <c r="S3487" s="8">
        <f t="shared" si="326"/>
        <v>42372.484722222223</v>
      </c>
      <c r="T3487" s="8">
        <f t="shared" si="327"/>
        <v>42402.443055555559</v>
      </c>
      <c r="U3487" t="str">
        <f t="shared" si="328"/>
        <v>Jan</v>
      </c>
      <c r="V3487" t="str">
        <f t="shared" si="329"/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>
        <f t="shared" si="325"/>
        <v>83.14</v>
      </c>
      <c r="Q3488" t="s">
        <v>8317</v>
      </c>
      <c r="R3488" t="s">
        <v>8318</v>
      </c>
      <c r="S3488" s="8">
        <f t="shared" si="326"/>
        <v>42126.666678240734</v>
      </c>
      <c r="T3488" s="8">
        <f t="shared" si="327"/>
        <v>42158.040972222225</v>
      </c>
      <c r="U3488" t="str">
        <f t="shared" si="328"/>
        <v>May</v>
      </c>
      <c r="V3488" t="str">
        <f t="shared" si="329"/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>
        <f t="shared" si="325"/>
        <v>38.71</v>
      </c>
      <c r="Q3489" t="s">
        <v>8317</v>
      </c>
      <c r="R3489" t="s">
        <v>8318</v>
      </c>
      <c r="S3489" s="8">
        <f t="shared" si="326"/>
        <v>42149.732083333329</v>
      </c>
      <c r="T3489" s="8">
        <f t="shared" si="327"/>
        <v>42179.690416666665</v>
      </c>
      <c r="U3489" t="str">
        <f t="shared" si="328"/>
        <v>May</v>
      </c>
      <c r="V3489" t="str">
        <f t="shared" si="329"/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>
        <f t="shared" si="325"/>
        <v>125.38</v>
      </c>
      <c r="Q3490" t="s">
        <v>8317</v>
      </c>
      <c r="R3490" t="s">
        <v>8318</v>
      </c>
      <c r="S3490" s="8">
        <f t="shared" si="326"/>
        <v>42087.55972222222</v>
      </c>
      <c r="T3490" s="8">
        <f t="shared" si="327"/>
        <v>42111.416666666672</v>
      </c>
      <c r="U3490" t="str">
        <f t="shared" si="328"/>
        <v>Mar</v>
      </c>
      <c r="V3490" t="str">
        <f t="shared" si="329"/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>
        <f t="shared" si="325"/>
        <v>78.260000000000005</v>
      </c>
      <c r="Q3491" t="s">
        <v>8317</v>
      </c>
      <c r="R3491" t="s">
        <v>8318</v>
      </c>
      <c r="S3491" s="8">
        <f t="shared" si="326"/>
        <v>41753.427442129629</v>
      </c>
      <c r="T3491" s="8">
        <f t="shared" si="327"/>
        <v>41783.625</v>
      </c>
      <c r="U3491" t="str">
        <f t="shared" si="328"/>
        <v>Apr</v>
      </c>
      <c r="V3491" t="str">
        <f t="shared" si="329"/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>
        <f t="shared" si="325"/>
        <v>47.22</v>
      </c>
      <c r="Q3492" t="s">
        <v>8317</v>
      </c>
      <c r="R3492" t="s">
        <v>8318</v>
      </c>
      <c r="S3492" s="8">
        <f t="shared" si="326"/>
        <v>42443.594027777777</v>
      </c>
      <c r="T3492" s="8">
        <f t="shared" si="327"/>
        <v>42473.552361111113</v>
      </c>
      <c r="U3492" t="str">
        <f t="shared" si="328"/>
        <v>Mar</v>
      </c>
      <c r="V3492" t="str">
        <f t="shared" si="329"/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>
        <f t="shared" si="325"/>
        <v>79.099999999999994</v>
      </c>
      <c r="Q3493" t="s">
        <v>8317</v>
      </c>
      <c r="R3493" t="s">
        <v>8318</v>
      </c>
      <c r="S3493" s="8">
        <f t="shared" si="326"/>
        <v>42121.041481481479</v>
      </c>
      <c r="T3493" s="8">
        <f t="shared" si="327"/>
        <v>42141.999814814815</v>
      </c>
      <c r="U3493" t="str">
        <f t="shared" si="328"/>
        <v>Apr</v>
      </c>
      <c r="V3493" t="str">
        <f t="shared" si="329"/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>
        <f t="shared" si="325"/>
        <v>114.29</v>
      </c>
      <c r="Q3494" t="s">
        <v>8317</v>
      </c>
      <c r="R3494" t="s">
        <v>8318</v>
      </c>
      <c r="S3494" s="8">
        <f t="shared" si="326"/>
        <v>42267.800891203697</v>
      </c>
      <c r="T3494" s="8">
        <f t="shared" si="327"/>
        <v>42302.759224537032</v>
      </c>
      <c r="U3494" t="str">
        <f t="shared" si="328"/>
        <v>Sep</v>
      </c>
      <c r="V3494" t="str">
        <f t="shared" si="329"/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</v>
      </c>
      <c r="Q3495" t="s">
        <v>8317</v>
      </c>
      <c r="R3495" t="s">
        <v>8318</v>
      </c>
      <c r="S3495" s="8">
        <f t="shared" si="326"/>
        <v>41848.657824074071</v>
      </c>
      <c r="T3495" s="8">
        <f t="shared" si="327"/>
        <v>41867.96597222222</v>
      </c>
      <c r="U3495" t="str">
        <f t="shared" si="328"/>
        <v>Jul</v>
      </c>
      <c r="V3495" t="str">
        <f t="shared" si="329"/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30.77</v>
      </c>
      <c r="Q3496" t="s">
        <v>8317</v>
      </c>
      <c r="R3496" t="s">
        <v>8318</v>
      </c>
      <c r="S3496" s="8">
        <f t="shared" si="326"/>
        <v>42689.006655092591</v>
      </c>
      <c r="T3496" s="8">
        <f t="shared" si="327"/>
        <v>42700</v>
      </c>
      <c r="U3496" t="str">
        <f t="shared" si="328"/>
        <v>Nov</v>
      </c>
      <c r="V3496" t="str">
        <f t="shared" si="329"/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>
        <f t="shared" si="325"/>
        <v>74.209999999999994</v>
      </c>
      <c r="Q3497" t="s">
        <v>8317</v>
      </c>
      <c r="R3497" t="s">
        <v>8318</v>
      </c>
      <c r="S3497" s="8">
        <f t="shared" si="326"/>
        <v>41915.554502314815</v>
      </c>
      <c r="T3497" s="8">
        <f t="shared" si="327"/>
        <v>41944.470833333333</v>
      </c>
      <c r="U3497" t="str">
        <f t="shared" si="328"/>
        <v>Oct</v>
      </c>
      <c r="V3497" t="str">
        <f t="shared" si="329"/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>
        <f t="shared" si="325"/>
        <v>47.85</v>
      </c>
      <c r="Q3498" t="s">
        <v>8317</v>
      </c>
      <c r="R3498" t="s">
        <v>8318</v>
      </c>
      <c r="S3498" s="8">
        <f t="shared" si="326"/>
        <v>42584.638495370367</v>
      </c>
      <c r="T3498" s="8">
        <f t="shared" si="327"/>
        <v>42624.596828703703</v>
      </c>
      <c r="U3498" t="str">
        <f t="shared" si="328"/>
        <v>Aug</v>
      </c>
      <c r="V3498" t="str">
        <f t="shared" si="329"/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>
        <f t="shared" si="325"/>
        <v>34.409999999999997</v>
      </c>
      <c r="Q3499" t="s">
        <v>8317</v>
      </c>
      <c r="R3499" t="s">
        <v>8318</v>
      </c>
      <c r="S3499" s="8">
        <f t="shared" si="326"/>
        <v>42511.533611111103</v>
      </c>
      <c r="T3499" s="8">
        <f t="shared" si="327"/>
        <v>42523.666666666672</v>
      </c>
      <c r="U3499" t="str">
        <f t="shared" si="328"/>
        <v>May</v>
      </c>
      <c r="V3499" t="str">
        <f t="shared" si="329"/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>
        <f t="shared" si="325"/>
        <v>40.24</v>
      </c>
      <c r="Q3500" t="s">
        <v>8317</v>
      </c>
      <c r="R3500" t="s">
        <v>8318</v>
      </c>
      <c r="S3500" s="8">
        <f t="shared" si="326"/>
        <v>42458.950277777774</v>
      </c>
      <c r="T3500" s="8">
        <f t="shared" si="327"/>
        <v>42518.655555555553</v>
      </c>
      <c r="U3500" t="str">
        <f t="shared" si="328"/>
        <v>Mar</v>
      </c>
      <c r="V3500" t="str">
        <f t="shared" si="329"/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>
        <f t="shared" si="325"/>
        <v>60.29</v>
      </c>
      <c r="Q3501" t="s">
        <v>8317</v>
      </c>
      <c r="R3501" t="s">
        <v>8318</v>
      </c>
      <c r="S3501" s="8">
        <f t="shared" si="326"/>
        <v>42131.827835648146</v>
      </c>
      <c r="T3501" s="8">
        <f t="shared" si="327"/>
        <v>42186.040972222225</v>
      </c>
      <c r="U3501" t="str">
        <f t="shared" si="328"/>
        <v>May</v>
      </c>
      <c r="V3501" t="str">
        <f t="shared" si="329"/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>
        <f t="shared" si="325"/>
        <v>25.31</v>
      </c>
      <c r="Q3502" t="s">
        <v>8317</v>
      </c>
      <c r="R3502" t="s">
        <v>8318</v>
      </c>
      <c r="S3502" s="8">
        <f t="shared" si="326"/>
        <v>42419.711087962954</v>
      </c>
      <c r="T3502" s="8">
        <f t="shared" si="327"/>
        <v>42435.957638888889</v>
      </c>
      <c r="U3502" t="str">
        <f t="shared" si="328"/>
        <v>Feb</v>
      </c>
      <c r="V3502" t="str">
        <f t="shared" si="329"/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>
        <f t="shared" si="325"/>
        <v>35.950000000000003</v>
      </c>
      <c r="Q3503" t="s">
        <v>8317</v>
      </c>
      <c r="R3503" t="s">
        <v>8318</v>
      </c>
      <c r="S3503" s="8">
        <f t="shared" si="326"/>
        <v>42233.555497685178</v>
      </c>
      <c r="T3503" s="8">
        <f t="shared" si="327"/>
        <v>42258.513831018514</v>
      </c>
      <c r="U3503" t="str">
        <f t="shared" si="328"/>
        <v>Aug</v>
      </c>
      <c r="V3503" t="str">
        <f t="shared" si="329"/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>
        <f t="shared" si="325"/>
        <v>136</v>
      </c>
      <c r="Q3504" t="s">
        <v>8317</v>
      </c>
      <c r="R3504" t="s">
        <v>8318</v>
      </c>
      <c r="S3504" s="8">
        <f t="shared" si="326"/>
        <v>42430.631064814814</v>
      </c>
      <c r="T3504" s="8">
        <f t="shared" si="327"/>
        <v>42444.915972222225</v>
      </c>
      <c r="U3504" t="str">
        <f t="shared" si="328"/>
        <v>Mar</v>
      </c>
      <c r="V3504" t="str">
        <f t="shared" si="329"/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>
        <f t="shared" si="325"/>
        <v>70.760000000000005</v>
      </c>
      <c r="Q3505" t="s">
        <v>8317</v>
      </c>
      <c r="R3505" t="s">
        <v>8318</v>
      </c>
      <c r="S3505" s="8">
        <f t="shared" si="326"/>
        <v>42545.27</v>
      </c>
      <c r="T3505" s="8">
        <f t="shared" si="327"/>
        <v>42575.228333333333</v>
      </c>
      <c r="U3505" t="str">
        <f t="shared" si="328"/>
        <v>Jun</v>
      </c>
      <c r="V3505" t="str">
        <f t="shared" si="329"/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">
        <v>8317</v>
      </c>
      <c r="R3506" t="s">
        <v>8318</v>
      </c>
      <c r="S3506" s="8">
        <f t="shared" si="326"/>
        <v>42297.540405092594</v>
      </c>
      <c r="T3506" s="8">
        <f t="shared" si="327"/>
        <v>42327.540405092594</v>
      </c>
      <c r="U3506" t="str">
        <f t="shared" si="328"/>
        <v>Oct</v>
      </c>
      <c r="V3506" t="str">
        <f t="shared" si="329"/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>
        <f t="shared" si="325"/>
        <v>66.510000000000005</v>
      </c>
      <c r="Q3507" t="s">
        <v>8317</v>
      </c>
      <c r="R3507" t="s">
        <v>8318</v>
      </c>
      <c r="S3507" s="8">
        <f t="shared" si="326"/>
        <v>41760.727372685185</v>
      </c>
      <c r="T3507" s="8">
        <f t="shared" si="327"/>
        <v>41771.916666666664</v>
      </c>
      <c r="U3507" t="str">
        <f t="shared" si="328"/>
        <v>May</v>
      </c>
      <c r="V3507" t="str">
        <f t="shared" si="329"/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>
        <f t="shared" si="325"/>
        <v>105</v>
      </c>
      <c r="Q3508" t="s">
        <v>8317</v>
      </c>
      <c r="R3508" t="s">
        <v>8318</v>
      </c>
      <c r="S3508" s="8">
        <f t="shared" si="326"/>
        <v>41829.525925925926</v>
      </c>
      <c r="T3508" s="8">
        <f t="shared" si="327"/>
        <v>41874.484259259261</v>
      </c>
      <c r="U3508" t="str">
        <f t="shared" si="328"/>
        <v>Jul</v>
      </c>
      <c r="V3508" t="str">
        <f t="shared" si="329"/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>
        <f t="shared" si="325"/>
        <v>145</v>
      </c>
      <c r="Q3509" t="s">
        <v>8317</v>
      </c>
      <c r="R3509" t="s">
        <v>8318</v>
      </c>
      <c r="S3509" s="8">
        <f t="shared" si="326"/>
        <v>42491.714548611104</v>
      </c>
      <c r="T3509" s="8">
        <f t="shared" si="327"/>
        <v>42521.67288194444</v>
      </c>
      <c r="U3509" t="str">
        <f t="shared" si="328"/>
        <v>May</v>
      </c>
      <c r="V3509" t="str">
        <f t="shared" si="329"/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">
        <v>8317</v>
      </c>
      <c r="R3510" t="s">
        <v>8318</v>
      </c>
      <c r="S3510" s="8">
        <f t="shared" si="326"/>
        <v>42477.521446759252</v>
      </c>
      <c r="T3510" s="8">
        <f t="shared" si="327"/>
        <v>42500.625</v>
      </c>
      <c r="U3510" t="str">
        <f t="shared" si="328"/>
        <v>Apr</v>
      </c>
      <c r="V3510" t="str">
        <f t="shared" si="329"/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>
        <f t="shared" si="325"/>
        <v>96.67</v>
      </c>
      <c r="Q3511" t="s">
        <v>8317</v>
      </c>
      <c r="R3511" t="s">
        <v>8318</v>
      </c>
      <c r="S3511" s="8">
        <f t="shared" si="326"/>
        <v>41950.651226851849</v>
      </c>
      <c r="T3511" s="8">
        <f t="shared" si="327"/>
        <v>41963.954861111109</v>
      </c>
      <c r="U3511" t="str">
        <f t="shared" si="328"/>
        <v>Nov</v>
      </c>
      <c r="V3511" t="str">
        <f t="shared" si="329"/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>
        <f t="shared" si="325"/>
        <v>60.33</v>
      </c>
      <c r="Q3512" t="s">
        <v>8317</v>
      </c>
      <c r="R3512" t="s">
        <v>8318</v>
      </c>
      <c r="S3512" s="8">
        <f t="shared" si="326"/>
        <v>41802.412569444445</v>
      </c>
      <c r="T3512" s="8">
        <f t="shared" si="327"/>
        <v>41822.37090277778</v>
      </c>
      <c r="U3512" t="str">
        <f t="shared" si="328"/>
        <v>Jun</v>
      </c>
      <c r="V3512" t="str">
        <f t="shared" si="329"/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>
        <f t="shared" si="325"/>
        <v>79.89</v>
      </c>
      <c r="Q3513" t="s">
        <v>8317</v>
      </c>
      <c r="R3513" t="s">
        <v>8318</v>
      </c>
      <c r="S3513" s="8">
        <f t="shared" si="326"/>
        <v>41927.665451388886</v>
      </c>
      <c r="T3513" s="8">
        <f t="shared" si="327"/>
        <v>41950.520833333336</v>
      </c>
      <c r="U3513" t="str">
        <f t="shared" si="328"/>
        <v>Oct</v>
      </c>
      <c r="V3513" t="str">
        <f t="shared" si="329"/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</v>
      </c>
      <c r="Q3514" t="s">
        <v>8317</v>
      </c>
      <c r="R3514" t="s">
        <v>8318</v>
      </c>
      <c r="S3514" s="8">
        <f t="shared" si="326"/>
        <v>42057.328611111108</v>
      </c>
      <c r="T3514" s="8">
        <f t="shared" si="327"/>
        <v>42117.24527777778</v>
      </c>
      <c r="U3514" t="str">
        <f t="shared" si="328"/>
        <v>Feb</v>
      </c>
      <c r="V3514" t="str">
        <f t="shared" si="329"/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>
        <f t="shared" si="325"/>
        <v>75.34</v>
      </c>
      <c r="Q3515" t="s">
        <v>8317</v>
      </c>
      <c r="R3515" t="s">
        <v>8318</v>
      </c>
      <c r="S3515" s="8">
        <f t="shared" si="326"/>
        <v>41780.887870370367</v>
      </c>
      <c r="T3515" s="8">
        <f t="shared" si="327"/>
        <v>41793.957638888889</v>
      </c>
      <c r="U3515" t="str">
        <f t="shared" si="328"/>
        <v>May</v>
      </c>
      <c r="V3515" t="str">
        <f t="shared" si="329"/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>
        <f t="shared" si="325"/>
        <v>55</v>
      </c>
      <c r="Q3516" t="s">
        <v>8317</v>
      </c>
      <c r="R3516" t="s">
        <v>8318</v>
      </c>
      <c r="S3516" s="8">
        <f t="shared" si="326"/>
        <v>42020.638333333329</v>
      </c>
      <c r="T3516" s="8">
        <f t="shared" si="327"/>
        <v>42036.957638888889</v>
      </c>
      <c r="U3516" t="str">
        <f t="shared" si="328"/>
        <v>Jan</v>
      </c>
      <c r="V3516" t="str">
        <f t="shared" si="329"/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>
        <f t="shared" si="325"/>
        <v>66.959999999999994</v>
      </c>
      <c r="Q3517" t="s">
        <v>8317</v>
      </c>
      <c r="R3517" t="s">
        <v>8318</v>
      </c>
      <c r="S3517" s="8">
        <f t="shared" si="326"/>
        <v>42125.564479166664</v>
      </c>
      <c r="T3517" s="8">
        <f t="shared" si="327"/>
        <v>42155.522812499999</v>
      </c>
      <c r="U3517" t="str">
        <f t="shared" si="328"/>
        <v>May</v>
      </c>
      <c r="V3517" t="str">
        <f t="shared" si="329"/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</v>
      </c>
      <c r="Q3518" t="s">
        <v>8317</v>
      </c>
      <c r="R3518" t="s">
        <v>8318</v>
      </c>
      <c r="S3518" s="8">
        <f t="shared" si="326"/>
        <v>41855.801736111105</v>
      </c>
      <c r="T3518" s="8">
        <f t="shared" si="327"/>
        <v>41889.875</v>
      </c>
      <c r="U3518" t="str">
        <f t="shared" si="328"/>
        <v>Aug</v>
      </c>
      <c r="V3518" t="str">
        <f t="shared" si="329"/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</v>
      </c>
      <c r="Q3519" t="s">
        <v>8317</v>
      </c>
      <c r="R3519" t="s">
        <v>8318</v>
      </c>
      <c r="S3519" s="8">
        <f t="shared" si="326"/>
        <v>41794.609189814815</v>
      </c>
      <c r="T3519" s="8">
        <f t="shared" si="327"/>
        <v>41824.208333333336</v>
      </c>
      <c r="U3519" t="str">
        <f t="shared" si="328"/>
        <v>Jun</v>
      </c>
      <c r="V3519" t="str">
        <f t="shared" si="329"/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>
        <f t="shared" si="325"/>
        <v>50.02</v>
      </c>
      <c r="Q3520" t="s">
        <v>8317</v>
      </c>
      <c r="R3520" t="s">
        <v>8318</v>
      </c>
      <c r="S3520" s="8">
        <f t="shared" si="326"/>
        <v>41893.575219907405</v>
      </c>
      <c r="T3520" s="8">
        <f t="shared" si="327"/>
        <v>41914.347916666666</v>
      </c>
      <c r="U3520" t="str">
        <f t="shared" si="328"/>
        <v>Sep</v>
      </c>
      <c r="V3520" t="str">
        <f t="shared" si="329"/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>
        <f t="shared" si="325"/>
        <v>72.39</v>
      </c>
      <c r="Q3521" t="s">
        <v>8317</v>
      </c>
      <c r="R3521" t="s">
        <v>8318</v>
      </c>
      <c r="S3521" s="8">
        <f t="shared" si="326"/>
        <v>42037.390624999993</v>
      </c>
      <c r="T3521" s="8">
        <f t="shared" si="327"/>
        <v>42067.348958333328</v>
      </c>
      <c r="U3521" t="str">
        <f t="shared" si="328"/>
        <v>Feb</v>
      </c>
      <c r="V3521" t="str">
        <f t="shared" si="329"/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>
        <f t="shared" si="325"/>
        <v>95.95</v>
      </c>
      <c r="Q3522" t="s">
        <v>8317</v>
      </c>
      <c r="R3522" t="s">
        <v>8318</v>
      </c>
      <c r="S3522" s="8">
        <f t="shared" si="326"/>
        <v>42227.615879629629</v>
      </c>
      <c r="T3522" s="8">
        <f t="shared" si="327"/>
        <v>42253.32430555555</v>
      </c>
      <c r="U3522" t="str">
        <f t="shared" si="328"/>
        <v>Aug</v>
      </c>
      <c r="V3522" t="str">
        <f t="shared" si="329"/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ROUND(100*(E3523/D3523),0)</f>
        <v>169</v>
      </c>
      <c r="P3523">
        <f t="shared" ref="P3523:P3586" si="331">ROUND(E3523/L3523,2)</f>
        <v>45.62</v>
      </c>
      <c r="Q3523" t="s">
        <v>8317</v>
      </c>
      <c r="R3523" t="s">
        <v>8318</v>
      </c>
      <c r="S3523" s="8">
        <f t="shared" ref="S3523:S3586" si="332">(((J3523/60)/60)/24)+DATE(1970,1,1)+(-5/24)</f>
        <v>41881.153009259258</v>
      </c>
      <c r="T3523" s="8">
        <f t="shared" ref="T3523:T3586" si="333">(((I3523/60)/60)/24)+DATE(1970,1,1)+(-6/24)</f>
        <v>41911.111342592594</v>
      </c>
      <c r="U3523" t="str">
        <f t="shared" ref="U3523:U3586" si="334">TEXT(S3523,"mmm")</f>
        <v>Aug</v>
      </c>
      <c r="V3523" t="str">
        <f t="shared" ref="V3523:V3586" si="335">TEXT(S3523,"yyyy")</f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41.03</v>
      </c>
      <c r="Q3524" t="s">
        <v>8317</v>
      </c>
      <c r="R3524" t="s">
        <v>8318</v>
      </c>
      <c r="S3524" s="8">
        <f t="shared" si="332"/>
        <v>42234.581550925919</v>
      </c>
      <c r="T3524" s="8">
        <f t="shared" si="333"/>
        <v>42262.170833333337</v>
      </c>
      <c r="U3524" t="str">
        <f t="shared" si="334"/>
        <v>Aug</v>
      </c>
      <c r="V3524" t="str">
        <f t="shared" si="335"/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>
        <f t="shared" si="331"/>
        <v>56.83</v>
      </c>
      <c r="Q3525" t="s">
        <v>8317</v>
      </c>
      <c r="R3525" t="s">
        <v>8318</v>
      </c>
      <c r="S3525" s="8">
        <f t="shared" si="332"/>
        <v>42581.189212962963</v>
      </c>
      <c r="T3525" s="8">
        <f t="shared" si="333"/>
        <v>42638.708333333328</v>
      </c>
      <c r="U3525" t="str">
        <f t="shared" si="334"/>
        <v>Jul</v>
      </c>
      <c r="V3525" t="str">
        <f t="shared" si="335"/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>
        <f t="shared" si="331"/>
        <v>137.24</v>
      </c>
      <c r="Q3526" t="s">
        <v>8317</v>
      </c>
      <c r="R3526" t="s">
        <v>8318</v>
      </c>
      <c r="S3526" s="8">
        <f t="shared" si="332"/>
        <v>41880.555243055554</v>
      </c>
      <c r="T3526" s="8">
        <f t="shared" si="333"/>
        <v>41894.916666666664</v>
      </c>
      <c r="U3526" t="str">
        <f t="shared" si="334"/>
        <v>Aug</v>
      </c>
      <c r="V3526" t="str">
        <f t="shared" si="335"/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75.709999999999994</v>
      </c>
      <c r="Q3527" t="s">
        <v>8317</v>
      </c>
      <c r="R3527" t="s">
        <v>8318</v>
      </c>
      <c r="S3527" s="8">
        <f t="shared" si="332"/>
        <v>42214.487337962964</v>
      </c>
      <c r="T3527" s="8">
        <f t="shared" si="333"/>
        <v>42225.416666666672</v>
      </c>
      <c r="U3527" t="str">
        <f t="shared" si="334"/>
        <v>Jul</v>
      </c>
      <c r="V3527" t="str">
        <f t="shared" si="335"/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">
        <v>8317</v>
      </c>
      <c r="R3528" t="s">
        <v>8318</v>
      </c>
      <c r="S3528" s="8">
        <f t="shared" si="332"/>
        <v>42460.126979166664</v>
      </c>
      <c r="T3528" s="8">
        <f t="shared" si="333"/>
        <v>42487.999305555553</v>
      </c>
      <c r="U3528" t="str">
        <f t="shared" si="334"/>
        <v>Mar</v>
      </c>
      <c r="V3528" t="str">
        <f t="shared" si="335"/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>
        <f t="shared" si="331"/>
        <v>81.569999999999993</v>
      </c>
      <c r="Q3529" t="s">
        <v>8317</v>
      </c>
      <c r="R3529" t="s">
        <v>8318</v>
      </c>
      <c r="S3529" s="8">
        <f t="shared" si="332"/>
        <v>42166.814872685187</v>
      </c>
      <c r="T3529" s="8">
        <f t="shared" si="333"/>
        <v>42195.915972222225</v>
      </c>
      <c r="U3529" t="str">
        <f t="shared" si="334"/>
        <v>Jun</v>
      </c>
      <c r="V3529" t="str">
        <f t="shared" si="335"/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>
        <f t="shared" si="331"/>
        <v>45.11</v>
      </c>
      <c r="Q3530" t="s">
        <v>8317</v>
      </c>
      <c r="R3530" t="s">
        <v>8318</v>
      </c>
      <c r="S3530" s="8">
        <f t="shared" si="332"/>
        <v>42733.293032407404</v>
      </c>
      <c r="T3530" s="8">
        <f t="shared" si="333"/>
        <v>42753.25136574074</v>
      </c>
      <c r="U3530" t="str">
        <f t="shared" si="334"/>
        <v>Dec</v>
      </c>
      <c r="V3530" t="str">
        <f t="shared" si="335"/>
        <v>2016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36.67</v>
      </c>
      <c r="Q3531" t="s">
        <v>8317</v>
      </c>
      <c r="R3531" t="s">
        <v>8318</v>
      </c>
      <c r="S3531" s="8">
        <f t="shared" si="332"/>
        <v>42177.553449074076</v>
      </c>
      <c r="T3531" s="8">
        <f t="shared" si="333"/>
        <v>42197.791666666672</v>
      </c>
      <c r="U3531" t="str">
        <f t="shared" si="334"/>
        <v>Jun</v>
      </c>
      <c r="V3531" t="str">
        <f t="shared" si="335"/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">
        <v>8317</v>
      </c>
      <c r="R3532" t="s">
        <v>8318</v>
      </c>
      <c r="S3532" s="8">
        <f t="shared" si="332"/>
        <v>42442.41501157407</v>
      </c>
      <c r="T3532" s="8">
        <f t="shared" si="333"/>
        <v>42470.583333333328</v>
      </c>
      <c r="U3532" t="str">
        <f t="shared" si="334"/>
        <v>Mar</v>
      </c>
      <c r="V3532" t="str">
        <f t="shared" si="335"/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</v>
      </c>
      <c r="Q3533" t="s">
        <v>8317</v>
      </c>
      <c r="R3533" t="s">
        <v>8318</v>
      </c>
      <c r="S3533" s="8">
        <f t="shared" si="332"/>
        <v>42521.44599537037</v>
      </c>
      <c r="T3533" s="8">
        <f t="shared" si="333"/>
        <v>42551.404328703706</v>
      </c>
      <c r="U3533" t="str">
        <f t="shared" si="334"/>
        <v>May</v>
      </c>
      <c r="V3533" t="str">
        <f t="shared" si="335"/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>
        <f t="shared" si="331"/>
        <v>42.3</v>
      </c>
      <c r="Q3534" t="s">
        <v>8317</v>
      </c>
      <c r="R3534" t="s">
        <v>8318</v>
      </c>
      <c r="S3534" s="8">
        <f t="shared" si="332"/>
        <v>41884.391516203701</v>
      </c>
      <c r="T3534" s="8">
        <f t="shared" si="333"/>
        <v>41899.915972222225</v>
      </c>
      <c r="U3534" t="str">
        <f t="shared" si="334"/>
        <v>Sep</v>
      </c>
      <c r="V3534" t="str">
        <f t="shared" si="335"/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>
        <f t="shared" si="331"/>
        <v>78.88</v>
      </c>
      <c r="Q3535" t="s">
        <v>8317</v>
      </c>
      <c r="R3535" t="s">
        <v>8318</v>
      </c>
      <c r="S3535" s="8">
        <f t="shared" si="332"/>
        <v>42289.552858796298</v>
      </c>
      <c r="T3535" s="8">
        <f t="shared" si="333"/>
        <v>42319.552858796291</v>
      </c>
      <c r="U3535" t="str">
        <f t="shared" si="334"/>
        <v>Oct</v>
      </c>
      <c r="V3535" t="str">
        <f t="shared" si="335"/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>
        <f t="shared" si="331"/>
        <v>38.28</v>
      </c>
      <c r="Q3536" t="s">
        <v>8317</v>
      </c>
      <c r="R3536" t="s">
        <v>8318</v>
      </c>
      <c r="S3536" s="8">
        <f t="shared" si="332"/>
        <v>42243.416932870365</v>
      </c>
      <c r="T3536" s="8">
        <f t="shared" si="333"/>
        <v>42278.3752662037</v>
      </c>
      <c r="U3536" t="str">
        <f t="shared" si="334"/>
        <v>Aug</v>
      </c>
      <c r="V3536" t="str">
        <f t="shared" si="335"/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>
        <f t="shared" si="331"/>
        <v>44.85</v>
      </c>
      <c r="Q3537" t="s">
        <v>8317</v>
      </c>
      <c r="R3537" t="s">
        <v>8318</v>
      </c>
      <c r="S3537" s="8">
        <f t="shared" si="332"/>
        <v>42248.431828703695</v>
      </c>
      <c r="T3537" s="8">
        <f t="shared" si="333"/>
        <v>42279.5</v>
      </c>
      <c r="U3537" t="str">
        <f t="shared" si="334"/>
        <v>Sep</v>
      </c>
      <c r="V3537" t="str">
        <f t="shared" si="335"/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>
        <f t="shared" si="331"/>
        <v>13.53</v>
      </c>
      <c r="Q3538" t="s">
        <v>8317</v>
      </c>
      <c r="R3538" t="s">
        <v>8318</v>
      </c>
      <c r="S3538" s="8">
        <f t="shared" si="332"/>
        <v>42328.518807870372</v>
      </c>
      <c r="T3538" s="8">
        <f t="shared" si="333"/>
        <v>42358.249305555553</v>
      </c>
      <c r="U3538" t="str">
        <f t="shared" si="334"/>
        <v>Nov</v>
      </c>
      <c r="V3538" t="str">
        <f t="shared" si="335"/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>
        <f t="shared" si="331"/>
        <v>43.5</v>
      </c>
      <c r="Q3539" t="s">
        <v>8317</v>
      </c>
      <c r="R3539" t="s">
        <v>8318</v>
      </c>
      <c r="S3539" s="8">
        <f t="shared" si="332"/>
        <v>41923.146018518513</v>
      </c>
      <c r="T3539" s="8">
        <f t="shared" si="333"/>
        <v>41960.082638888889</v>
      </c>
      <c r="U3539" t="str">
        <f t="shared" si="334"/>
        <v>Oct</v>
      </c>
      <c r="V3539" t="str">
        <f t="shared" si="335"/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>
        <f t="shared" si="331"/>
        <v>30.95</v>
      </c>
      <c r="Q3540" t="s">
        <v>8317</v>
      </c>
      <c r="R3540" t="s">
        <v>8318</v>
      </c>
      <c r="S3540" s="8">
        <f t="shared" si="332"/>
        <v>42571.212268518517</v>
      </c>
      <c r="T3540" s="8">
        <f t="shared" si="333"/>
        <v>42599.170601851853</v>
      </c>
      <c r="U3540" t="str">
        <f t="shared" si="334"/>
        <v>Jul</v>
      </c>
      <c r="V3540" t="str">
        <f t="shared" si="335"/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>
        <f t="shared" si="331"/>
        <v>55.23</v>
      </c>
      <c r="Q3541" t="s">
        <v>8317</v>
      </c>
      <c r="R3541" t="s">
        <v>8318</v>
      </c>
      <c r="S3541" s="8">
        <f t="shared" si="332"/>
        <v>42600.547708333332</v>
      </c>
      <c r="T3541" s="8">
        <f t="shared" si="333"/>
        <v>42621.506041666667</v>
      </c>
      <c r="U3541" t="str">
        <f t="shared" si="334"/>
        <v>Aug</v>
      </c>
      <c r="V3541" t="str">
        <f t="shared" si="335"/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46.13</v>
      </c>
      <c r="Q3542" t="s">
        <v>8317</v>
      </c>
      <c r="R3542" t="s">
        <v>8318</v>
      </c>
      <c r="S3542" s="8">
        <f t="shared" si="332"/>
        <v>42516.795034722221</v>
      </c>
      <c r="T3542" s="8">
        <f t="shared" si="333"/>
        <v>42546.753368055557</v>
      </c>
      <c r="U3542" t="str">
        <f t="shared" si="334"/>
        <v>May</v>
      </c>
      <c r="V3542" t="str">
        <f t="shared" si="335"/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39.380000000000003</v>
      </c>
      <c r="Q3543" t="s">
        <v>8317</v>
      </c>
      <c r="R3543" t="s">
        <v>8318</v>
      </c>
      <c r="S3543" s="8">
        <f t="shared" si="332"/>
        <v>42222.521701388883</v>
      </c>
      <c r="T3543" s="8">
        <f t="shared" si="333"/>
        <v>42247.480034722219</v>
      </c>
      <c r="U3543" t="str">
        <f t="shared" si="334"/>
        <v>Aug</v>
      </c>
      <c r="V3543" t="str">
        <f t="shared" si="335"/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>
        <f t="shared" si="331"/>
        <v>66.150000000000006</v>
      </c>
      <c r="Q3544" t="s">
        <v>8317</v>
      </c>
      <c r="R3544" t="s">
        <v>8318</v>
      </c>
      <c r="S3544" s="8">
        <f t="shared" si="332"/>
        <v>41829.391458333332</v>
      </c>
      <c r="T3544" s="8">
        <f t="shared" si="333"/>
        <v>41889.349791666667</v>
      </c>
      <c r="U3544" t="str">
        <f t="shared" si="334"/>
        <v>Jul</v>
      </c>
      <c r="V3544" t="str">
        <f t="shared" si="335"/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>
        <f t="shared" si="331"/>
        <v>54.14</v>
      </c>
      <c r="Q3545" t="s">
        <v>8317</v>
      </c>
      <c r="R3545" t="s">
        <v>8318</v>
      </c>
      <c r="S3545" s="8">
        <f t="shared" si="332"/>
        <v>42150.546979166662</v>
      </c>
      <c r="T3545" s="8">
        <f t="shared" si="333"/>
        <v>42180.505312499998</v>
      </c>
      <c r="U3545" t="str">
        <f t="shared" si="334"/>
        <v>May</v>
      </c>
      <c r="V3545" t="str">
        <f t="shared" si="335"/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104.17</v>
      </c>
      <c r="Q3546" t="s">
        <v>8317</v>
      </c>
      <c r="R3546" t="s">
        <v>8318</v>
      </c>
      <c r="S3546" s="8">
        <f t="shared" si="332"/>
        <v>42040.623344907406</v>
      </c>
      <c r="T3546" s="8">
        <f t="shared" si="333"/>
        <v>42070.581678240742</v>
      </c>
      <c r="U3546" t="str">
        <f t="shared" si="334"/>
        <v>Feb</v>
      </c>
      <c r="V3546" t="str">
        <f t="shared" si="335"/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>
        <f t="shared" si="331"/>
        <v>31.38</v>
      </c>
      <c r="Q3547" t="s">
        <v>8317</v>
      </c>
      <c r="R3547" t="s">
        <v>8318</v>
      </c>
      <c r="S3547" s="8">
        <f t="shared" si="332"/>
        <v>42075.599062499998</v>
      </c>
      <c r="T3547" s="8">
        <f t="shared" si="333"/>
        <v>42105.557395833333</v>
      </c>
      <c r="U3547" t="str">
        <f t="shared" si="334"/>
        <v>Mar</v>
      </c>
      <c r="V3547" t="str">
        <f t="shared" si="335"/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>
        <f t="shared" si="331"/>
        <v>59.21</v>
      </c>
      <c r="Q3548" t="s">
        <v>8317</v>
      </c>
      <c r="R3548" t="s">
        <v>8318</v>
      </c>
      <c r="S3548" s="8">
        <f t="shared" si="332"/>
        <v>42073.452361111107</v>
      </c>
      <c r="T3548" s="8">
        <f t="shared" si="333"/>
        <v>42094.915972222225</v>
      </c>
      <c r="U3548" t="str">
        <f t="shared" si="334"/>
        <v>Mar</v>
      </c>
      <c r="V3548" t="str">
        <f t="shared" si="335"/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>
        <f t="shared" si="331"/>
        <v>119.18</v>
      </c>
      <c r="Q3549" t="s">
        <v>8317</v>
      </c>
      <c r="R3549" t="s">
        <v>8318</v>
      </c>
      <c r="S3549" s="8">
        <f t="shared" si="332"/>
        <v>42479.870381944442</v>
      </c>
      <c r="T3549" s="8">
        <f t="shared" si="333"/>
        <v>42503.915972222225</v>
      </c>
      <c r="U3549" t="str">
        <f t="shared" si="334"/>
        <v>Apr</v>
      </c>
      <c r="V3549" t="str">
        <f t="shared" si="335"/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>
        <f t="shared" si="331"/>
        <v>164.62</v>
      </c>
      <c r="Q3550" t="s">
        <v>8317</v>
      </c>
      <c r="R3550" t="s">
        <v>8318</v>
      </c>
      <c r="S3550" s="8">
        <f t="shared" si="332"/>
        <v>42411.733958333331</v>
      </c>
      <c r="T3550" s="8">
        <f t="shared" si="333"/>
        <v>42433.791666666672</v>
      </c>
      <c r="U3550" t="str">
        <f t="shared" si="334"/>
        <v>Feb</v>
      </c>
      <c r="V3550" t="str">
        <f t="shared" si="335"/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24.29</v>
      </c>
      <c r="Q3551" t="s">
        <v>8317</v>
      </c>
      <c r="R3551" t="s">
        <v>8318</v>
      </c>
      <c r="S3551" s="8">
        <f t="shared" si="332"/>
        <v>42223.186030092591</v>
      </c>
      <c r="T3551" s="8">
        <f t="shared" si="333"/>
        <v>42251.144363425927</v>
      </c>
      <c r="U3551" t="str">
        <f t="shared" si="334"/>
        <v>Aug</v>
      </c>
      <c r="V3551" t="str">
        <f t="shared" si="335"/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>
        <f t="shared" si="331"/>
        <v>40.94</v>
      </c>
      <c r="Q3552" t="s">
        <v>8317</v>
      </c>
      <c r="R3552" t="s">
        <v>8318</v>
      </c>
      <c r="S3552" s="8">
        <f t="shared" si="332"/>
        <v>42462.685162037036</v>
      </c>
      <c r="T3552" s="8">
        <f t="shared" si="333"/>
        <v>42492.643495370372</v>
      </c>
      <c r="U3552" t="str">
        <f t="shared" si="334"/>
        <v>Apr</v>
      </c>
      <c r="V3552" t="str">
        <f t="shared" si="335"/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>
        <f t="shared" si="331"/>
        <v>61.1</v>
      </c>
      <c r="Q3553" t="s">
        <v>8317</v>
      </c>
      <c r="R3553" t="s">
        <v>8318</v>
      </c>
      <c r="S3553" s="8">
        <f t="shared" si="332"/>
        <v>41753.307523148142</v>
      </c>
      <c r="T3553" s="8">
        <f t="shared" si="333"/>
        <v>41781.671527777777</v>
      </c>
      <c r="U3553" t="str">
        <f t="shared" si="334"/>
        <v>Apr</v>
      </c>
      <c r="V3553" t="str">
        <f t="shared" si="335"/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">
        <v>8317</v>
      </c>
      <c r="R3554" t="s">
        <v>8318</v>
      </c>
      <c r="S3554" s="8">
        <f t="shared" si="332"/>
        <v>41788.378749999996</v>
      </c>
      <c r="T3554" s="8">
        <f t="shared" si="333"/>
        <v>41818.337083333332</v>
      </c>
      <c r="U3554" t="str">
        <f t="shared" si="334"/>
        <v>May</v>
      </c>
      <c r="V3554" t="str">
        <f t="shared" si="335"/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>
        <f t="shared" si="331"/>
        <v>56.2</v>
      </c>
      <c r="Q3555" t="s">
        <v>8317</v>
      </c>
      <c r="R3555" t="s">
        <v>8318</v>
      </c>
      <c r="S3555" s="8">
        <f t="shared" si="332"/>
        <v>42195.820370370369</v>
      </c>
      <c r="T3555" s="8">
        <f t="shared" si="333"/>
        <v>42227.75</v>
      </c>
      <c r="U3555" t="str">
        <f t="shared" si="334"/>
        <v>Jul</v>
      </c>
      <c r="V3555" t="str">
        <f t="shared" si="335"/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>
        <f t="shared" si="331"/>
        <v>107</v>
      </c>
      <c r="Q3556" t="s">
        <v>8317</v>
      </c>
      <c r="R3556" t="s">
        <v>8318</v>
      </c>
      <c r="S3556" s="8">
        <f t="shared" si="332"/>
        <v>42015.842118055552</v>
      </c>
      <c r="T3556" s="8">
        <f t="shared" si="333"/>
        <v>42046.458333333328</v>
      </c>
      <c r="U3556" t="str">
        <f t="shared" si="334"/>
        <v>Jan</v>
      </c>
      <c r="V3556" t="str">
        <f t="shared" si="335"/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171.43</v>
      </c>
      <c r="Q3557" t="s">
        <v>8317</v>
      </c>
      <c r="R3557" t="s">
        <v>8318</v>
      </c>
      <c r="S3557" s="8">
        <f t="shared" si="332"/>
        <v>42661.233726851853</v>
      </c>
      <c r="T3557" s="8">
        <f t="shared" si="333"/>
        <v>42691.233726851846</v>
      </c>
      <c r="U3557" t="str">
        <f t="shared" si="334"/>
        <v>Oct</v>
      </c>
      <c r="V3557" t="str">
        <f t="shared" si="335"/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>
        <f t="shared" si="331"/>
        <v>110.5</v>
      </c>
      <c r="Q3558" t="s">
        <v>8317</v>
      </c>
      <c r="R3558" t="s">
        <v>8318</v>
      </c>
      <c r="S3558" s="8">
        <f t="shared" si="332"/>
        <v>41808.441249999996</v>
      </c>
      <c r="T3558" s="8">
        <f t="shared" si="333"/>
        <v>41868.399583333332</v>
      </c>
      <c r="U3558" t="str">
        <f t="shared" si="334"/>
        <v>Jun</v>
      </c>
      <c r="V3558" t="str">
        <f t="shared" si="335"/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>
        <f t="shared" si="331"/>
        <v>179.28</v>
      </c>
      <c r="Q3559" t="s">
        <v>8317</v>
      </c>
      <c r="R3559" t="s">
        <v>8318</v>
      </c>
      <c r="S3559" s="8">
        <f t="shared" si="332"/>
        <v>41730.068414351852</v>
      </c>
      <c r="T3559" s="8">
        <f t="shared" si="333"/>
        <v>41764.026747685188</v>
      </c>
      <c r="U3559" t="str">
        <f t="shared" si="334"/>
        <v>Apr</v>
      </c>
      <c r="V3559" t="str">
        <f t="shared" si="335"/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22.91</v>
      </c>
      <c r="Q3560" t="s">
        <v>8317</v>
      </c>
      <c r="R3560" t="s">
        <v>8318</v>
      </c>
      <c r="S3560" s="8">
        <f t="shared" si="332"/>
        <v>42139.608506944445</v>
      </c>
      <c r="T3560" s="8">
        <f t="shared" si="333"/>
        <v>42181.625</v>
      </c>
      <c r="U3560" t="str">
        <f t="shared" si="334"/>
        <v>May</v>
      </c>
      <c r="V3560" t="str">
        <f t="shared" si="335"/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>
        <f t="shared" si="331"/>
        <v>43.13</v>
      </c>
      <c r="Q3561" t="s">
        <v>8317</v>
      </c>
      <c r="R3561" t="s">
        <v>8318</v>
      </c>
      <c r="S3561" s="8">
        <f t="shared" si="332"/>
        <v>42193.887824074067</v>
      </c>
      <c r="T3561" s="8">
        <f t="shared" si="333"/>
        <v>42216.123611111107</v>
      </c>
      <c r="U3561" t="str">
        <f t="shared" si="334"/>
        <v>Jul</v>
      </c>
      <c r="V3561" t="str">
        <f t="shared" si="335"/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>
        <f t="shared" si="331"/>
        <v>46.89</v>
      </c>
      <c r="Q3562" t="s">
        <v>8317</v>
      </c>
      <c r="R3562" t="s">
        <v>8318</v>
      </c>
      <c r="S3562" s="8">
        <f t="shared" si="332"/>
        <v>42115.681319444448</v>
      </c>
      <c r="T3562" s="8">
        <f t="shared" si="333"/>
        <v>42150.864583333328</v>
      </c>
      <c r="U3562" t="str">
        <f t="shared" si="334"/>
        <v>Apr</v>
      </c>
      <c r="V3562" t="str">
        <f t="shared" si="335"/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>
        <f t="shared" si="331"/>
        <v>47.41</v>
      </c>
      <c r="Q3563" t="s">
        <v>8317</v>
      </c>
      <c r="R3563" t="s">
        <v>8318</v>
      </c>
      <c r="S3563" s="8">
        <f t="shared" si="332"/>
        <v>42203.471967592595</v>
      </c>
      <c r="T3563" s="8">
        <f t="shared" si="333"/>
        <v>42221.524999999994</v>
      </c>
      <c r="U3563" t="str">
        <f t="shared" si="334"/>
        <v>Jul</v>
      </c>
      <c r="V3563" t="str">
        <f t="shared" si="335"/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>
        <f t="shared" si="331"/>
        <v>15.13</v>
      </c>
      <c r="Q3564" t="s">
        <v>8317</v>
      </c>
      <c r="R3564" t="s">
        <v>8318</v>
      </c>
      <c r="S3564" s="8">
        <f t="shared" si="332"/>
        <v>42433.553553240738</v>
      </c>
      <c r="T3564" s="8">
        <f t="shared" si="333"/>
        <v>42442.666666666672</v>
      </c>
      <c r="U3564" t="str">
        <f t="shared" si="334"/>
        <v>Mar</v>
      </c>
      <c r="V3564" t="str">
        <f t="shared" si="335"/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>
        <f t="shared" si="331"/>
        <v>21.1</v>
      </c>
      <c r="Q3565" t="s">
        <v>8317</v>
      </c>
      <c r="R3565" t="s">
        <v>8318</v>
      </c>
      <c r="S3565" s="8">
        <f t="shared" si="332"/>
        <v>42555.46361111111</v>
      </c>
      <c r="T3565" s="8">
        <f t="shared" si="333"/>
        <v>42583.541666666672</v>
      </c>
      <c r="U3565" t="str">
        <f t="shared" si="334"/>
        <v>Jul</v>
      </c>
      <c r="V3565" t="str">
        <f t="shared" si="335"/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>
        <f t="shared" si="331"/>
        <v>59.12</v>
      </c>
      <c r="Q3566" t="s">
        <v>8317</v>
      </c>
      <c r="R3566" t="s">
        <v>8318</v>
      </c>
      <c r="S3566" s="8">
        <f t="shared" si="332"/>
        <v>42236.414918981485</v>
      </c>
      <c r="T3566" s="8">
        <f t="shared" si="333"/>
        <v>42282.416666666672</v>
      </c>
      <c r="U3566" t="str">
        <f t="shared" si="334"/>
        <v>Aug</v>
      </c>
      <c r="V3566" t="str">
        <f t="shared" si="335"/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>
        <f t="shared" si="331"/>
        <v>97.92</v>
      </c>
      <c r="Q3567" t="s">
        <v>8317</v>
      </c>
      <c r="R3567" t="s">
        <v>8318</v>
      </c>
      <c r="S3567" s="8">
        <f t="shared" si="332"/>
        <v>41974.534814814811</v>
      </c>
      <c r="T3567" s="8">
        <f t="shared" si="333"/>
        <v>42004.493148148147</v>
      </c>
      <c r="U3567" t="str">
        <f t="shared" si="334"/>
        <v>Dec</v>
      </c>
      <c r="V3567" t="str">
        <f t="shared" si="335"/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>
        <f t="shared" si="331"/>
        <v>55.13</v>
      </c>
      <c r="Q3568" t="s">
        <v>8317</v>
      </c>
      <c r="R3568" t="s">
        <v>8318</v>
      </c>
      <c r="S3568" s="8">
        <f t="shared" si="332"/>
        <v>41997.299571759257</v>
      </c>
      <c r="T3568" s="8">
        <f t="shared" si="333"/>
        <v>42027.257905092592</v>
      </c>
      <c r="U3568" t="str">
        <f t="shared" si="334"/>
        <v>Dec</v>
      </c>
      <c r="V3568" t="str">
        <f t="shared" si="335"/>
        <v>2014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>
        <f t="shared" si="331"/>
        <v>26.54</v>
      </c>
      <c r="Q3569" t="s">
        <v>8317</v>
      </c>
      <c r="R3569" t="s">
        <v>8318</v>
      </c>
      <c r="S3569" s="8">
        <f t="shared" si="332"/>
        <v>42135.602361111109</v>
      </c>
      <c r="T3569" s="8">
        <f t="shared" si="333"/>
        <v>42165.560694444444</v>
      </c>
      <c r="U3569" t="str">
        <f t="shared" si="334"/>
        <v>May</v>
      </c>
      <c r="V3569" t="str">
        <f t="shared" si="335"/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>
        <f t="shared" si="331"/>
        <v>58.42</v>
      </c>
      <c r="Q3570" t="s">
        <v>8317</v>
      </c>
      <c r="R3570" t="s">
        <v>8318</v>
      </c>
      <c r="S3570" s="8">
        <f t="shared" si="332"/>
        <v>41869.532337962963</v>
      </c>
      <c r="T3570" s="8">
        <f t="shared" si="333"/>
        <v>41899.490671296298</v>
      </c>
      <c r="U3570" t="str">
        <f t="shared" si="334"/>
        <v>Aug</v>
      </c>
      <c r="V3570" t="str">
        <f t="shared" si="335"/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>
        <f t="shared" si="331"/>
        <v>122.54</v>
      </c>
      <c r="Q3571" t="s">
        <v>8317</v>
      </c>
      <c r="R3571" t="s">
        <v>8318</v>
      </c>
      <c r="S3571" s="8">
        <f t="shared" si="332"/>
        <v>41982.480277777773</v>
      </c>
      <c r="T3571" s="8">
        <f t="shared" si="333"/>
        <v>42012.438611111109</v>
      </c>
      <c r="U3571" t="str">
        <f t="shared" si="334"/>
        <v>Dec</v>
      </c>
      <c r="V3571" t="str">
        <f t="shared" si="335"/>
        <v>2014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>
        <f t="shared" si="331"/>
        <v>87.96</v>
      </c>
      <c r="Q3572" t="s">
        <v>8317</v>
      </c>
      <c r="R3572" t="s">
        <v>8318</v>
      </c>
      <c r="S3572" s="8">
        <f t="shared" si="332"/>
        <v>41976.123645833337</v>
      </c>
      <c r="T3572" s="8">
        <f t="shared" si="333"/>
        <v>42004.041666666672</v>
      </c>
      <c r="U3572" t="str">
        <f t="shared" si="334"/>
        <v>Dec</v>
      </c>
      <c r="V3572" t="str">
        <f t="shared" si="335"/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>
        <f t="shared" si="331"/>
        <v>73.239999999999995</v>
      </c>
      <c r="Q3573" t="s">
        <v>8317</v>
      </c>
      <c r="R3573" t="s">
        <v>8318</v>
      </c>
      <c r="S3573" s="8">
        <f t="shared" si="332"/>
        <v>41912.650613425925</v>
      </c>
      <c r="T3573" s="8">
        <f t="shared" si="333"/>
        <v>41942.608946759261</v>
      </c>
      <c r="U3573" t="str">
        <f t="shared" si="334"/>
        <v>Sep</v>
      </c>
      <c r="V3573" t="str">
        <f t="shared" si="335"/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55.56</v>
      </c>
      <c r="Q3574" t="s">
        <v>8317</v>
      </c>
      <c r="R3574" t="s">
        <v>8318</v>
      </c>
      <c r="S3574" s="8">
        <f t="shared" si="332"/>
        <v>42146.36206018518</v>
      </c>
      <c r="T3574" s="8">
        <f t="shared" si="333"/>
        <v>42176.320393518516</v>
      </c>
      <c r="U3574" t="str">
        <f t="shared" si="334"/>
        <v>May</v>
      </c>
      <c r="V3574" t="str">
        <f t="shared" si="335"/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>
        <f t="shared" si="331"/>
        <v>39.54</v>
      </c>
      <c r="Q3575" t="s">
        <v>8317</v>
      </c>
      <c r="R3575" t="s">
        <v>8318</v>
      </c>
      <c r="S3575" s="8">
        <f t="shared" si="332"/>
        <v>41921.167199074072</v>
      </c>
      <c r="T3575" s="8">
        <f t="shared" si="333"/>
        <v>41951.167199074072</v>
      </c>
      <c r="U3575" t="str">
        <f t="shared" si="334"/>
        <v>Oct</v>
      </c>
      <c r="V3575" t="str">
        <f t="shared" si="335"/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>
        <f t="shared" si="331"/>
        <v>136.78</v>
      </c>
      <c r="Q3576" t="s">
        <v>8317</v>
      </c>
      <c r="R3576" t="s">
        <v>8318</v>
      </c>
      <c r="S3576" s="8">
        <f t="shared" si="332"/>
        <v>41926.734351851846</v>
      </c>
      <c r="T3576" s="8">
        <f t="shared" si="333"/>
        <v>41956.734351851846</v>
      </c>
      <c r="U3576" t="str">
        <f t="shared" si="334"/>
        <v>Oct</v>
      </c>
      <c r="V3576" t="str">
        <f t="shared" si="335"/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>
        <f t="shared" si="331"/>
        <v>99.34</v>
      </c>
      <c r="Q3577" t="s">
        <v>8317</v>
      </c>
      <c r="R3577" t="s">
        <v>8318</v>
      </c>
      <c r="S3577" s="8">
        <f t="shared" si="332"/>
        <v>42561.575543981475</v>
      </c>
      <c r="T3577" s="8">
        <f t="shared" si="333"/>
        <v>42592.915972222225</v>
      </c>
      <c r="U3577" t="str">
        <f t="shared" si="334"/>
        <v>Jul</v>
      </c>
      <c r="V3577" t="str">
        <f t="shared" si="335"/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">
        <v>8317</v>
      </c>
      <c r="R3578" t="s">
        <v>8318</v>
      </c>
      <c r="S3578" s="8">
        <f t="shared" si="332"/>
        <v>42649.340902777774</v>
      </c>
      <c r="T3578" s="8">
        <f t="shared" si="333"/>
        <v>42709.340902777782</v>
      </c>
      <c r="U3578" t="str">
        <f t="shared" si="334"/>
        <v>Oct</v>
      </c>
      <c r="V3578" t="str">
        <f t="shared" si="335"/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28.89</v>
      </c>
      <c r="Q3579" t="s">
        <v>8317</v>
      </c>
      <c r="R3579" t="s">
        <v>8318</v>
      </c>
      <c r="S3579" s="8">
        <f t="shared" si="332"/>
        <v>42093.578506944446</v>
      </c>
      <c r="T3579" s="8">
        <f t="shared" si="333"/>
        <v>42120.01944444445</v>
      </c>
      <c r="U3579" t="str">
        <f t="shared" si="334"/>
        <v>Mar</v>
      </c>
      <c r="V3579" t="str">
        <f t="shared" si="335"/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>
        <f t="shared" si="331"/>
        <v>40.549999999999997</v>
      </c>
      <c r="Q3580" t="s">
        <v>8317</v>
      </c>
      <c r="R3580" t="s">
        <v>8318</v>
      </c>
      <c r="S3580" s="8">
        <f t="shared" si="332"/>
        <v>42460.525196759256</v>
      </c>
      <c r="T3580" s="8">
        <f t="shared" si="333"/>
        <v>42490.483530092592</v>
      </c>
      <c r="U3580" t="str">
        <f t="shared" si="334"/>
        <v>Mar</v>
      </c>
      <c r="V3580" t="str">
        <f t="shared" si="335"/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</v>
      </c>
      <c r="Q3581" t="s">
        <v>8317</v>
      </c>
      <c r="R3581" t="s">
        <v>8318</v>
      </c>
      <c r="S3581" s="8">
        <f t="shared" si="332"/>
        <v>42430.553888888891</v>
      </c>
      <c r="T3581" s="8">
        <f t="shared" si="333"/>
        <v>42460.470555555556</v>
      </c>
      <c r="U3581" t="str">
        <f t="shared" si="334"/>
        <v>Mar</v>
      </c>
      <c r="V3581" t="str">
        <f t="shared" si="335"/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>
        <f t="shared" si="331"/>
        <v>37.96</v>
      </c>
      <c r="Q3582" t="s">
        <v>8317</v>
      </c>
      <c r="R3582" t="s">
        <v>8318</v>
      </c>
      <c r="S3582" s="8">
        <f t="shared" si="332"/>
        <v>42025.967847222222</v>
      </c>
      <c r="T3582" s="8">
        <f t="shared" si="333"/>
        <v>42063.957638888889</v>
      </c>
      <c r="U3582" t="str">
        <f t="shared" si="334"/>
        <v>Jan</v>
      </c>
      <c r="V3582" t="str">
        <f t="shared" si="335"/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</v>
      </c>
      <c r="Q3583" t="s">
        <v>8317</v>
      </c>
      <c r="R3583" t="s">
        <v>8318</v>
      </c>
      <c r="S3583" s="8">
        <f t="shared" si="332"/>
        <v>41836.26284722222</v>
      </c>
      <c r="T3583" s="8">
        <f t="shared" si="333"/>
        <v>41850.221180555556</v>
      </c>
      <c r="U3583" t="str">
        <f t="shared" si="334"/>
        <v>Jul</v>
      </c>
      <c r="V3583" t="str">
        <f t="shared" si="335"/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</v>
      </c>
      <c r="Q3584" t="s">
        <v>8317</v>
      </c>
      <c r="R3584" t="s">
        <v>8318</v>
      </c>
      <c r="S3584" s="8">
        <f t="shared" si="332"/>
        <v>42450.887523148143</v>
      </c>
      <c r="T3584" s="8">
        <f t="shared" si="333"/>
        <v>42464.845856481479</v>
      </c>
      <c r="U3584" t="str">
        <f t="shared" si="334"/>
        <v>Mar</v>
      </c>
      <c r="V3584" t="str">
        <f t="shared" si="335"/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>
        <f t="shared" si="331"/>
        <v>135.63</v>
      </c>
      <c r="Q3585" t="s">
        <v>8317</v>
      </c>
      <c r="R3585" t="s">
        <v>8318</v>
      </c>
      <c r="S3585" s="8">
        <f t="shared" si="332"/>
        <v>42418.217650462961</v>
      </c>
      <c r="T3585" s="8">
        <f t="shared" si="333"/>
        <v>42478.134317129632</v>
      </c>
      <c r="U3585" t="str">
        <f t="shared" si="334"/>
        <v>Feb</v>
      </c>
      <c r="V3585" t="str">
        <f t="shared" si="335"/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>
        <f t="shared" si="331"/>
        <v>30.94</v>
      </c>
      <c r="Q3586" t="s">
        <v>8317</v>
      </c>
      <c r="R3586" t="s">
        <v>8318</v>
      </c>
      <c r="S3586" s="8">
        <f t="shared" si="332"/>
        <v>42168.108148148145</v>
      </c>
      <c r="T3586" s="8">
        <f t="shared" si="333"/>
        <v>42198.066481481481</v>
      </c>
      <c r="U3586" t="str">
        <f t="shared" si="334"/>
        <v>Jun</v>
      </c>
      <c r="V3586" t="str">
        <f t="shared" si="335"/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ROUND(100*(E3587/D3587),0)</f>
        <v>119</v>
      </c>
      <c r="P3587">
        <f t="shared" ref="P3587:P3650" si="337">ROUND(E3587/L3587,2)</f>
        <v>176.09</v>
      </c>
      <c r="Q3587" t="s">
        <v>8317</v>
      </c>
      <c r="R3587" t="s">
        <v>8318</v>
      </c>
      <c r="S3587" s="8">
        <f t="shared" ref="S3587:S3650" si="338">(((J3587/60)/60)/24)+DATE(1970,1,1)+(-5/24)</f>
        <v>41964.507986111108</v>
      </c>
      <c r="T3587" s="8">
        <f t="shared" ref="T3587:T3650" si="339">(((I3587/60)/60)/24)+DATE(1970,1,1)+(-6/24)</f>
        <v>41994.466319444444</v>
      </c>
      <c r="U3587" t="str">
        <f t="shared" ref="U3587:U3650" si="340">TEXT(S3587,"mmm")</f>
        <v>Nov</v>
      </c>
      <c r="V3587" t="str">
        <f t="shared" ref="V3587:V3650" si="341">TEXT(S3587,"yyyy")</f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>
        <f t="shared" si="337"/>
        <v>151.97999999999999</v>
      </c>
      <c r="Q3588" t="s">
        <v>8317</v>
      </c>
      <c r="R3588" t="s">
        <v>8318</v>
      </c>
      <c r="S3588" s="8">
        <f t="shared" si="338"/>
        <v>42576.489236111105</v>
      </c>
      <c r="T3588" s="8">
        <f t="shared" si="339"/>
        <v>42636.447569444441</v>
      </c>
      <c r="U3588" t="str">
        <f t="shared" si="340"/>
        <v>Jul</v>
      </c>
      <c r="V3588" t="str">
        <f t="shared" si="341"/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>
        <f t="shared" si="337"/>
        <v>22.61</v>
      </c>
      <c r="Q3589" t="s">
        <v>8317</v>
      </c>
      <c r="R3589" t="s">
        <v>8318</v>
      </c>
      <c r="S3589" s="8">
        <f t="shared" si="338"/>
        <v>42503.331643518519</v>
      </c>
      <c r="T3589" s="8">
        <f t="shared" si="339"/>
        <v>42548.541666666672</v>
      </c>
      <c r="U3589" t="str">
        <f t="shared" si="340"/>
        <v>May</v>
      </c>
      <c r="V3589" t="str">
        <f t="shared" si="341"/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>
        <f t="shared" si="337"/>
        <v>18.27</v>
      </c>
      <c r="Q3590" t="s">
        <v>8317</v>
      </c>
      <c r="R3590" t="s">
        <v>8318</v>
      </c>
      <c r="S3590" s="8">
        <f t="shared" si="338"/>
        <v>42101.620486111111</v>
      </c>
      <c r="T3590" s="8">
        <f t="shared" si="339"/>
        <v>42123.708333333328</v>
      </c>
      <c r="U3590" t="str">
        <f t="shared" si="340"/>
        <v>Apr</v>
      </c>
      <c r="V3590" t="str">
        <f t="shared" si="341"/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>
        <f t="shared" si="337"/>
        <v>82.26</v>
      </c>
      <c r="Q3591" t="s">
        <v>8317</v>
      </c>
      <c r="R3591" t="s">
        <v>8318</v>
      </c>
      <c r="S3591" s="8">
        <f t="shared" si="338"/>
        <v>42125.439201388886</v>
      </c>
      <c r="T3591" s="8">
        <f t="shared" si="339"/>
        <v>42150.397534722222</v>
      </c>
      <c r="U3591" t="str">
        <f t="shared" si="340"/>
        <v>May</v>
      </c>
      <c r="V3591" t="str">
        <f t="shared" si="341"/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>
        <f t="shared" si="337"/>
        <v>68.53</v>
      </c>
      <c r="Q3592" t="s">
        <v>8317</v>
      </c>
      <c r="R3592" t="s">
        <v>8318</v>
      </c>
      <c r="S3592" s="8">
        <f t="shared" si="338"/>
        <v>41902.125393518516</v>
      </c>
      <c r="T3592" s="8">
        <f t="shared" si="339"/>
        <v>41932.083726851852</v>
      </c>
      <c r="U3592" t="str">
        <f t="shared" si="340"/>
        <v>Sep</v>
      </c>
      <c r="V3592" t="str">
        <f t="shared" si="341"/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68.06</v>
      </c>
      <c r="Q3593" t="s">
        <v>8317</v>
      </c>
      <c r="R3593" t="s">
        <v>8318</v>
      </c>
      <c r="S3593" s="8">
        <f t="shared" si="338"/>
        <v>42003.74009259259</v>
      </c>
      <c r="T3593" s="8">
        <f t="shared" si="339"/>
        <v>42027.957638888889</v>
      </c>
      <c r="U3593" t="str">
        <f t="shared" si="340"/>
        <v>Dec</v>
      </c>
      <c r="V3593" t="str">
        <f t="shared" si="341"/>
        <v>2014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>
        <f t="shared" si="337"/>
        <v>72.709999999999994</v>
      </c>
      <c r="Q3594" t="s">
        <v>8317</v>
      </c>
      <c r="R3594" t="s">
        <v>8318</v>
      </c>
      <c r="S3594" s="8">
        <f t="shared" si="338"/>
        <v>41988.621608796289</v>
      </c>
      <c r="T3594" s="8">
        <f t="shared" si="339"/>
        <v>42045.957638888889</v>
      </c>
      <c r="U3594" t="str">
        <f t="shared" si="340"/>
        <v>Dec</v>
      </c>
      <c r="V3594" t="str">
        <f t="shared" si="341"/>
        <v>2014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>
        <f t="shared" si="337"/>
        <v>77.19</v>
      </c>
      <c r="Q3595" t="s">
        <v>8317</v>
      </c>
      <c r="R3595" t="s">
        <v>8318</v>
      </c>
      <c r="S3595" s="8">
        <f t="shared" si="338"/>
        <v>41974.690266203703</v>
      </c>
      <c r="T3595" s="8">
        <f t="shared" si="339"/>
        <v>42009.601388888885</v>
      </c>
      <c r="U3595" t="str">
        <f t="shared" si="340"/>
        <v>Dec</v>
      </c>
      <c r="V3595" t="str">
        <f t="shared" si="341"/>
        <v>2014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>
        <f t="shared" si="337"/>
        <v>55.97</v>
      </c>
      <c r="Q3596" t="s">
        <v>8317</v>
      </c>
      <c r="R3596" t="s">
        <v>8318</v>
      </c>
      <c r="S3596" s="8">
        <f t="shared" si="338"/>
        <v>42591.858587962961</v>
      </c>
      <c r="T3596" s="8">
        <f t="shared" si="339"/>
        <v>42616.816921296297</v>
      </c>
      <c r="U3596" t="str">
        <f t="shared" si="340"/>
        <v>Aug</v>
      </c>
      <c r="V3596" t="str">
        <f t="shared" si="341"/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>
        <f t="shared" si="337"/>
        <v>49.69</v>
      </c>
      <c r="Q3597" t="s">
        <v>8317</v>
      </c>
      <c r="R3597" t="s">
        <v>8318</v>
      </c>
      <c r="S3597" s="8">
        <f t="shared" si="338"/>
        <v>42049.800034722219</v>
      </c>
      <c r="T3597" s="8">
        <f t="shared" si="339"/>
        <v>42076.040972222225</v>
      </c>
      <c r="U3597" t="str">
        <f t="shared" si="340"/>
        <v>Feb</v>
      </c>
      <c r="V3597" t="str">
        <f t="shared" si="341"/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>
        <f t="shared" si="337"/>
        <v>79</v>
      </c>
      <c r="Q3598" t="s">
        <v>8317</v>
      </c>
      <c r="R3598" t="s">
        <v>8318</v>
      </c>
      <c r="S3598" s="8">
        <f t="shared" si="338"/>
        <v>41856.506736111107</v>
      </c>
      <c r="T3598" s="8">
        <f t="shared" si="339"/>
        <v>41877.465069444443</v>
      </c>
      <c r="U3598" t="str">
        <f t="shared" si="340"/>
        <v>Aug</v>
      </c>
      <c r="V3598" t="str">
        <f t="shared" si="341"/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>
        <f t="shared" si="337"/>
        <v>77.73</v>
      </c>
      <c r="Q3599" t="s">
        <v>8317</v>
      </c>
      <c r="R3599" t="s">
        <v>8318</v>
      </c>
      <c r="S3599" s="8">
        <f t="shared" si="338"/>
        <v>42417.377199074072</v>
      </c>
      <c r="T3599" s="8">
        <f t="shared" si="339"/>
        <v>42431.999305555553</v>
      </c>
      <c r="U3599" t="str">
        <f t="shared" si="340"/>
        <v>Feb</v>
      </c>
      <c r="V3599" t="str">
        <f t="shared" si="341"/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>
        <f t="shared" si="337"/>
        <v>40.78</v>
      </c>
      <c r="Q3600" t="s">
        <v>8317</v>
      </c>
      <c r="R3600" t="s">
        <v>8318</v>
      </c>
      <c r="S3600" s="8">
        <f t="shared" si="338"/>
        <v>41866.590532407405</v>
      </c>
      <c r="T3600" s="8">
        <f t="shared" si="339"/>
        <v>41884.957638888889</v>
      </c>
      <c r="U3600" t="str">
        <f t="shared" si="340"/>
        <v>Aug</v>
      </c>
      <c r="V3600" t="str">
        <f t="shared" si="341"/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</v>
      </c>
      <c r="Q3601" t="s">
        <v>8317</v>
      </c>
      <c r="R3601" t="s">
        <v>8318</v>
      </c>
      <c r="S3601" s="8">
        <f t="shared" si="338"/>
        <v>42220.586539351854</v>
      </c>
      <c r="T3601" s="8">
        <f t="shared" si="339"/>
        <v>42245.75</v>
      </c>
      <c r="U3601" t="str">
        <f t="shared" si="340"/>
        <v>Aug</v>
      </c>
      <c r="V3601" t="str">
        <f t="shared" si="341"/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">
        <v>8317</v>
      </c>
      <c r="R3602" t="s">
        <v>8318</v>
      </c>
      <c r="S3602" s="8">
        <f t="shared" si="338"/>
        <v>42628.640787037039</v>
      </c>
      <c r="T3602" s="8">
        <f t="shared" si="339"/>
        <v>42656.599120370374</v>
      </c>
      <c r="U3602" t="str">
        <f t="shared" si="340"/>
        <v>Sep</v>
      </c>
      <c r="V3602" t="str">
        <f t="shared" si="341"/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>
        <f t="shared" si="337"/>
        <v>39.380000000000003</v>
      </c>
      <c r="Q3603" t="s">
        <v>8317</v>
      </c>
      <c r="R3603" t="s">
        <v>8318</v>
      </c>
      <c r="S3603" s="8">
        <f t="shared" si="338"/>
        <v>41990.790300925924</v>
      </c>
      <c r="T3603" s="8">
        <f t="shared" si="339"/>
        <v>42020.74863425926</v>
      </c>
      <c r="U3603" t="str">
        <f t="shared" si="340"/>
        <v>Dec</v>
      </c>
      <c r="V3603" t="str">
        <f t="shared" si="341"/>
        <v>2014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>
        <f t="shared" si="337"/>
        <v>81.67</v>
      </c>
      <c r="Q3604" t="s">
        <v>8317</v>
      </c>
      <c r="R3604" t="s">
        <v>8318</v>
      </c>
      <c r="S3604" s="8">
        <f t="shared" si="338"/>
        <v>42447.68609953703</v>
      </c>
      <c r="T3604" s="8">
        <f t="shared" si="339"/>
        <v>42507.644432870366</v>
      </c>
      <c r="U3604" t="str">
        <f t="shared" si="340"/>
        <v>Mar</v>
      </c>
      <c r="V3604" t="str">
        <f t="shared" si="341"/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>
        <f t="shared" si="337"/>
        <v>44.91</v>
      </c>
      <c r="Q3605" t="s">
        <v>8317</v>
      </c>
      <c r="R3605" t="s">
        <v>8318</v>
      </c>
      <c r="S3605" s="8">
        <f t="shared" si="338"/>
        <v>42283.656018518515</v>
      </c>
      <c r="T3605" s="8">
        <f t="shared" si="339"/>
        <v>42313.656018518523</v>
      </c>
      <c r="U3605" t="str">
        <f t="shared" si="340"/>
        <v>Oct</v>
      </c>
      <c r="V3605" t="str">
        <f t="shared" si="341"/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>
        <f t="shared" si="337"/>
        <v>49.06</v>
      </c>
      <c r="Q3606" t="s">
        <v>8317</v>
      </c>
      <c r="R3606" t="s">
        <v>8318</v>
      </c>
      <c r="S3606" s="8">
        <f t="shared" si="338"/>
        <v>42482.80736111111</v>
      </c>
      <c r="T3606" s="8">
        <f t="shared" si="339"/>
        <v>42489.040972222225</v>
      </c>
      <c r="U3606" t="str">
        <f t="shared" si="340"/>
        <v>Apr</v>
      </c>
      <c r="V3606" t="str">
        <f t="shared" si="341"/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30.67</v>
      </c>
      <c r="Q3607" t="s">
        <v>8317</v>
      </c>
      <c r="R3607" t="s">
        <v>8318</v>
      </c>
      <c r="S3607" s="8">
        <f t="shared" si="338"/>
        <v>42383.584791666661</v>
      </c>
      <c r="T3607" s="8">
        <f t="shared" si="339"/>
        <v>42413.543124999997</v>
      </c>
      <c r="U3607" t="str">
        <f t="shared" si="340"/>
        <v>Jan</v>
      </c>
      <c r="V3607" t="str">
        <f t="shared" si="341"/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>
        <f t="shared" si="337"/>
        <v>61.06</v>
      </c>
      <c r="Q3608" t="s">
        <v>8317</v>
      </c>
      <c r="R3608" t="s">
        <v>8318</v>
      </c>
      <c r="S3608" s="8">
        <f t="shared" si="338"/>
        <v>42566.396493055552</v>
      </c>
      <c r="T3608" s="8">
        <f t="shared" si="339"/>
        <v>42596.354826388888</v>
      </c>
      <c r="U3608" t="str">
        <f t="shared" si="340"/>
        <v>Jul</v>
      </c>
      <c r="V3608" t="str">
        <f t="shared" si="341"/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>
        <f t="shared" si="337"/>
        <v>29</v>
      </c>
      <c r="Q3609" t="s">
        <v>8317</v>
      </c>
      <c r="R3609" t="s">
        <v>8318</v>
      </c>
      <c r="S3609" s="8">
        <f t="shared" si="338"/>
        <v>42338.755578703705</v>
      </c>
      <c r="T3609" s="8">
        <f t="shared" si="339"/>
        <v>42352.75</v>
      </c>
      <c r="U3609" t="str">
        <f t="shared" si="340"/>
        <v>Nov</v>
      </c>
      <c r="V3609" t="str">
        <f t="shared" si="341"/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29.63</v>
      </c>
      <c r="Q3610" t="s">
        <v>8317</v>
      </c>
      <c r="R3610" t="s">
        <v>8318</v>
      </c>
      <c r="S3610" s="8">
        <f t="shared" si="338"/>
        <v>42506.50104166667</v>
      </c>
      <c r="T3610" s="8">
        <f t="shared" si="339"/>
        <v>42538.333333333328</v>
      </c>
      <c r="U3610" t="str">
        <f t="shared" si="340"/>
        <v>May</v>
      </c>
      <c r="V3610" t="str">
        <f t="shared" si="341"/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>
        <f t="shared" si="337"/>
        <v>143.1</v>
      </c>
      <c r="Q3611" t="s">
        <v>8317</v>
      </c>
      <c r="R3611" t="s">
        <v>8318</v>
      </c>
      <c r="S3611" s="8">
        <f t="shared" si="338"/>
        <v>42429.783391203695</v>
      </c>
      <c r="T3611" s="8">
        <f t="shared" si="339"/>
        <v>42459.700057870374</v>
      </c>
      <c r="U3611" t="str">
        <f t="shared" si="340"/>
        <v>Feb</v>
      </c>
      <c r="V3611" t="str">
        <f t="shared" si="341"/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>
        <f t="shared" si="337"/>
        <v>52.35</v>
      </c>
      <c r="Q3612" t="s">
        <v>8317</v>
      </c>
      <c r="R3612" t="s">
        <v>8318</v>
      </c>
      <c r="S3612" s="8">
        <f t="shared" si="338"/>
        <v>42203.22379629629</v>
      </c>
      <c r="T3612" s="8">
        <f t="shared" si="339"/>
        <v>42233.182129629626</v>
      </c>
      <c r="U3612" t="str">
        <f t="shared" si="340"/>
        <v>Jul</v>
      </c>
      <c r="V3612" t="str">
        <f t="shared" si="341"/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66.67</v>
      </c>
      <c r="Q3613" t="s">
        <v>8317</v>
      </c>
      <c r="R3613" t="s">
        <v>8318</v>
      </c>
      <c r="S3613" s="8">
        <f t="shared" si="338"/>
        <v>42072.162048611113</v>
      </c>
      <c r="T3613" s="8">
        <f t="shared" si="339"/>
        <v>42102.120381944449</v>
      </c>
      <c r="U3613" t="str">
        <f t="shared" si="340"/>
        <v>Mar</v>
      </c>
      <c r="V3613" t="str">
        <f t="shared" si="341"/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>
        <f t="shared" si="337"/>
        <v>126.67</v>
      </c>
      <c r="Q3614" t="s">
        <v>8317</v>
      </c>
      <c r="R3614" t="s">
        <v>8318</v>
      </c>
      <c r="S3614" s="8">
        <f t="shared" si="338"/>
        <v>41789.518645833334</v>
      </c>
      <c r="T3614" s="8">
        <f t="shared" si="339"/>
        <v>41799.476979166669</v>
      </c>
      <c r="U3614" t="str">
        <f t="shared" si="340"/>
        <v>May</v>
      </c>
      <c r="V3614" t="str">
        <f t="shared" si="341"/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">
        <v>8317</v>
      </c>
      <c r="R3615" t="s">
        <v>8318</v>
      </c>
      <c r="S3615" s="8">
        <f t="shared" si="338"/>
        <v>41788.381643518514</v>
      </c>
      <c r="T3615" s="8">
        <f t="shared" si="339"/>
        <v>41818.33997685185</v>
      </c>
      <c r="U3615" t="str">
        <f t="shared" si="340"/>
        <v>May</v>
      </c>
      <c r="V3615" t="str">
        <f t="shared" si="341"/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>
        <f t="shared" si="337"/>
        <v>35.49</v>
      </c>
      <c r="Q3616" t="s">
        <v>8317</v>
      </c>
      <c r="R3616" t="s">
        <v>8318</v>
      </c>
      <c r="S3616" s="8">
        <f t="shared" si="338"/>
        <v>42143.833518518521</v>
      </c>
      <c r="T3616" s="8">
        <f t="shared" si="339"/>
        <v>42173.791851851856</v>
      </c>
      <c r="U3616" t="str">
        <f t="shared" si="340"/>
        <v>May</v>
      </c>
      <c r="V3616" t="str">
        <f t="shared" si="341"/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>
        <f t="shared" si="337"/>
        <v>37.08</v>
      </c>
      <c r="Q3617" t="s">
        <v>8317</v>
      </c>
      <c r="R3617" t="s">
        <v>8318</v>
      </c>
      <c r="S3617" s="8">
        <f t="shared" si="338"/>
        <v>42318.385370370372</v>
      </c>
      <c r="T3617" s="8">
        <f t="shared" si="339"/>
        <v>42348.343703703707</v>
      </c>
      <c r="U3617" t="str">
        <f t="shared" si="340"/>
        <v>Nov</v>
      </c>
      <c r="V3617" t="str">
        <f t="shared" si="341"/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>
        <f t="shared" si="337"/>
        <v>69.33</v>
      </c>
      <c r="Q3618" t="s">
        <v>8317</v>
      </c>
      <c r="R3618" t="s">
        <v>8318</v>
      </c>
      <c r="S3618" s="8">
        <f t="shared" si="338"/>
        <v>42052.741481481477</v>
      </c>
      <c r="T3618" s="8">
        <f t="shared" si="339"/>
        <v>42082.658148148148</v>
      </c>
      <c r="U3618" t="str">
        <f t="shared" si="340"/>
        <v>Feb</v>
      </c>
      <c r="V3618" t="str">
        <f t="shared" si="341"/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>
        <f t="shared" si="337"/>
        <v>17.25</v>
      </c>
      <c r="Q3619" t="s">
        <v>8317</v>
      </c>
      <c r="R3619" t="s">
        <v>8318</v>
      </c>
      <c r="S3619" s="8">
        <f t="shared" si="338"/>
        <v>42779.401956018519</v>
      </c>
      <c r="T3619" s="8">
        <f t="shared" si="339"/>
        <v>42793.75</v>
      </c>
      <c r="U3619" t="str">
        <f t="shared" si="340"/>
        <v>Feb</v>
      </c>
      <c r="V3619" t="str">
        <f t="shared" si="341"/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</v>
      </c>
      <c r="Q3620" t="s">
        <v>8317</v>
      </c>
      <c r="R3620" t="s">
        <v>8318</v>
      </c>
      <c r="S3620" s="8">
        <f t="shared" si="338"/>
        <v>42128.419560185182</v>
      </c>
      <c r="T3620" s="8">
        <f t="shared" si="339"/>
        <v>42158.377893518518</v>
      </c>
      <c r="U3620" t="str">
        <f t="shared" si="340"/>
        <v>May</v>
      </c>
      <c r="V3620" t="str">
        <f t="shared" si="341"/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>
        <f t="shared" si="337"/>
        <v>66.47</v>
      </c>
      <c r="Q3621" t="s">
        <v>8317</v>
      </c>
      <c r="R3621" t="s">
        <v>8318</v>
      </c>
      <c r="S3621" s="8">
        <f t="shared" si="338"/>
        <v>42660.92391203704</v>
      </c>
      <c r="T3621" s="8">
        <f t="shared" si="339"/>
        <v>42693.666666666672</v>
      </c>
      <c r="U3621" t="str">
        <f t="shared" si="340"/>
        <v>Oct</v>
      </c>
      <c r="V3621" t="str">
        <f t="shared" si="341"/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>
        <f t="shared" si="337"/>
        <v>56.07</v>
      </c>
      <c r="Q3622" t="s">
        <v>8317</v>
      </c>
      <c r="R3622" t="s">
        <v>8318</v>
      </c>
      <c r="S3622" s="8">
        <f t="shared" si="338"/>
        <v>42037.72987268518</v>
      </c>
      <c r="T3622" s="8">
        <f t="shared" si="339"/>
        <v>42067.916666666672</v>
      </c>
      <c r="U3622" t="str">
        <f t="shared" si="340"/>
        <v>Feb</v>
      </c>
      <c r="V3622" t="str">
        <f t="shared" si="341"/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>
        <f t="shared" si="337"/>
        <v>47.03</v>
      </c>
      <c r="Q3623" t="s">
        <v>8317</v>
      </c>
      <c r="R3623" t="s">
        <v>8318</v>
      </c>
      <c r="S3623" s="8">
        <f t="shared" si="338"/>
        <v>42619.727361111109</v>
      </c>
      <c r="T3623" s="8">
        <f t="shared" si="339"/>
        <v>42643.625</v>
      </c>
      <c r="U3623" t="str">
        <f t="shared" si="340"/>
        <v>Sep</v>
      </c>
      <c r="V3623" t="str">
        <f t="shared" si="341"/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>
        <f t="shared" si="337"/>
        <v>47.67</v>
      </c>
      <c r="Q3624" t="s">
        <v>8317</v>
      </c>
      <c r="R3624" t="s">
        <v>8318</v>
      </c>
      <c r="S3624" s="8">
        <f t="shared" si="338"/>
        <v>41877.013553240737</v>
      </c>
      <c r="T3624" s="8">
        <f t="shared" si="339"/>
        <v>41909.890972222223</v>
      </c>
      <c r="U3624" t="str">
        <f t="shared" si="340"/>
        <v>Aug</v>
      </c>
      <c r="V3624" t="str">
        <f t="shared" si="341"/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88.24</v>
      </c>
      <c r="Q3625" t="s">
        <v>8317</v>
      </c>
      <c r="R3625" t="s">
        <v>8318</v>
      </c>
      <c r="S3625" s="8">
        <f t="shared" si="338"/>
        <v>41828.528587962959</v>
      </c>
      <c r="T3625" s="8">
        <f t="shared" si="339"/>
        <v>41846.041666666664</v>
      </c>
      <c r="U3625" t="str">
        <f t="shared" si="340"/>
        <v>Jul</v>
      </c>
      <c r="V3625" t="str">
        <f t="shared" si="341"/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>
        <f t="shared" si="337"/>
        <v>80.72</v>
      </c>
      <c r="Q3626" t="s">
        <v>8317</v>
      </c>
      <c r="R3626" t="s">
        <v>8318</v>
      </c>
      <c r="S3626" s="8">
        <f t="shared" si="338"/>
        <v>42545.565856481473</v>
      </c>
      <c r="T3626" s="8">
        <f t="shared" si="339"/>
        <v>42605.524189814809</v>
      </c>
      <c r="U3626" t="str">
        <f t="shared" si="340"/>
        <v>Jun</v>
      </c>
      <c r="V3626" t="str">
        <f t="shared" si="341"/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>
        <f t="shared" si="337"/>
        <v>39.49</v>
      </c>
      <c r="Q3627" t="s">
        <v>8317</v>
      </c>
      <c r="R3627" t="s">
        <v>8318</v>
      </c>
      <c r="S3627" s="8">
        <f t="shared" si="338"/>
        <v>42157.444178240738</v>
      </c>
      <c r="T3627" s="8">
        <f t="shared" si="339"/>
        <v>42187.402511574073</v>
      </c>
      <c r="U3627" t="str">
        <f t="shared" si="340"/>
        <v>Jun</v>
      </c>
      <c r="V3627" t="str">
        <f t="shared" si="341"/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>
        <f t="shared" si="337"/>
        <v>84.85</v>
      </c>
      <c r="Q3628" t="s">
        <v>8317</v>
      </c>
      <c r="R3628" t="s">
        <v>8318</v>
      </c>
      <c r="S3628" s="8">
        <f t="shared" si="338"/>
        <v>41846.458993055552</v>
      </c>
      <c r="T3628" s="8">
        <f t="shared" si="339"/>
        <v>41867.417326388888</v>
      </c>
      <c r="U3628" t="str">
        <f t="shared" si="340"/>
        <v>Jul</v>
      </c>
      <c r="V3628" t="str">
        <f t="shared" si="341"/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68.97</v>
      </c>
      <c r="Q3629" t="s">
        <v>8317</v>
      </c>
      <c r="R3629" t="s">
        <v>8318</v>
      </c>
      <c r="S3629" s="8">
        <f t="shared" si="338"/>
        <v>42460.533414351848</v>
      </c>
      <c r="T3629" s="8">
        <f t="shared" si="339"/>
        <v>42510.915972222225</v>
      </c>
      <c r="U3629" t="str">
        <f t="shared" si="340"/>
        <v>Mar</v>
      </c>
      <c r="V3629" t="str">
        <f t="shared" si="341"/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">
        <v>8317</v>
      </c>
      <c r="R3630" t="s">
        <v>8359</v>
      </c>
      <c r="S3630" s="8">
        <f t="shared" si="338"/>
        <v>42291.6249537037</v>
      </c>
      <c r="T3630" s="8">
        <f t="shared" si="339"/>
        <v>42351.624953703707</v>
      </c>
      <c r="U3630" t="str">
        <f t="shared" si="340"/>
        <v>Oct</v>
      </c>
      <c r="V3630" t="str">
        <f t="shared" si="341"/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>
        <f t="shared" si="337"/>
        <v>1</v>
      </c>
      <c r="Q3631" t="s">
        <v>8317</v>
      </c>
      <c r="R3631" t="s">
        <v>8359</v>
      </c>
      <c r="S3631" s="8">
        <f t="shared" si="338"/>
        <v>42436.886157407404</v>
      </c>
      <c r="T3631" s="8">
        <f t="shared" si="339"/>
        <v>42495.458333333328</v>
      </c>
      <c r="U3631" t="str">
        <f t="shared" si="340"/>
        <v>Mar</v>
      </c>
      <c r="V3631" t="str">
        <f t="shared" si="341"/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>
        <f t="shared" si="337"/>
        <v>1</v>
      </c>
      <c r="Q3632" t="s">
        <v>8317</v>
      </c>
      <c r="R3632" t="s">
        <v>8359</v>
      </c>
      <c r="S3632" s="8">
        <f t="shared" si="338"/>
        <v>41942.638773148145</v>
      </c>
      <c r="T3632" s="8">
        <f t="shared" si="339"/>
        <v>41972.638773148152</v>
      </c>
      <c r="U3632" t="str">
        <f t="shared" si="340"/>
        <v>Oct</v>
      </c>
      <c r="V3632" t="str">
        <f t="shared" si="341"/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>
        <f t="shared" si="337"/>
        <v>147.88</v>
      </c>
      <c r="Q3633" t="s">
        <v>8317</v>
      </c>
      <c r="R3633" t="s">
        <v>8359</v>
      </c>
      <c r="S3633" s="8">
        <f t="shared" si="338"/>
        <v>41880.54510416666</v>
      </c>
      <c r="T3633" s="8">
        <f t="shared" si="339"/>
        <v>41904.915972222225</v>
      </c>
      <c r="U3633" t="str">
        <f t="shared" si="340"/>
        <v>Aug</v>
      </c>
      <c r="V3633" t="str">
        <f t="shared" si="341"/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">
        <v>8317</v>
      </c>
      <c r="R3634" t="s">
        <v>8359</v>
      </c>
      <c r="S3634" s="8">
        <f t="shared" si="338"/>
        <v>41946.728576388887</v>
      </c>
      <c r="T3634" s="8">
        <f t="shared" si="339"/>
        <v>41966.686909722222</v>
      </c>
      <c r="U3634" t="str">
        <f t="shared" si="340"/>
        <v>Nov</v>
      </c>
      <c r="V3634" t="str">
        <f t="shared" si="341"/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>
        <f t="shared" si="337"/>
        <v>56.84</v>
      </c>
      <c r="Q3635" t="s">
        <v>8317</v>
      </c>
      <c r="R3635" t="s">
        <v>8359</v>
      </c>
      <c r="S3635" s="8">
        <f t="shared" si="338"/>
        <v>42649.415127314809</v>
      </c>
      <c r="T3635" s="8">
        <f t="shared" si="339"/>
        <v>42692.791666666672</v>
      </c>
      <c r="U3635" t="str">
        <f t="shared" si="340"/>
        <v>Oct</v>
      </c>
      <c r="V3635" t="str">
        <f t="shared" si="341"/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>
        <f t="shared" si="337"/>
        <v>176.94</v>
      </c>
      <c r="Q3636" t="s">
        <v>8317</v>
      </c>
      <c r="R3636" t="s">
        <v>8359</v>
      </c>
      <c r="S3636" s="8">
        <f t="shared" si="338"/>
        <v>42700.958032407405</v>
      </c>
      <c r="T3636" s="8">
        <f t="shared" si="339"/>
        <v>42748.915972222225</v>
      </c>
      <c r="U3636" t="str">
        <f t="shared" si="340"/>
        <v>Nov</v>
      </c>
      <c r="V3636" t="str">
        <f t="shared" si="341"/>
        <v>2016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>
        <f t="shared" si="337"/>
        <v>127.6</v>
      </c>
      <c r="Q3637" t="s">
        <v>8317</v>
      </c>
      <c r="R3637" t="s">
        <v>8359</v>
      </c>
      <c r="S3637" s="8">
        <f t="shared" si="338"/>
        <v>42450.674490740734</v>
      </c>
      <c r="T3637" s="8">
        <f t="shared" si="339"/>
        <v>42480.63282407407</v>
      </c>
      <c r="U3637" t="str">
        <f t="shared" si="340"/>
        <v>Mar</v>
      </c>
      <c r="V3637" t="str">
        <f t="shared" si="341"/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">
        <v>8317</v>
      </c>
      <c r="R3638" t="s">
        <v>8359</v>
      </c>
      <c r="S3638" s="8">
        <f t="shared" si="338"/>
        <v>42226.486446759263</v>
      </c>
      <c r="T3638" s="8">
        <f t="shared" si="339"/>
        <v>42261.444780092599</v>
      </c>
      <c r="U3638" t="str">
        <f t="shared" si="340"/>
        <v>Aug</v>
      </c>
      <c r="V3638" t="str">
        <f t="shared" si="341"/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>
        <f t="shared" si="337"/>
        <v>66.14</v>
      </c>
      <c r="Q3639" t="s">
        <v>8317</v>
      </c>
      <c r="R3639" t="s">
        <v>8359</v>
      </c>
      <c r="S3639" s="8">
        <f t="shared" si="338"/>
        <v>41975.492303240739</v>
      </c>
      <c r="T3639" s="8">
        <f t="shared" si="339"/>
        <v>42005.450636574074</v>
      </c>
      <c r="U3639" t="str">
        <f t="shared" si="340"/>
        <v>Dec</v>
      </c>
      <c r="V3639" t="str">
        <f t="shared" si="341"/>
        <v>2014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>
        <f t="shared" si="337"/>
        <v>108</v>
      </c>
      <c r="Q3640" t="s">
        <v>8317</v>
      </c>
      <c r="R3640" t="s">
        <v>8359</v>
      </c>
      <c r="S3640" s="8">
        <f t="shared" si="338"/>
        <v>42053.464490740742</v>
      </c>
      <c r="T3640" s="8">
        <f t="shared" si="339"/>
        <v>42113.381157407406</v>
      </c>
      <c r="U3640" t="str">
        <f t="shared" si="340"/>
        <v>Feb</v>
      </c>
      <c r="V3640" t="str">
        <f t="shared" si="341"/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>
        <f t="shared" si="337"/>
        <v>1</v>
      </c>
      <c r="Q3641" t="s">
        <v>8317</v>
      </c>
      <c r="R3641" t="s">
        <v>8359</v>
      </c>
      <c r="S3641" s="8">
        <f t="shared" si="338"/>
        <v>42590.468819444439</v>
      </c>
      <c r="T3641" s="8">
        <f t="shared" si="339"/>
        <v>42650.382638888885</v>
      </c>
      <c r="U3641" t="str">
        <f t="shared" si="340"/>
        <v>Aug</v>
      </c>
      <c r="V3641" t="str">
        <f t="shared" si="341"/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>
        <f t="shared" si="337"/>
        <v>18.329999999999998</v>
      </c>
      <c r="Q3642" t="s">
        <v>8317</v>
      </c>
      <c r="R3642" t="s">
        <v>8359</v>
      </c>
      <c r="S3642" s="8">
        <f t="shared" si="338"/>
        <v>42104.573263888888</v>
      </c>
      <c r="T3642" s="8">
        <f t="shared" si="339"/>
        <v>42134.531597222223</v>
      </c>
      <c r="U3642" t="str">
        <f t="shared" si="340"/>
        <v>Apr</v>
      </c>
      <c r="V3642" t="str">
        <f t="shared" si="341"/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">
        <v>8317</v>
      </c>
      <c r="R3643" t="s">
        <v>8359</v>
      </c>
      <c r="S3643" s="8">
        <f t="shared" si="338"/>
        <v>41899.418738425928</v>
      </c>
      <c r="T3643" s="8">
        <f t="shared" si="339"/>
        <v>41916.958333333336</v>
      </c>
      <c r="U3643" t="str">
        <f t="shared" si="340"/>
        <v>Sep</v>
      </c>
      <c r="V3643" t="str">
        <f t="shared" si="341"/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>
        <f t="shared" si="337"/>
        <v>7.5</v>
      </c>
      <c r="Q3644" t="s">
        <v>8317</v>
      </c>
      <c r="R3644" t="s">
        <v>8359</v>
      </c>
      <c r="S3644" s="8">
        <f t="shared" si="338"/>
        <v>42297.607951388891</v>
      </c>
      <c r="T3644" s="8">
        <f t="shared" si="339"/>
        <v>42338.458333333328</v>
      </c>
      <c r="U3644" t="str">
        <f t="shared" si="340"/>
        <v>Oct</v>
      </c>
      <c r="V3644" t="str">
        <f t="shared" si="341"/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">
        <v>8317</v>
      </c>
      <c r="R3645" t="s">
        <v>8359</v>
      </c>
      <c r="S3645" s="8">
        <f t="shared" si="338"/>
        <v>42284.935636574075</v>
      </c>
      <c r="T3645" s="8">
        <f t="shared" si="339"/>
        <v>42324.935636574075</v>
      </c>
      <c r="U3645" t="str">
        <f t="shared" si="340"/>
        <v>Oct</v>
      </c>
      <c r="V3645" t="str">
        <f t="shared" si="341"/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>
        <f t="shared" si="337"/>
        <v>68.42</v>
      </c>
      <c r="Q3646" t="s">
        <v>8317</v>
      </c>
      <c r="R3646" t="s">
        <v>8359</v>
      </c>
      <c r="S3646" s="8">
        <f t="shared" si="338"/>
        <v>42409.033414351848</v>
      </c>
      <c r="T3646" s="8">
        <f t="shared" si="339"/>
        <v>42436.957638888889</v>
      </c>
      <c r="U3646" t="str">
        <f t="shared" si="340"/>
        <v>Feb</v>
      </c>
      <c r="V3646" t="str">
        <f t="shared" si="341"/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>
        <f t="shared" si="337"/>
        <v>1</v>
      </c>
      <c r="Q3647" t="s">
        <v>8317</v>
      </c>
      <c r="R3647" t="s">
        <v>8359</v>
      </c>
      <c r="S3647" s="8">
        <f t="shared" si="338"/>
        <v>42665.762013888881</v>
      </c>
      <c r="T3647" s="8">
        <f t="shared" si="339"/>
        <v>42695.762013888889</v>
      </c>
      <c r="U3647" t="str">
        <f t="shared" si="340"/>
        <v>Oct</v>
      </c>
      <c r="V3647" t="str">
        <f t="shared" si="341"/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>
        <f t="shared" si="337"/>
        <v>60.13</v>
      </c>
      <c r="Q3648" t="s">
        <v>8317</v>
      </c>
      <c r="R3648" t="s">
        <v>8359</v>
      </c>
      <c r="S3648" s="8">
        <f t="shared" si="338"/>
        <v>42140.21298611111</v>
      </c>
      <c r="T3648" s="8">
        <f t="shared" si="339"/>
        <v>42171.729166666672</v>
      </c>
      <c r="U3648" t="str">
        <f t="shared" si="340"/>
        <v>May</v>
      </c>
      <c r="V3648" t="str">
        <f t="shared" si="341"/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">
        <v>8317</v>
      </c>
      <c r="R3649" t="s">
        <v>8359</v>
      </c>
      <c r="S3649" s="8">
        <f t="shared" si="338"/>
        <v>42598.540821759256</v>
      </c>
      <c r="T3649" s="8">
        <f t="shared" si="339"/>
        <v>42643.499155092592</v>
      </c>
      <c r="U3649" t="str">
        <f t="shared" si="340"/>
        <v>Aug</v>
      </c>
      <c r="V3649" t="str">
        <f t="shared" si="341"/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>
        <f t="shared" si="337"/>
        <v>550.04</v>
      </c>
      <c r="Q3650" t="s">
        <v>8317</v>
      </c>
      <c r="R3650" t="s">
        <v>8318</v>
      </c>
      <c r="S3650" s="8">
        <f t="shared" si="338"/>
        <v>41887.083854166667</v>
      </c>
      <c r="T3650" s="8">
        <f t="shared" si="339"/>
        <v>41917.042187500003</v>
      </c>
      <c r="U3650" t="str">
        <f t="shared" si="340"/>
        <v>Sep</v>
      </c>
      <c r="V3650" t="str">
        <f t="shared" si="341"/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ROUND(100*(E3651/D3651),0)</f>
        <v>104</v>
      </c>
      <c r="P3651">
        <f t="shared" ref="P3651:P3714" si="343">ROUND(E3651/L3651,2)</f>
        <v>97.5</v>
      </c>
      <c r="Q3651" t="s">
        <v>8317</v>
      </c>
      <c r="R3651" t="s">
        <v>8318</v>
      </c>
      <c r="S3651" s="8">
        <f t="shared" ref="S3651:S3714" si="344">(((J3651/60)/60)/24)+DATE(1970,1,1)+(-5/24)</f>
        <v>41780.504560185182</v>
      </c>
      <c r="T3651" s="8">
        <f t="shared" ref="T3651:T3714" si="345">(((I3651/60)/60)/24)+DATE(1970,1,1)+(-6/24)</f>
        <v>41806.462893518517</v>
      </c>
      <c r="U3651" t="str">
        <f t="shared" ref="U3651:U3714" si="346">TEXT(S3651,"mmm")</f>
        <v>May</v>
      </c>
      <c r="V3651" t="str">
        <f t="shared" ref="V3651:V3714" si="347">TEXT(S3651,"yyyy")</f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</v>
      </c>
      <c r="Q3652" t="s">
        <v>8317</v>
      </c>
      <c r="R3652" t="s">
        <v>8318</v>
      </c>
      <c r="S3652" s="8">
        <f t="shared" si="344"/>
        <v>42381.270648148151</v>
      </c>
      <c r="T3652" s="8">
        <f t="shared" si="345"/>
        <v>42402.228981481487</v>
      </c>
      <c r="U3652" t="str">
        <f t="shared" si="346"/>
        <v>Jan</v>
      </c>
      <c r="V3652" t="str">
        <f t="shared" si="347"/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57.78</v>
      </c>
      <c r="Q3653" t="s">
        <v>8317</v>
      </c>
      <c r="R3653" t="s">
        <v>8318</v>
      </c>
      <c r="S3653" s="8">
        <f t="shared" si="344"/>
        <v>41828.437986111108</v>
      </c>
      <c r="T3653" s="8">
        <f t="shared" si="345"/>
        <v>41861.415972222225</v>
      </c>
      <c r="U3653" t="str">
        <f t="shared" si="346"/>
        <v>Jul</v>
      </c>
      <c r="V3653" t="str">
        <f t="shared" si="347"/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>
        <f t="shared" si="343"/>
        <v>44.24</v>
      </c>
      <c r="Q3654" t="s">
        <v>8317</v>
      </c>
      <c r="R3654" t="s">
        <v>8318</v>
      </c>
      <c r="S3654" s="8">
        <f t="shared" si="344"/>
        <v>42596.436365740738</v>
      </c>
      <c r="T3654" s="8">
        <f t="shared" si="345"/>
        <v>42606.915972222225</v>
      </c>
      <c r="U3654" t="str">
        <f t="shared" si="346"/>
        <v>Aug</v>
      </c>
      <c r="V3654" t="str">
        <f t="shared" si="347"/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>
        <f t="shared" si="343"/>
        <v>60.91</v>
      </c>
      <c r="Q3655" t="s">
        <v>8317</v>
      </c>
      <c r="R3655" t="s">
        <v>8318</v>
      </c>
      <c r="S3655" s="8">
        <f t="shared" si="344"/>
        <v>42191.155173611107</v>
      </c>
      <c r="T3655" s="8">
        <f t="shared" si="345"/>
        <v>42221.113506944443</v>
      </c>
      <c r="U3655" t="str">
        <f t="shared" si="346"/>
        <v>Jul</v>
      </c>
      <c r="V3655" t="str">
        <f t="shared" si="347"/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>
        <f t="shared" si="343"/>
        <v>68.84</v>
      </c>
      <c r="Q3656" t="s">
        <v>8317</v>
      </c>
      <c r="R3656" t="s">
        <v>8318</v>
      </c>
      <c r="S3656" s="8">
        <f t="shared" si="344"/>
        <v>42440.20817129629</v>
      </c>
      <c r="T3656" s="8">
        <f t="shared" si="345"/>
        <v>42463.458333333328</v>
      </c>
      <c r="U3656" t="str">
        <f t="shared" si="346"/>
        <v>Mar</v>
      </c>
      <c r="V3656" t="str">
        <f t="shared" si="347"/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>
        <f t="shared" si="343"/>
        <v>73.58</v>
      </c>
      <c r="Q3657" t="s">
        <v>8317</v>
      </c>
      <c r="R3657" t="s">
        <v>8318</v>
      </c>
      <c r="S3657" s="8">
        <f t="shared" si="344"/>
        <v>42173.594884259255</v>
      </c>
      <c r="T3657" s="8">
        <f t="shared" si="345"/>
        <v>42203.040972222225</v>
      </c>
      <c r="U3657" t="str">
        <f t="shared" si="346"/>
        <v>Jun</v>
      </c>
      <c r="V3657" t="str">
        <f t="shared" si="347"/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>
        <f t="shared" si="343"/>
        <v>115.02</v>
      </c>
      <c r="Q3658" t="s">
        <v>8317</v>
      </c>
      <c r="R3658" t="s">
        <v>8318</v>
      </c>
      <c r="S3658" s="8">
        <f t="shared" si="344"/>
        <v>42737.70180555556</v>
      </c>
      <c r="T3658" s="8">
        <f t="shared" si="345"/>
        <v>42767.707638888889</v>
      </c>
      <c r="U3658" t="str">
        <f t="shared" si="346"/>
        <v>Jan</v>
      </c>
      <c r="V3658" t="str">
        <f t="shared" si="347"/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>
        <f t="shared" si="343"/>
        <v>110.75</v>
      </c>
      <c r="Q3659" t="s">
        <v>8317</v>
      </c>
      <c r="R3659" t="s">
        <v>8318</v>
      </c>
      <c r="S3659" s="8">
        <f t="shared" si="344"/>
        <v>42499.421516203707</v>
      </c>
      <c r="T3659" s="8">
        <f t="shared" si="345"/>
        <v>42522.654166666667</v>
      </c>
      <c r="U3659" t="str">
        <f t="shared" si="346"/>
        <v>May</v>
      </c>
      <c r="V3659" t="str">
        <f t="shared" si="347"/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>
        <f t="shared" si="343"/>
        <v>75.5</v>
      </c>
      <c r="Q3660" t="s">
        <v>8317</v>
      </c>
      <c r="R3660" t="s">
        <v>8318</v>
      </c>
      <c r="S3660" s="8">
        <f t="shared" si="344"/>
        <v>41775.650231481479</v>
      </c>
      <c r="T3660" s="8">
        <f t="shared" si="345"/>
        <v>41821.915972222225</v>
      </c>
      <c r="U3660" t="str">
        <f t="shared" si="346"/>
        <v>May</v>
      </c>
      <c r="V3660" t="str">
        <f t="shared" si="347"/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>
        <f t="shared" si="343"/>
        <v>235.46</v>
      </c>
      <c r="Q3661" t="s">
        <v>8317</v>
      </c>
      <c r="R3661" t="s">
        <v>8318</v>
      </c>
      <c r="S3661" s="8">
        <f t="shared" si="344"/>
        <v>42055.068865740737</v>
      </c>
      <c r="T3661" s="8">
        <f t="shared" si="345"/>
        <v>42082.360416666663</v>
      </c>
      <c r="U3661" t="str">
        <f t="shared" si="346"/>
        <v>Feb</v>
      </c>
      <c r="V3661" t="str">
        <f t="shared" si="347"/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</v>
      </c>
      <c r="Q3662" t="s">
        <v>8317</v>
      </c>
      <c r="R3662" t="s">
        <v>8318</v>
      </c>
      <c r="S3662" s="8">
        <f t="shared" si="344"/>
        <v>41971.672743055555</v>
      </c>
      <c r="T3662" s="8">
        <f t="shared" si="345"/>
        <v>41996.631076388891</v>
      </c>
      <c r="U3662" t="str">
        <f t="shared" si="346"/>
        <v>Nov</v>
      </c>
      <c r="V3662" t="str">
        <f t="shared" si="347"/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>
        <f t="shared" si="343"/>
        <v>92.5</v>
      </c>
      <c r="Q3663" t="s">
        <v>8317</v>
      </c>
      <c r="R3663" t="s">
        <v>8318</v>
      </c>
      <c r="S3663" s="8">
        <f t="shared" si="344"/>
        <v>42447.688333333332</v>
      </c>
      <c r="T3663" s="8">
        <f t="shared" si="345"/>
        <v>42469.916666666672</v>
      </c>
      <c r="U3663" t="str">
        <f t="shared" si="346"/>
        <v>Mar</v>
      </c>
      <c r="V3663" t="str">
        <f t="shared" si="347"/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>
        <f t="shared" si="343"/>
        <v>202.85</v>
      </c>
      <c r="Q3664" t="s">
        <v>8317</v>
      </c>
      <c r="R3664" t="s">
        <v>8318</v>
      </c>
      <c r="S3664" s="8">
        <f t="shared" si="344"/>
        <v>42064.011736111112</v>
      </c>
      <c r="T3664" s="8">
        <f t="shared" si="345"/>
        <v>42093.928402777776</v>
      </c>
      <c r="U3664" t="str">
        <f t="shared" si="346"/>
        <v>Mar</v>
      </c>
      <c r="V3664" t="str">
        <f t="shared" si="347"/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">
        <v>8317</v>
      </c>
      <c r="R3665" t="s">
        <v>8318</v>
      </c>
      <c r="S3665" s="8">
        <f t="shared" si="344"/>
        <v>42665.243402777771</v>
      </c>
      <c r="T3665" s="8">
        <f t="shared" si="345"/>
        <v>42725.243402777778</v>
      </c>
      <c r="U3665" t="str">
        <f t="shared" si="346"/>
        <v>Oct</v>
      </c>
      <c r="V3665" t="str">
        <f t="shared" si="347"/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>
        <f t="shared" si="343"/>
        <v>46.05</v>
      </c>
      <c r="Q3666" t="s">
        <v>8317</v>
      </c>
      <c r="R3666" t="s">
        <v>8318</v>
      </c>
      <c r="S3666" s="8">
        <f t="shared" si="344"/>
        <v>42523.04038194444</v>
      </c>
      <c r="T3666" s="8">
        <f t="shared" si="345"/>
        <v>42536.998715277776</v>
      </c>
      <c r="U3666" t="str">
        <f t="shared" si="346"/>
        <v>Jun</v>
      </c>
      <c r="V3666" t="str">
        <f t="shared" si="347"/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>
        <f t="shared" si="343"/>
        <v>51</v>
      </c>
      <c r="Q3667" t="s">
        <v>8317</v>
      </c>
      <c r="R3667" t="s">
        <v>8318</v>
      </c>
      <c r="S3667" s="8">
        <f t="shared" si="344"/>
        <v>42294.59979166666</v>
      </c>
      <c r="T3667" s="8">
        <f t="shared" si="345"/>
        <v>42305.579166666663</v>
      </c>
      <c r="U3667" t="str">
        <f t="shared" si="346"/>
        <v>Oct</v>
      </c>
      <c r="V3667" t="str">
        <f t="shared" si="347"/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31.58</v>
      </c>
      <c r="Q3668" t="s">
        <v>8317</v>
      </c>
      <c r="R3668" t="s">
        <v>8318</v>
      </c>
      <c r="S3668" s="8">
        <f t="shared" si="344"/>
        <v>41822.696550925924</v>
      </c>
      <c r="T3668" s="8">
        <f t="shared" si="345"/>
        <v>41844.041666666664</v>
      </c>
      <c r="U3668" t="str">
        <f t="shared" si="346"/>
        <v>Jul</v>
      </c>
      <c r="V3668" t="str">
        <f t="shared" si="347"/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>
        <f t="shared" si="343"/>
        <v>53.36</v>
      </c>
      <c r="Q3669" t="s">
        <v>8317</v>
      </c>
      <c r="R3669" t="s">
        <v>8318</v>
      </c>
      <c r="S3669" s="8">
        <f t="shared" si="344"/>
        <v>42173.761793981481</v>
      </c>
      <c r="T3669" s="8">
        <f t="shared" si="345"/>
        <v>42203.720127314817</v>
      </c>
      <c r="U3669" t="str">
        <f t="shared" si="346"/>
        <v>Jun</v>
      </c>
      <c r="V3669" t="str">
        <f t="shared" si="347"/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>
        <f t="shared" si="343"/>
        <v>36.96</v>
      </c>
      <c r="Q3670" t="s">
        <v>8317</v>
      </c>
      <c r="R3670" t="s">
        <v>8318</v>
      </c>
      <c r="S3670" s="8">
        <f t="shared" si="344"/>
        <v>42185.347824074073</v>
      </c>
      <c r="T3670" s="8">
        <f t="shared" si="345"/>
        <v>42208.522916666669</v>
      </c>
      <c r="U3670" t="str">
        <f t="shared" si="346"/>
        <v>Jun</v>
      </c>
      <c r="V3670" t="str">
        <f t="shared" si="347"/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>
        <f t="shared" si="343"/>
        <v>81.290000000000006</v>
      </c>
      <c r="Q3671" t="s">
        <v>8317</v>
      </c>
      <c r="R3671" t="s">
        <v>8318</v>
      </c>
      <c r="S3671" s="8">
        <f t="shared" si="344"/>
        <v>42136.466863425921</v>
      </c>
      <c r="T3671" s="8">
        <f t="shared" si="345"/>
        <v>42166.425196759257</v>
      </c>
      <c r="U3671" t="str">
        <f t="shared" si="346"/>
        <v>May</v>
      </c>
      <c r="V3671" t="str">
        <f t="shared" si="347"/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>
        <f t="shared" si="343"/>
        <v>20.079999999999998</v>
      </c>
      <c r="Q3672" t="s">
        <v>8317</v>
      </c>
      <c r="R3672" t="s">
        <v>8318</v>
      </c>
      <c r="S3672" s="8">
        <f t="shared" si="344"/>
        <v>42142.305682870363</v>
      </c>
      <c r="T3672" s="8">
        <f t="shared" si="345"/>
        <v>42155.708333333328</v>
      </c>
      <c r="U3672" t="str">
        <f t="shared" si="346"/>
        <v>May</v>
      </c>
      <c r="V3672" t="str">
        <f t="shared" si="347"/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>
        <f t="shared" si="343"/>
        <v>88.25</v>
      </c>
      <c r="Q3673" t="s">
        <v>8317</v>
      </c>
      <c r="R3673" t="s">
        <v>8318</v>
      </c>
      <c r="S3673" s="8">
        <f t="shared" si="344"/>
        <v>41820.419756944444</v>
      </c>
      <c r="T3673" s="8">
        <f t="shared" si="345"/>
        <v>41840.915972222225</v>
      </c>
      <c r="U3673" t="str">
        <f t="shared" si="346"/>
        <v>Jun</v>
      </c>
      <c r="V3673" t="str">
        <f t="shared" si="347"/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>
        <f t="shared" si="343"/>
        <v>53.44</v>
      </c>
      <c r="Q3674" t="s">
        <v>8317</v>
      </c>
      <c r="R3674" t="s">
        <v>8318</v>
      </c>
      <c r="S3674" s="8">
        <f t="shared" si="344"/>
        <v>41878.738240740735</v>
      </c>
      <c r="T3674" s="8">
        <f t="shared" si="345"/>
        <v>41908.696574074071</v>
      </c>
      <c r="U3674" t="str">
        <f t="shared" si="346"/>
        <v>Aug</v>
      </c>
      <c r="V3674" t="str">
        <f t="shared" si="347"/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>
        <f t="shared" si="343"/>
        <v>39.869999999999997</v>
      </c>
      <c r="Q3675" t="s">
        <v>8317</v>
      </c>
      <c r="R3675" t="s">
        <v>8318</v>
      </c>
      <c r="S3675" s="8">
        <f t="shared" si="344"/>
        <v>41914.086770833332</v>
      </c>
      <c r="T3675" s="8">
        <f t="shared" si="345"/>
        <v>41948.286111111112</v>
      </c>
      <c r="U3675" t="str">
        <f t="shared" si="346"/>
        <v>Oct</v>
      </c>
      <c r="V3675" t="str">
        <f t="shared" si="347"/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</v>
      </c>
      <c r="Q3676" t="s">
        <v>8317</v>
      </c>
      <c r="R3676" t="s">
        <v>8318</v>
      </c>
      <c r="S3676" s="8">
        <f t="shared" si="344"/>
        <v>42556.664687499993</v>
      </c>
      <c r="T3676" s="8">
        <f t="shared" si="345"/>
        <v>42616.623020833329</v>
      </c>
      <c r="U3676" t="str">
        <f t="shared" si="346"/>
        <v>Jul</v>
      </c>
      <c r="V3676" t="str">
        <f t="shared" si="347"/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</v>
      </c>
      <c r="Q3677" t="s">
        <v>8317</v>
      </c>
      <c r="R3677" t="s">
        <v>8318</v>
      </c>
      <c r="S3677" s="8">
        <f t="shared" si="344"/>
        <v>42493.388680555552</v>
      </c>
      <c r="T3677" s="8">
        <f t="shared" si="345"/>
        <v>42505.708333333328</v>
      </c>
      <c r="U3677" t="str">
        <f t="shared" si="346"/>
        <v>May</v>
      </c>
      <c r="V3677" t="str">
        <f t="shared" si="347"/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>
        <f t="shared" si="343"/>
        <v>64.38</v>
      </c>
      <c r="Q3678" t="s">
        <v>8317</v>
      </c>
      <c r="R3678" t="s">
        <v>8318</v>
      </c>
      <c r="S3678" s="8">
        <f t="shared" si="344"/>
        <v>41876.607453703698</v>
      </c>
      <c r="T3678" s="8">
        <f t="shared" si="345"/>
        <v>41894.565787037034</v>
      </c>
      <c r="U3678" t="str">
        <f t="shared" si="346"/>
        <v>Aug</v>
      </c>
      <c r="V3678" t="str">
        <f t="shared" si="347"/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>
        <f t="shared" si="343"/>
        <v>62.05</v>
      </c>
      <c r="Q3679" t="s">
        <v>8317</v>
      </c>
      <c r="R3679" t="s">
        <v>8318</v>
      </c>
      <c r="S3679" s="8">
        <f t="shared" si="344"/>
        <v>41802.365949074068</v>
      </c>
      <c r="T3679" s="8">
        <f t="shared" si="345"/>
        <v>41822.915972222225</v>
      </c>
      <c r="U3679" t="str">
        <f t="shared" si="346"/>
        <v>Jun</v>
      </c>
      <c r="V3679" t="str">
        <f t="shared" si="347"/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>
        <f t="shared" si="343"/>
        <v>66.13</v>
      </c>
      <c r="Q3680" t="s">
        <v>8317</v>
      </c>
      <c r="R3680" t="s">
        <v>8318</v>
      </c>
      <c r="S3680" s="8">
        <f t="shared" si="344"/>
        <v>42120.322893518511</v>
      </c>
      <c r="T3680" s="8">
        <f t="shared" si="345"/>
        <v>42155.281226851846</v>
      </c>
      <c r="U3680" t="str">
        <f t="shared" si="346"/>
        <v>Apr</v>
      </c>
      <c r="V3680" t="str">
        <f t="shared" si="347"/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>
        <f t="shared" si="343"/>
        <v>73.400000000000006</v>
      </c>
      <c r="Q3681" t="s">
        <v>8317</v>
      </c>
      <c r="R3681" t="s">
        <v>8318</v>
      </c>
      <c r="S3681" s="8">
        <f t="shared" si="344"/>
        <v>41786.553020833329</v>
      </c>
      <c r="T3681" s="8">
        <f t="shared" si="345"/>
        <v>41820.957638888889</v>
      </c>
      <c r="U3681" t="str">
        <f t="shared" si="346"/>
        <v>May</v>
      </c>
      <c r="V3681" t="str">
        <f t="shared" si="347"/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>
        <f t="shared" si="343"/>
        <v>99.5</v>
      </c>
      <c r="Q3682" t="s">
        <v>8317</v>
      </c>
      <c r="R3682" t="s">
        <v>8318</v>
      </c>
      <c r="S3682" s="8">
        <f t="shared" si="344"/>
        <v>42627.245763888881</v>
      </c>
      <c r="T3682" s="8">
        <f t="shared" si="345"/>
        <v>42648.204097222217</v>
      </c>
      <c r="U3682" t="str">
        <f t="shared" si="346"/>
        <v>Sep</v>
      </c>
      <c r="V3682" t="str">
        <f t="shared" si="347"/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>
        <f t="shared" si="343"/>
        <v>62.17</v>
      </c>
      <c r="Q3683" t="s">
        <v>8317</v>
      </c>
      <c r="R3683" t="s">
        <v>8318</v>
      </c>
      <c r="S3683" s="8">
        <f t="shared" si="344"/>
        <v>42374.443171296291</v>
      </c>
      <c r="T3683" s="8">
        <f t="shared" si="345"/>
        <v>42384.401504629626</v>
      </c>
      <c r="U3683" t="str">
        <f t="shared" si="346"/>
        <v>Jan</v>
      </c>
      <c r="V3683" t="str">
        <f t="shared" si="347"/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>
        <f t="shared" si="343"/>
        <v>62.33</v>
      </c>
      <c r="Q3684" t="s">
        <v>8317</v>
      </c>
      <c r="R3684" t="s">
        <v>8318</v>
      </c>
      <c r="S3684" s="8">
        <f t="shared" si="344"/>
        <v>41772.477060185185</v>
      </c>
      <c r="T3684" s="8">
        <f t="shared" si="345"/>
        <v>41806.040972222225</v>
      </c>
      <c r="U3684" t="str">
        <f t="shared" si="346"/>
        <v>May</v>
      </c>
      <c r="V3684" t="str">
        <f t="shared" si="347"/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>
        <f t="shared" si="343"/>
        <v>58.79</v>
      </c>
      <c r="Q3685" t="s">
        <v>8317</v>
      </c>
      <c r="R3685" t="s">
        <v>8318</v>
      </c>
      <c r="S3685" s="8">
        <f t="shared" si="344"/>
        <v>42632.908518518518</v>
      </c>
      <c r="T3685" s="8">
        <f t="shared" si="345"/>
        <v>42662.866851851853</v>
      </c>
      <c r="U3685" t="str">
        <f t="shared" si="346"/>
        <v>Sep</v>
      </c>
      <c r="V3685" t="str">
        <f t="shared" si="347"/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>
        <f t="shared" si="343"/>
        <v>45.35</v>
      </c>
      <c r="Q3686" t="s">
        <v>8317</v>
      </c>
      <c r="R3686" t="s">
        <v>8318</v>
      </c>
      <c r="S3686" s="8">
        <f t="shared" si="344"/>
        <v>42218.97206018518</v>
      </c>
      <c r="T3686" s="8">
        <f t="shared" si="345"/>
        <v>42248.930393518516</v>
      </c>
      <c r="U3686" t="str">
        <f t="shared" si="346"/>
        <v>Aug</v>
      </c>
      <c r="V3686" t="str">
        <f t="shared" si="347"/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>
        <f t="shared" si="343"/>
        <v>41.94</v>
      </c>
      <c r="Q3687" t="s">
        <v>8317</v>
      </c>
      <c r="R3687" t="s">
        <v>8318</v>
      </c>
      <c r="S3687" s="8">
        <f t="shared" si="344"/>
        <v>41753.384942129625</v>
      </c>
      <c r="T3687" s="8">
        <f t="shared" si="345"/>
        <v>41778.625</v>
      </c>
      <c r="U3687" t="str">
        <f t="shared" si="346"/>
        <v>Apr</v>
      </c>
      <c r="V3687" t="str">
        <f t="shared" si="347"/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>
        <f t="shared" si="343"/>
        <v>59.17</v>
      </c>
      <c r="Q3688" t="s">
        <v>8317</v>
      </c>
      <c r="R3688" t="s">
        <v>8318</v>
      </c>
      <c r="S3688" s="8">
        <f t="shared" si="344"/>
        <v>42230.454398148147</v>
      </c>
      <c r="T3688" s="8">
        <f t="shared" si="345"/>
        <v>42244.915972222225</v>
      </c>
      <c r="U3688" t="str">
        <f t="shared" si="346"/>
        <v>Aug</v>
      </c>
      <c r="V3688" t="str">
        <f t="shared" si="347"/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>
        <f t="shared" si="343"/>
        <v>200.49</v>
      </c>
      <c r="Q3689" t="s">
        <v>8317</v>
      </c>
      <c r="R3689" t="s">
        <v>8318</v>
      </c>
      <c r="S3689" s="8">
        <f t="shared" si="344"/>
        <v>41787.009895833333</v>
      </c>
      <c r="T3689" s="8">
        <f t="shared" si="345"/>
        <v>41816.968229166669</v>
      </c>
      <c r="U3689" t="str">
        <f t="shared" si="346"/>
        <v>May</v>
      </c>
      <c r="V3689" t="str">
        <f t="shared" si="347"/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>
        <f t="shared" si="343"/>
        <v>83.97</v>
      </c>
      <c r="Q3690" t="s">
        <v>8317</v>
      </c>
      <c r="R3690" t="s">
        <v>8318</v>
      </c>
      <c r="S3690" s="8">
        <f t="shared" si="344"/>
        <v>41829.578749999993</v>
      </c>
      <c r="T3690" s="8">
        <f t="shared" si="345"/>
        <v>41859.537083333329</v>
      </c>
      <c r="U3690" t="str">
        <f t="shared" si="346"/>
        <v>Jul</v>
      </c>
      <c r="V3690" t="str">
        <f t="shared" si="347"/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>
        <f t="shared" si="343"/>
        <v>57.26</v>
      </c>
      <c r="Q3691" t="s">
        <v>8317</v>
      </c>
      <c r="R3691" t="s">
        <v>8318</v>
      </c>
      <c r="S3691" s="8">
        <f t="shared" si="344"/>
        <v>42147.61850694444</v>
      </c>
      <c r="T3691" s="8">
        <f t="shared" si="345"/>
        <v>42176.684027777781</v>
      </c>
      <c r="U3691" t="str">
        <f t="shared" si="346"/>
        <v>May</v>
      </c>
      <c r="V3691" t="str">
        <f t="shared" si="347"/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</v>
      </c>
      <c r="Q3692" t="s">
        <v>8317</v>
      </c>
      <c r="R3692" t="s">
        <v>8318</v>
      </c>
      <c r="S3692" s="8">
        <f t="shared" si="344"/>
        <v>41940.389849537038</v>
      </c>
      <c r="T3692" s="8">
        <f t="shared" si="345"/>
        <v>41970.389849537038</v>
      </c>
      <c r="U3692" t="str">
        <f t="shared" si="346"/>
        <v>Oct</v>
      </c>
      <c r="V3692" t="str">
        <f t="shared" si="347"/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>
        <f t="shared" si="343"/>
        <v>186.8</v>
      </c>
      <c r="Q3693" t="s">
        <v>8317</v>
      </c>
      <c r="R3693" t="s">
        <v>8318</v>
      </c>
      <c r="S3693" s="8">
        <f t="shared" si="344"/>
        <v>42020.492233796293</v>
      </c>
      <c r="T3693" s="8">
        <f t="shared" si="345"/>
        <v>42064.957638888889</v>
      </c>
      <c r="U3693" t="str">
        <f t="shared" si="346"/>
        <v>Jan</v>
      </c>
      <c r="V3693" t="str">
        <f t="shared" si="347"/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74.12</v>
      </c>
      <c r="Q3694" t="s">
        <v>8317</v>
      </c>
      <c r="R3694" t="s">
        <v>8318</v>
      </c>
      <c r="S3694" s="8">
        <f t="shared" si="344"/>
        <v>41891.756701388884</v>
      </c>
      <c r="T3694" s="8">
        <f t="shared" si="345"/>
        <v>41900.75</v>
      </c>
      <c r="U3694" t="str">
        <f t="shared" si="346"/>
        <v>Sep</v>
      </c>
      <c r="V3694" t="str">
        <f t="shared" si="347"/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>
        <f t="shared" si="343"/>
        <v>30.71</v>
      </c>
      <c r="Q3695" t="s">
        <v>8317</v>
      </c>
      <c r="R3695" t="s">
        <v>8318</v>
      </c>
      <c r="S3695" s="8">
        <f t="shared" si="344"/>
        <v>42308.98297453703</v>
      </c>
      <c r="T3695" s="8">
        <f t="shared" si="345"/>
        <v>42338.6875</v>
      </c>
      <c r="U3695" t="str">
        <f t="shared" si="346"/>
        <v>Oct</v>
      </c>
      <c r="V3695" t="str">
        <f t="shared" si="347"/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>
        <f t="shared" si="343"/>
        <v>62.67</v>
      </c>
      <c r="Q3696" t="s">
        <v>8317</v>
      </c>
      <c r="R3696" t="s">
        <v>8318</v>
      </c>
      <c r="S3696" s="8">
        <f t="shared" si="344"/>
        <v>42489.925543981481</v>
      </c>
      <c r="T3696" s="8">
        <f t="shared" si="345"/>
        <v>42526.833333333328</v>
      </c>
      <c r="U3696" t="str">
        <f t="shared" si="346"/>
        <v>Apr</v>
      </c>
      <c r="V3696" t="str">
        <f t="shared" si="347"/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>
        <f t="shared" si="343"/>
        <v>121.36</v>
      </c>
      <c r="Q3697" t="s">
        <v>8317</v>
      </c>
      <c r="R3697" t="s">
        <v>8318</v>
      </c>
      <c r="S3697" s="8">
        <f t="shared" si="344"/>
        <v>41995.662152777775</v>
      </c>
      <c r="T3697" s="8">
        <f t="shared" si="345"/>
        <v>42015.620486111111</v>
      </c>
      <c r="U3697" t="str">
        <f t="shared" si="346"/>
        <v>Dec</v>
      </c>
      <c r="V3697" t="str">
        <f t="shared" si="347"/>
        <v>2014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</v>
      </c>
      <c r="Q3698" t="s">
        <v>8317</v>
      </c>
      <c r="R3698" t="s">
        <v>8318</v>
      </c>
      <c r="S3698" s="8">
        <f t="shared" si="344"/>
        <v>41988.408749999995</v>
      </c>
      <c r="T3698" s="8">
        <f t="shared" si="345"/>
        <v>42048.367083333331</v>
      </c>
      <c r="U3698" t="str">
        <f t="shared" si="346"/>
        <v>Dec</v>
      </c>
      <c r="V3698" t="str">
        <f t="shared" si="347"/>
        <v>2014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">
        <v>8317</v>
      </c>
      <c r="R3699" t="s">
        <v>8318</v>
      </c>
      <c r="S3699" s="8">
        <f t="shared" si="344"/>
        <v>42479.2575</v>
      </c>
      <c r="T3699" s="8">
        <f t="shared" si="345"/>
        <v>42500.215833333335</v>
      </c>
      <c r="U3699" t="str">
        <f t="shared" si="346"/>
        <v>Apr</v>
      </c>
      <c r="V3699" t="str">
        <f t="shared" si="347"/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>
        <f t="shared" si="343"/>
        <v>40.630000000000003</v>
      </c>
      <c r="Q3700" t="s">
        <v>8317</v>
      </c>
      <c r="R3700" t="s">
        <v>8318</v>
      </c>
      <c r="S3700" s="8">
        <f t="shared" si="344"/>
        <v>42401.598229166666</v>
      </c>
      <c r="T3700" s="8">
        <f t="shared" si="345"/>
        <v>42431.556562500002</v>
      </c>
      <c r="U3700" t="str">
        <f t="shared" si="346"/>
        <v>Feb</v>
      </c>
      <c r="V3700" t="str">
        <f t="shared" si="347"/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>
        <f t="shared" si="343"/>
        <v>63</v>
      </c>
      <c r="Q3701" t="s">
        <v>8317</v>
      </c>
      <c r="R3701" t="s">
        <v>8318</v>
      </c>
      <c r="S3701" s="8">
        <f t="shared" si="344"/>
        <v>41897.393703703703</v>
      </c>
      <c r="T3701" s="8">
        <f t="shared" si="345"/>
        <v>41927.352037037039</v>
      </c>
      <c r="U3701" t="str">
        <f t="shared" si="346"/>
        <v>Sep</v>
      </c>
      <c r="V3701" t="str">
        <f t="shared" si="347"/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>
        <f t="shared" si="343"/>
        <v>33.67</v>
      </c>
      <c r="Q3702" t="s">
        <v>8317</v>
      </c>
      <c r="R3702" t="s">
        <v>8318</v>
      </c>
      <c r="S3702" s="8">
        <f t="shared" si="344"/>
        <v>41882.37731481481</v>
      </c>
      <c r="T3702" s="8">
        <f t="shared" si="345"/>
        <v>41912.416666666664</v>
      </c>
      <c r="U3702" t="str">
        <f t="shared" si="346"/>
        <v>Aug</v>
      </c>
      <c r="V3702" t="str">
        <f t="shared" si="347"/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>
        <f t="shared" si="343"/>
        <v>38.590000000000003</v>
      </c>
      <c r="Q3703" t="s">
        <v>8317</v>
      </c>
      <c r="R3703" t="s">
        <v>8318</v>
      </c>
      <c r="S3703" s="8">
        <f t="shared" si="344"/>
        <v>42129.333252314813</v>
      </c>
      <c r="T3703" s="8">
        <f t="shared" si="345"/>
        <v>42159.291585648149</v>
      </c>
      <c r="U3703" t="str">
        <f t="shared" si="346"/>
        <v>May</v>
      </c>
      <c r="V3703" t="str">
        <f t="shared" si="347"/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>
        <f t="shared" si="343"/>
        <v>155.94999999999999</v>
      </c>
      <c r="Q3704" t="s">
        <v>8317</v>
      </c>
      <c r="R3704" t="s">
        <v>8318</v>
      </c>
      <c r="S3704" s="8">
        <f t="shared" si="344"/>
        <v>42524.329675925925</v>
      </c>
      <c r="T3704" s="8">
        <f t="shared" si="345"/>
        <v>42561.707638888889</v>
      </c>
      <c r="U3704" t="str">
        <f t="shared" si="346"/>
        <v>Jun</v>
      </c>
      <c r="V3704" t="str">
        <f t="shared" si="347"/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>
        <f t="shared" si="343"/>
        <v>43.2</v>
      </c>
      <c r="Q3705" t="s">
        <v>8317</v>
      </c>
      <c r="R3705" t="s">
        <v>8318</v>
      </c>
      <c r="S3705" s="8">
        <f t="shared" si="344"/>
        <v>42556.296157407407</v>
      </c>
      <c r="T3705" s="8">
        <f t="shared" si="345"/>
        <v>42595.040972222225</v>
      </c>
      <c r="U3705" t="str">
        <f t="shared" si="346"/>
        <v>Jul</v>
      </c>
      <c r="V3705" t="str">
        <f t="shared" si="347"/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>
        <f t="shared" si="343"/>
        <v>15.15</v>
      </c>
      <c r="Q3706" t="s">
        <v>8317</v>
      </c>
      <c r="R3706" t="s">
        <v>8318</v>
      </c>
      <c r="S3706" s="8">
        <f t="shared" si="344"/>
        <v>42461.481412037036</v>
      </c>
      <c r="T3706" s="8">
        <f t="shared" si="345"/>
        <v>42521.439745370371</v>
      </c>
      <c r="U3706" t="str">
        <f t="shared" si="346"/>
        <v>Apr</v>
      </c>
      <c r="V3706" t="str">
        <f t="shared" si="347"/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>
        <f t="shared" si="343"/>
        <v>83.57</v>
      </c>
      <c r="Q3707" t="s">
        <v>8317</v>
      </c>
      <c r="R3707" t="s">
        <v>8318</v>
      </c>
      <c r="S3707" s="8">
        <f t="shared" si="344"/>
        <v>41792.334652777776</v>
      </c>
      <c r="T3707" s="8">
        <f t="shared" si="345"/>
        <v>41813.5</v>
      </c>
      <c r="U3707" t="str">
        <f t="shared" si="346"/>
        <v>Jun</v>
      </c>
      <c r="V3707" t="str">
        <f t="shared" si="347"/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>
        <f t="shared" si="343"/>
        <v>140</v>
      </c>
      <c r="Q3708" t="s">
        <v>8317</v>
      </c>
      <c r="R3708" t="s">
        <v>8318</v>
      </c>
      <c r="S3708" s="8">
        <f t="shared" si="344"/>
        <v>41879.705428240741</v>
      </c>
      <c r="T3708" s="8">
        <f t="shared" si="345"/>
        <v>41894.663761574076</v>
      </c>
      <c r="U3708" t="str">
        <f t="shared" si="346"/>
        <v>Aug</v>
      </c>
      <c r="V3708" t="str">
        <f t="shared" si="347"/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80.87</v>
      </c>
      <c r="Q3709" t="s">
        <v>8317</v>
      </c>
      <c r="R3709" t="s">
        <v>8318</v>
      </c>
      <c r="S3709" s="8">
        <f t="shared" si="344"/>
        <v>42551.840023148143</v>
      </c>
      <c r="T3709" s="8">
        <f t="shared" si="345"/>
        <v>42572.976388888885</v>
      </c>
      <c r="U3709" t="str">
        <f t="shared" si="346"/>
        <v>Jun</v>
      </c>
      <c r="V3709" t="str">
        <f t="shared" si="347"/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53.85</v>
      </c>
      <c r="Q3710" t="s">
        <v>8317</v>
      </c>
      <c r="R3710" t="s">
        <v>8318</v>
      </c>
      <c r="S3710" s="8">
        <f t="shared" si="344"/>
        <v>41809.933865740735</v>
      </c>
      <c r="T3710" s="8">
        <f t="shared" si="345"/>
        <v>41823.892199074071</v>
      </c>
      <c r="U3710" t="str">
        <f t="shared" si="346"/>
        <v>Jun</v>
      </c>
      <c r="V3710" t="str">
        <f t="shared" si="347"/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>
        <f t="shared" si="343"/>
        <v>30.93</v>
      </c>
      <c r="Q3711" t="s">
        <v>8317</v>
      </c>
      <c r="R3711" t="s">
        <v>8318</v>
      </c>
      <c r="S3711" s="8">
        <f t="shared" si="344"/>
        <v>41785.499374999999</v>
      </c>
      <c r="T3711" s="8">
        <f t="shared" si="345"/>
        <v>41815.457708333335</v>
      </c>
      <c r="U3711" t="str">
        <f t="shared" si="346"/>
        <v>May</v>
      </c>
      <c r="V3711" t="str">
        <f t="shared" si="347"/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>
        <f t="shared" si="343"/>
        <v>67.959999999999994</v>
      </c>
      <c r="Q3712" t="s">
        <v>8317</v>
      </c>
      <c r="R3712" t="s">
        <v>8318</v>
      </c>
      <c r="S3712" s="8">
        <f t="shared" si="344"/>
        <v>42072.367916666662</v>
      </c>
      <c r="T3712" s="8">
        <f t="shared" si="345"/>
        <v>42097.326249999998</v>
      </c>
      <c r="U3712" t="str">
        <f t="shared" si="346"/>
        <v>Mar</v>
      </c>
      <c r="V3712" t="str">
        <f t="shared" si="347"/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>
        <f t="shared" si="343"/>
        <v>27.14</v>
      </c>
      <c r="Q3713" t="s">
        <v>8317</v>
      </c>
      <c r="R3713" t="s">
        <v>8318</v>
      </c>
      <c r="S3713" s="8">
        <f t="shared" si="344"/>
        <v>41779.5158912037</v>
      </c>
      <c r="T3713" s="8">
        <f t="shared" si="345"/>
        <v>41805.416666666664</v>
      </c>
      <c r="U3713" t="str">
        <f t="shared" si="346"/>
        <v>May</v>
      </c>
      <c r="V3713" t="str">
        <f t="shared" si="347"/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>
        <f t="shared" si="343"/>
        <v>110.87</v>
      </c>
      <c r="Q3714" t="s">
        <v>8317</v>
      </c>
      <c r="R3714" t="s">
        <v>8318</v>
      </c>
      <c r="S3714" s="8">
        <f t="shared" si="344"/>
        <v>42133.963738425926</v>
      </c>
      <c r="T3714" s="8">
        <f t="shared" si="345"/>
        <v>42155.040972222225</v>
      </c>
      <c r="U3714" t="str">
        <f t="shared" si="346"/>
        <v>May</v>
      </c>
      <c r="V3714" t="str">
        <f t="shared" si="347"/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ROUND(100*(E3715/D3715),0)</f>
        <v>102</v>
      </c>
      <c r="P3715">
        <f t="shared" ref="P3715:P3778" si="349">ROUND(E3715/L3715,2)</f>
        <v>106.84</v>
      </c>
      <c r="Q3715" t="s">
        <v>8317</v>
      </c>
      <c r="R3715" t="s">
        <v>8318</v>
      </c>
      <c r="S3715" s="8">
        <f t="shared" ref="S3715:S3778" si="350">(((J3715/60)/60)/24)+DATE(1970,1,1)+(-5/24)</f>
        <v>42505.529699074068</v>
      </c>
      <c r="T3715" s="8">
        <f t="shared" ref="T3715:T3778" si="351">(((I3715/60)/60)/24)+DATE(1970,1,1)+(-6/24)</f>
        <v>42525.488032407404</v>
      </c>
      <c r="U3715" t="str">
        <f t="shared" ref="U3715:U3778" si="352">TEXT(S3715,"mmm")</f>
        <v>May</v>
      </c>
      <c r="V3715" t="str">
        <f t="shared" ref="V3715:V3778" si="353">TEXT(S3715,"yyyy")</f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>
        <f t="shared" si="349"/>
        <v>105.52</v>
      </c>
      <c r="Q3716" t="s">
        <v>8317</v>
      </c>
      <c r="R3716" t="s">
        <v>8318</v>
      </c>
      <c r="S3716" s="8">
        <f t="shared" si="350"/>
        <v>42118.347997685189</v>
      </c>
      <c r="T3716" s="8">
        <f t="shared" si="351"/>
        <v>42149.915972222225</v>
      </c>
      <c r="U3716" t="str">
        <f t="shared" si="352"/>
        <v>Apr</v>
      </c>
      <c r="V3716" t="str">
        <f t="shared" si="353"/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>
        <f t="shared" si="349"/>
        <v>132.96</v>
      </c>
      <c r="Q3717" t="s">
        <v>8317</v>
      </c>
      <c r="R3717" t="s">
        <v>8318</v>
      </c>
      <c r="S3717" s="8">
        <f t="shared" si="350"/>
        <v>42036.787256944437</v>
      </c>
      <c r="T3717" s="8">
        <f t="shared" si="351"/>
        <v>42094.286111111112</v>
      </c>
      <c r="U3717" t="str">
        <f t="shared" si="352"/>
        <v>Feb</v>
      </c>
      <c r="V3717" t="str">
        <f t="shared" si="353"/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>
        <f t="shared" si="349"/>
        <v>51.92</v>
      </c>
      <c r="Q3718" t="s">
        <v>8317</v>
      </c>
      <c r="R3718" t="s">
        <v>8318</v>
      </c>
      <c r="S3718" s="8">
        <f t="shared" si="350"/>
        <v>42360.679502314808</v>
      </c>
      <c r="T3718" s="8">
        <f t="shared" si="351"/>
        <v>42390.637835648144</v>
      </c>
      <c r="U3718" t="str">
        <f t="shared" si="352"/>
        <v>Dec</v>
      </c>
      <c r="V3718" t="str">
        <f t="shared" si="353"/>
        <v>2015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>
        <f t="shared" si="349"/>
        <v>310</v>
      </c>
      <c r="Q3719" t="s">
        <v>8317</v>
      </c>
      <c r="R3719" t="s">
        <v>8318</v>
      </c>
      <c r="S3719" s="8">
        <f t="shared" si="350"/>
        <v>42102.657974537033</v>
      </c>
      <c r="T3719" s="8">
        <f t="shared" si="351"/>
        <v>42133.616307870368</v>
      </c>
      <c r="U3719" t="str">
        <f t="shared" si="352"/>
        <v>Apr</v>
      </c>
      <c r="V3719" t="str">
        <f t="shared" si="353"/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>
        <f t="shared" si="349"/>
        <v>26.02</v>
      </c>
      <c r="Q3720" t="s">
        <v>8317</v>
      </c>
      <c r="R3720" t="s">
        <v>8318</v>
      </c>
      <c r="S3720" s="8">
        <f t="shared" si="350"/>
        <v>42032.507812499993</v>
      </c>
      <c r="T3720" s="8">
        <f t="shared" si="351"/>
        <v>42062.466145833328</v>
      </c>
      <c r="U3720" t="str">
        <f t="shared" si="352"/>
        <v>Jan</v>
      </c>
      <c r="V3720" t="str">
        <f t="shared" si="353"/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">
        <v>8317</v>
      </c>
      <c r="R3721" t="s">
        <v>8318</v>
      </c>
      <c r="S3721" s="8">
        <f t="shared" si="350"/>
        <v>42147.521597222221</v>
      </c>
      <c r="T3721" s="8">
        <f t="shared" si="351"/>
        <v>42177.479930555557</v>
      </c>
      <c r="U3721" t="str">
        <f t="shared" si="352"/>
        <v>May</v>
      </c>
      <c r="V3721" t="str">
        <f t="shared" si="353"/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>
        <f t="shared" si="349"/>
        <v>86.23</v>
      </c>
      <c r="Q3722" t="s">
        <v>8317</v>
      </c>
      <c r="R3722" t="s">
        <v>8318</v>
      </c>
      <c r="S3722" s="8">
        <f t="shared" si="350"/>
        <v>42165.784791666665</v>
      </c>
      <c r="T3722" s="8">
        <f t="shared" si="351"/>
        <v>42187.743125000001</v>
      </c>
      <c r="U3722" t="str">
        <f t="shared" si="352"/>
        <v>Jun</v>
      </c>
      <c r="V3722" t="str">
        <f t="shared" si="353"/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>
        <f t="shared" si="349"/>
        <v>114.55</v>
      </c>
      <c r="Q3723" t="s">
        <v>8317</v>
      </c>
      <c r="R3723" t="s">
        <v>8318</v>
      </c>
      <c r="S3723" s="8">
        <f t="shared" si="350"/>
        <v>41927.727824074071</v>
      </c>
      <c r="T3723" s="8">
        <f t="shared" si="351"/>
        <v>41948.727824074071</v>
      </c>
      <c r="U3723" t="str">
        <f t="shared" si="352"/>
        <v>Oct</v>
      </c>
      <c r="V3723" t="str">
        <f t="shared" si="353"/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>
        <f t="shared" si="349"/>
        <v>47.66</v>
      </c>
      <c r="Q3724" t="s">
        <v>8317</v>
      </c>
      <c r="R3724" t="s">
        <v>8318</v>
      </c>
      <c r="S3724" s="8">
        <f t="shared" si="350"/>
        <v>42381.463506944441</v>
      </c>
      <c r="T3724" s="8">
        <f t="shared" si="351"/>
        <v>42411.707638888889</v>
      </c>
      <c r="U3724" t="str">
        <f t="shared" si="352"/>
        <v>Jan</v>
      </c>
      <c r="V3724" t="str">
        <f t="shared" si="353"/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>
        <f t="shared" si="349"/>
        <v>72.89</v>
      </c>
      <c r="Q3725" t="s">
        <v>8317</v>
      </c>
      <c r="R3725" t="s">
        <v>8318</v>
      </c>
      <c r="S3725" s="8">
        <f t="shared" si="350"/>
        <v>41943.544699074075</v>
      </c>
      <c r="T3725" s="8">
        <f t="shared" si="351"/>
        <v>41973.544699074075</v>
      </c>
      <c r="U3725" t="str">
        <f t="shared" si="352"/>
        <v>Oct</v>
      </c>
      <c r="V3725" t="str">
        <f t="shared" si="353"/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>
        <f t="shared" si="349"/>
        <v>49.55</v>
      </c>
      <c r="Q3726" t="s">
        <v>8317</v>
      </c>
      <c r="R3726" t="s">
        <v>8318</v>
      </c>
      <c r="S3726" s="8">
        <f t="shared" si="350"/>
        <v>42465.283101851855</v>
      </c>
      <c r="T3726" s="8">
        <f t="shared" si="351"/>
        <v>42494.708333333328</v>
      </c>
      <c r="U3726" t="str">
        <f t="shared" si="352"/>
        <v>Apr</v>
      </c>
      <c r="V3726" t="str">
        <f t="shared" si="353"/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">
        <v>8317</v>
      </c>
      <c r="R3727" t="s">
        <v>8318</v>
      </c>
      <c r="S3727" s="8">
        <f t="shared" si="350"/>
        <v>42401.736886574072</v>
      </c>
      <c r="T3727" s="8">
        <f t="shared" si="351"/>
        <v>42418.645833333328</v>
      </c>
      <c r="U3727" t="str">
        <f t="shared" si="352"/>
        <v>Feb</v>
      </c>
      <c r="V3727" t="str">
        <f t="shared" si="353"/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>
        <f t="shared" si="349"/>
        <v>62.59</v>
      </c>
      <c r="Q3728" t="s">
        <v>8317</v>
      </c>
      <c r="R3728" t="s">
        <v>8318</v>
      </c>
      <c r="S3728" s="8">
        <f t="shared" si="350"/>
        <v>42461.932534722226</v>
      </c>
      <c r="T3728" s="8">
        <f t="shared" si="351"/>
        <v>42489.625</v>
      </c>
      <c r="U3728" t="str">
        <f t="shared" si="352"/>
        <v>Apr</v>
      </c>
      <c r="V3728" t="str">
        <f t="shared" si="353"/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>
        <f t="shared" si="349"/>
        <v>61.06</v>
      </c>
      <c r="Q3729" t="s">
        <v>8317</v>
      </c>
      <c r="R3729" t="s">
        <v>8318</v>
      </c>
      <c r="S3729" s="8">
        <f t="shared" si="350"/>
        <v>42632.139976851853</v>
      </c>
      <c r="T3729" s="8">
        <f t="shared" si="351"/>
        <v>42662.954861111109</v>
      </c>
      <c r="U3729" t="str">
        <f t="shared" si="352"/>
        <v>Sep</v>
      </c>
      <c r="V3729" t="str">
        <f t="shared" si="353"/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>
        <f t="shared" si="349"/>
        <v>60.06</v>
      </c>
      <c r="Q3730" t="s">
        <v>8317</v>
      </c>
      <c r="R3730" t="s">
        <v>8318</v>
      </c>
      <c r="S3730" s="8">
        <f t="shared" si="350"/>
        <v>42204.962685185186</v>
      </c>
      <c r="T3730" s="8">
        <f t="shared" si="351"/>
        <v>42234.921018518522</v>
      </c>
      <c r="U3730" t="str">
        <f t="shared" si="352"/>
        <v>Jul</v>
      </c>
      <c r="V3730" t="str">
        <f t="shared" si="353"/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>
        <f t="shared" si="349"/>
        <v>72.400000000000006</v>
      </c>
      <c r="Q3731" t="s">
        <v>8317</v>
      </c>
      <c r="R3731" t="s">
        <v>8318</v>
      </c>
      <c r="S3731" s="8">
        <f t="shared" si="350"/>
        <v>42040.996666666666</v>
      </c>
      <c r="T3731" s="8">
        <f t="shared" si="351"/>
        <v>42085.91333333333</v>
      </c>
      <c r="U3731" t="str">
        <f t="shared" si="352"/>
        <v>Feb</v>
      </c>
      <c r="V3731" t="str">
        <f t="shared" si="353"/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">
        <v>8317</v>
      </c>
      <c r="R3732" t="s">
        <v>8318</v>
      </c>
      <c r="S3732" s="8">
        <f t="shared" si="350"/>
        <v>42203.46943287037</v>
      </c>
      <c r="T3732" s="8">
        <f t="shared" si="351"/>
        <v>42233.427766203706</v>
      </c>
      <c r="U3732" t="str">
        <f t="shared" si="352"/>
        <v>Jul</v>
      </c>
      <c r="V3732" t="str">
        <f t="shared" si="353"/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>
        <f t="shared" si="349"/>
        <v>51.67</v>
      </c>
      <c r="Q3733" t="s">
        <v>8317</v>
      </c>
      <c r="R3733" t="s">
        <v>8318</v>
      </c>
      <c r="S3733" s="8">
        <f t="shared" si="350"/>
        <v>41983.544513888883</v>
      </c>
      <c r="T3733" s="8">
        <f t="shared" si="351"/>
        <v>42013.890972222223</v>
      </c>
      <c r="U3733" t="str">
        <f t="shared" si="352"/>
        <v>Dec</v>
      </c>
      <c r="V3733" t="str">
        <f t="shared" si="353"/>
        <v>2014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>
        <f t="shared" si="349"/>
        <v>32.75</v>
      </c>
      <c r="Q3734" t="s">
        <v>8317</v>
      </c>
      <c r="R3734" t="s">
        <v>8318</v>
      </c>
      <c r="S3734" s="8">
        <f t="shared" si="350"/>
        <v>41968.469131944446</v>
      </c>
      <c r="T3734" s="8">
        <f t="shared" si="351"/>
        <v>42028.25</v>
      </c>
      <c r="U3734" t="str">
        <f t="shared" si="352"/>
        <v>Nov</v>
      </c>
      <c r="V3734" t="str">
        <f t="shared" si="353"/>
        <v>2014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">
        <v>8317</v>
      </c>
      <c r="R3735" t="s">
        <v>8318</v>
      </c>
      <c r="S3735" s="8">
        <f t="shared" si="350"/>
        <v>42102.816064814811</v>
      </c>
      <c r="T3735" s="8">
        <f t="shared" si="351"/>
        <v>42112.6875</v>
      </c>
      <c r="U3735" t="str">
        <f t="shared" si="352"/>
        <v>Apr</v>
      </c>
      <c r="V3735" t="str">
        <f t="shared" si="353"/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>
        <f t="shared" si="349"/>
        <v>61</v>
      </c>
      <c r="Q3736" t="s">
        <v>8317</v>
      </c>
      <c r="R3736" t="s">
        <v>8318</v>
      </c>
      <c r="S3736" s="8">
        <f t="shared" si="350"/>
        <v>42089.693240740737</v>
      </c>
      <c r="T3736" s="8">
        <f t="shared" si="351"/>
        <v>42149.651574074072</v>
      </c>
      <c r="U3736" t="str">
        <f t="shared" si="352"/>
        <v>Mar</v>
      </c>
      <c r="V3736" t="str">
        <f t="shared" si="353"/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>
        <f t="shared" si="349"/>
        <v>10</v>
      </c>
      <c r="Q3737" t="s">
        <v>8317</v>
      </c>
      <c r="R3737" t="s">
        <v>8318</v>
      </c>
      <c r="S3737" s="8">
        <f t="shared" si="350"/>
        <v>42122.484826388885</v>
      </c>
      <c r="T3737" s="8">
        <f t="shared" si="351"/>
        <v>42152.443159722221</v>
      </c>
      <c r="U3737" t="str">
        <f t="shared" si="352"/>
        <v>Apr</v>
      </c>
      <c r="V3737" t="str">
        <f t="shared" si="353"/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>
        <f t="shared" si="349"/>
        <v>10</v>
      </c>
      <c r="Q3738" t="s">
        <v>8317</v>
      </c>
      <c r="R3738" t="s">
        <v>8318</v>
      </c>
      <c r="S3738" s="8">
        <f t="shared" si="350"/>
        <v>42048.503391203696</v>
      </c>
      <c r="T3738" s="8">
        <f t="shared" si="351"/>
        <v>42086.5</v>
      </c>
      <c r="U3738" t="str">
        <f t="shared" si="352"/>
        <v>Feb</v>
      </c>
      <c r="V3738" t="str">
        <f t="shared" si="353"/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>
        <f t="shared" si="349"/>
        <v>37.5</v>
      </c>
      <c r="Q3739" t="s">
        <v>8317</v>
      </c>
      <c r="R3739" t="s">
        <v>8318</v>
      </c>
      <c r="S3739" s="8">
        <f t="shared" si="350"/>
        <v>42297.482673611106</v>
      </c>
      <c r="T3739" s="8">
        <f t="shared" si="351"/>
        <v>42320.040972222225</v>
      </c>
      <c r="U3739" t="str">
        <f t="shared" si="352"/>
        <v>Oct</v>
      </c>
      <c r="V3739" t="str">
        <f t="shared" si="353"/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">
        <v>8317</v>
      </c>
      <c r="R3740" t="s">
        <v>8318</v>
      </c>
      <c r="S3740" s="8">
        <f t="shared" si="350"/>
        <v>41813.730381944442</v>
      </c>
      <c r="T3740" s="8">
        <f t="shared" si="351"/>
        <v>41835.666666666664</v>
      </c>
      <c r="U3740" t="str">
        <f t="shared" si="352"/>
        <v>Jun</v>
      </c>
      <c r="V3740" t="str">
        <f t="shared" si="353"/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>
        <f t="shared" si="349"/>
        <v>100.63</v>
      </c>
      <c r="Q3741" t="s">
        <v>8317</v>
      </c>
      <c r="R3741" t="s">
        <v>8318</v>
      </c>
      <c r="S3741" s="8">
        <f t="shared" si="350"/>
        <v>42548.241527777776</v>
      </c>
      <c r="T3741" s="8">
        <f t="shared" si="351"/>
        <v>42568.199861111112</v>
      </c>
      <c r="U3741" t="str">
        <f t="shared" si="352"/>
        <v>Jun</v>
      </c>
      <c r="V3741" t="str">
        <f t="shared" si="353"/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>
        <f t="shared" si="349"/>
        <v>25.57</v>
      </c>
      <c r="Q3742" t="s">
        <v>8317</v>
      </c>
      <c r="R3742" t="s">
        <v>8318</v>
      </c>
      <c r="S3742" s="8">
        <f t="shared" si="350"/>
        <v>41832.881423611107</v>
      </c>
      <c r="T3742" s="8">
        <f t="shared" si="351"/>
        <v>41862.829143518517</v>
      </c>
      <c r="U3742" t="str">
        <f t="shared" si="352"/>
        <v>Jul</v>
      </c>
      <c r="V3742" t="str">
        <f t="shared" si="353"/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">
        <v>8317</v>
      </c>
      <c r="R3743" t="s">
        <v>8318</v>
      </c>
      <c r="S3743" s="8">
        <f t="shared" si="350"/>
        <v>42325.712384259255</v>
      </c>
      <c r="T3743" s="8">
        <f t="shared" si="351"/>
        <v>42355.670717592591</v>
      </c>
      <c r="U3743" t="str">
        <f t="shared" si="352"/>
        <v>Nov</v>
      </c>
      <c r="V3743" t="str">
        <f t="shared" si="353"/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">
        <v>8317</v>
      </c>
      <c r="R3744" t="s">
        <v>8318</v>
      </c>
      <c r="S3744" s="8">
        <f t="shared" si="350"/>
        <v>41858.006296296291</v>
      </c>
      <c r="T3744" s="8">
        <f t="shared" si="351"/>
        <v>41887.964629629627</v>
      </c>
      <c r="U3744" t="str">
        <f t="shared" si="352"/>
        <v>Aug</v>
      </c>
      <c r="V3744" t="str">
        <f t="shared" si="353"/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">
        <v>8317</v>
      </c>
      <c r="R3745" t="s">
        <v>8318</v>
      </c>
      <c r="S3745" s="8">
        <f t="shared" si="350"/>
        <v>41793.501898148148</v>
      </c>
      <c r="T3745" s="8">
        <f t="shared" si="351"/>
        <v>41823.460231481484</v>
      </c>
      <c r="U3745" t="str">
        <f t="shared" si="352"/>
        <v>Jun</v>
      </c>
      <c r="V3745" t="str">
        <f t="shared" si="353"/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">
        <v>8317</v>
      </c>
      <c r="R3746" t="s">
        <v>8318</v>
      </c>
      <c r="S3746" s="8">
        <f t="shared" si="350"/>
        <v>41793.605925925927</v>
      </c>
      <c r="T3746" s="8">
        <f t="shared" si="351"/>
        <v>41824.915972222225</v>
      </c>
      <c r="U3746" t="str">
        <f t="shared" si="352"/>
        <v>Jun</v>
      </c>
      <c r="V3746" t="str">
        <f t="shared" si="353"/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">
        <v>8317</v>
      </c>
      <c r="R3747" t="s">
        <v>8318</v>
      </c>
      <c r="S3747" s="8">
        <f t="shared" si="350"/>
        <v>41831.489606481482</v>
      </c>
      <c r="T3747" s="8">
        <f t="shared" si="351"/>
        <v>41861.447939814818</v>
      </c>
      <c r="U3747" t="str">
        <f t="shared" si="352"/>
        <v>Jul</v>
      </c>
      <c r="V3747" t="str">
        <f t="shared" si="353"/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>
        <f t="shared" si="349"/>
        <v>202</v>
      </c>
      <c r="Q3748" t="s">
        <v>8317</v>
      </c>
      <c r="R3748" t="s">
        <v>8318</v>
      </c>
      <c r="S3748" s="8">
        <f t="shared" si="350"/>
        <v>42621.18100694444</v>
      </c>
      <c r="T3748" s="8">
        <f t="shared" si="351"/>
        <v>42651.139340277776</v>
      </c>
      <c r="U3748" t="str">
        <f t="shared" si="352"/>
        <v>Sep</v>
      </c>
      <c r="V3748" t="str">
        <f t="shared" si="353"/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">
        <v>8317</v>
      </c>
      <c r="R3749" t="s">
        <v>8318</v>
      </c>
      <c r="S3749" s="8">
        <f t="shared" si="350"/>
        <v>42164.091388888883</v>
      </c>
      <c r="T3749" s="8">
        <f t="shared" si="351"/>
        <v>42190.707638888889</v>
      </c>
      <c r="U3749" t="str">
        <f t="shared" si="352"/>
        <v>Jun</v>
      </c>
      <c r="V3749" t="str">
        <f t="shared" si="353"/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>
        <f t="shared" si="349"/>
        <v>99.54</v>
      </c>
      <c r="Q3750" t="s">
        <v>8317</v>
      </c>
      <c r="R3750" t="s">
        <v>8359</v>
      </c>
      <c r="S3750" s="8">
        <f t="shared" si="350"/>
        <v>42395.498101851852</v>
      </c>
      <c r="T3750" s="8">
        <f t="shared" si="351"/>
        <v>42415.999305555553</v>
      </c>
      <c r="U3750" t="str">
        <f t="shared" si="352"/>
        <v>Jan</v>
      </c>
      <c r="V3750" t="str">
        <f t="shared" si="353"/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">
        <v>8317</v>
      </c>
      <c r="R3751" t="s">
        <v>8359</v>
      </c>
      <c r="S3751" s="8">
        <f t="shared" si="350"/>
        <v>42457.918842592589</v>
      </c>
      <c r="T3751" s="8">
        <f t="shared" si="351"/>
        <v>42488.915972222225</v>
      </c>
      <c r="U3751" t="str">
        <f t="shared" si="352"/>
        <v>Mar</v>
      </c>
      <c r="V3751" t="str">
        <f t="shared" si="353"/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>
        <f t="shared" si="349"/>
        <v>215.25</v>
      </c>
      <c r="Q3752" t="s">
        <v>8317</v>
      </c>
      <c r="R3752" t="s">
        <v>8359</v>
      </c>
      <c r="S3752" s="8">
        <f t="shared" si="350"/>
        <v>42016.773240740738</v>
      </c>
      <c r="T3752" s="8">
        <f t="shared" si="351"/>
        <v>42045.082638888889</v>
      </c>
      <c r="U3752" t="str">
        <f t="shared" si="352"/>
        <v>Jan</v>
      </c>
      <c r="V3752" t="str">
        <f t="shared" si="353"/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>
        <f t="shared" si="349"/>
        <v>120.55</v>
      </c>
      <c r="Q3753" t="s">
        <v>8317</v>
      </c>
      <c r="R3753" t="s">
        <v>8359</v>
      </c>
      <c r="S3753" s="8">
        <f t="shared" si="350"/>
        <v>42402.827233796292</v>
      </c>
      <c r="T3753" s="8">
        <f t="shared" si="351"/>
        <v>42462.743900462956</v>
      </c>
      <c r="U3753" t="str">
        <f t="shared" si="352"/>
        <v>Feb</v>
      </c>
      <c r="V3753" t="str">
        <f t="shared" si="353"/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>
        <f t="shared" si="349"/>
        <v>37.67</v>
      </c>
      <c r="Q3754" t="s">
        <v>8317</v>
      </c>
      <c r="R3754" t="s">
        <v>8359</v>
      </c>
      <c r="S3754" s="8">
        <f t="shared" si="350"/>
        <v>42619.594155092585</v>
      </c>
      <c r="T3754" s="8">
        <f t="shared" si="351"/>
        <v>42659.625</v>
      </c>
      <c r="U3754" t="str">
        <f t="shared" si="352"/>
        <v>Sep</v>
      </c>
      <c r="V3754" t="str">
        <f t="shared" si="353"/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>
        <f t="shared" si="349"/>
        <v>172.23</v>
      </c>
      <c r="Q3755" t="s">
        <v>8317</v>
      </c>
      <c r="R3755" t="s">
        <v>8359</v>
      </c>
      <c r="S3755" s="8">
        <f t="shared" si="350"/>
        <v>42128.615740740737</v>
      </c>
      <c r="T3755" s="8">
        <f t="shared" si="351"/>
        <v>42157.75</v>
      </c>
      <c r="U3755" t="str">
        <f t="shared" si="352"/>
        <v>May</v>
      </c>
      <c r="V3755" t="str">
        <f t="shared" si="353"/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</v>
      </c>
      <c r="Q3756" t="s">
        <v>8317</v>
      </c>
      <c r="R3756" t="s">
        <v>8359</v>
      </c>
      <c r="S3756" s="8">
        <f t="shared" si="350"/>
        <v>41808.67288194444</v>
      </c>
      <c r="T3756" s="8">
        <f t="shared" si="351"/>
        <v>41845.957638888889</v>
      </c>
      <c r="U3756" t="str">
        <f t="shared" si="352"/>
        <v>Jun</v>
      </c>
      <c r="V3756" t="str">
        <f t="shared" si="353"/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>
        <f t="shared" si="349"/>
        <v>25.46</v>
      </c>
      <c r="Q3757" t="s">
        <v>8317</v>
      </c>
      <c r="R3757" t="s">
        <v>8359</v>
      </c>
      <c r="S3757" s="8">
        <f t="shared" si="350"/>
        <v>42445.658645833326</v>
      </c>
      <c r="T3757" s="8">
        <f t="shared" si="351"/>
        <v>42475.616979166662</v>
      </c>
      <c r="U3757" t="str">
        <f t="shared" si="352"/>
        <v>Mar</v>
      </c>
      <c r="V3757" t="str">
        <f t="shared" si="353"/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>
        <f t="shared" si="349"/>
        <v>267.64999999999998</v>
      </c>
      <c r="Q3758" t="s">
        <v>8317</v>
      </c>
      <c r="R3758" t="s">
        <v>8359</v>
      </c>
      <c r="S3758" s="8">
        <f t="shared" si="350"/>
        <v>41771.606458333328</v>
      </c>
      <c r="T3758" s="8">
        <f t="shared" si="351"/>
        <v>41801.564791666664</v>
      </c>
      <c r="U3758" t="str">
        <f t="shared" si="352"/>
        <v>May</v>
      </c>
      <c r="V3758" t="str">
        <f t="shared" si="353"/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>
        <f t="shared" si="349"/>
        <v>75.959999999999994</v>
      </c>
      <c r="Q3759" t="s">
        <v>8317</v>
      </c>
      <c r="R3759" t="s">
        <v>8359</v>
      </c>
      <c r="S3759" s="8">
        <f t="shared" si="350"/>
        <v>41954.642534722218</v>
      </c>
      <c r="T3759" s="8">
        <f t="shared" si="351"/>
        <v>41974.600868055553</v>
      </c>
      <c r="U3759" t="str">
        <f t="shared" si="352"/>
        <v>Nov</v>
      </c>
      <c r="V3759" t="str">
        <f t="shared" si="353"/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>
        <f t="shared" si="349"/>
        <v>59.04</v>
      </c>
      <c r="Q3760" t="s">
        <v>8317</v>
      </c>
      <c r="R3760" t="s">
        <v>8359</v>
      </c>
      <c r="S3760" s="8">
        <f t="shared" si="350"/>
        <v>41747.26317129629</v>
      </c>
      <c r="T3760" s="8">
        <f t="shared" si="351"/>
        <v>41777.958333333336</v>
      </c>
      <c r="U3760" t="str">
        <f t="shared" si="352"/>
        <v>Apr</v>
      </c>
      <c r="V3760" t="str">
        <f t="shared" si="353"/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>
        <f t="shared" si="349"/>
        <v>50.11</v>
      </c>
      <c r="Q3761" t="s">
        <v>8317</v>
      </c>
      <c r="R3761" t="s">
        <v>8359</v>
      </c>
      <c r="S3761" s="8">
        <f t="shared" si="350"/>
        <v>42181.899918981479</v>
      </c>
      <c r="T3761" s="8">
        <f t="shared" si="351"/>
        <v>42241.858252314814</v>
      </c>
      <c r="U3761" t="str">
        <f t="shared" si="352"/>
        <v>Jun</v>
      </c>
      <c r="V3761" t="str">
        <f t="shared" si="353"/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>
        <f t="shared" si="349"/>
        <v>55.5</v>
      </c>
      <c r="Q3762" t="s">
        <v>8317</v>
      </c>
      <c r="R3762" t="s">
        <v>8359</v>
      </c>
      <c r="S3762" s="8">
        <f t="shared" si="350"/>
        <v>41739.316967592589</v>
      </c>
      <c r="T3762" s="8">
        <f t="shared" si="351"/>
        <v>41764.275300925925</v>
      </c>
      <c r="U3762" t="str">
        <f t="shared" si="352"/>
        <v>Apr</v>
      </c>
      <c r="V3762" t="str">
        <f t="shared" si="353"/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166.67</v>
      </c>
      <c r="Q3763" t="s">
        <v>8317</v>
      </c>
      <c r="R3763" t="s">
        <v>8359</v>
      </c>
      <c r="S3763" s="8">
        <f t="shared" si="350"/>
        <v>42173.258530092593</v>
      </c>
      <c r="T3763" s="8">
        <f t="shared" si="351"/>
        <v>42226.708333333328</v>
      </c>
      <c r="U3763" t="str">
        <f t="shared" si="352"/>
        <v>Jun</v>
      </c>
      <c r="V3763" t="str">
        <f t="shared" si="353"/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>
        <f t="shared" si="349"/>
        <v>47.43</v>
      </c>
      <c r="Q3764" t="s">
        <v>8317</v>
      </c>
      <c r="R3764" t="s">
        <v>8359</v>
      </c>
      <c r="S3764" s="8">
        <f t="shared" si="350"/>
        <v>42193.605196759258</v>
      </c>
      <c r="T3764" s="8">
        <f t="shared" si="351"/>
        <v>42218.563530092593</v>
      </c>
      <c r="U3764" t="str">
        <f t="shared" si="352"/>
        <v>Jul</v>
      </c>
      <c r="V3764" t="str">
        <f t="shared" si="353"/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64.94</v>
      </c>
      <c r="Q3765" t="s">
        <v>8317</v>
      </c>
      <c r="R3765" t="s">
        <v>8359</v>
      </c>
      <c r="S3765" s="8">
        <f t="shared" si="350"/>
        <v>42065.541967592588</v>
      </c>
      <c r="T3765" s="8">
        <f t="shared" si="351"/>
        <v>42095.458634259259</v>
      </c>
      <c r="U3765" t="str">
        <f t="shared" si="352"/>
        <v>Mar</v>
      </c>
      <c r="V3765" t="str">
        <f t="shared" si="353"/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55.56</v>
      </c>
      <c r="Q3766" t="s">
        <v>8317</v>
      </c>
      <c r="R3766" t="s">
        <v>8359</v>
      </c>
      <c r="S3766" s="8">
        <f t="shared" si="350"/>
        <v>42499.634629629632</v>
      </c>
      <c r="T3766" s="8">
        <f t="shared" si="351"/>
        <v>42518.774999999994</v>
      </c>
      <c r="U3766" t="str">
        <f t="shared" si="352"/>
        <v>May</v>
      </c>
      <c r="V3766" t="str">
        <f t="shared" si="353"/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>
        <f t="shared" si="349"/>
        <v>74.22</v>
      </c>
      <c r="Q3767" t="s">
        <v>8317</v>
      </c>
      <c r="R3767" t="s">
        <v>8359</v>
      </c>
      <c r="S3767" s="8">
        <f t="shared" si="350"/>
        <v>41820.568078703705</v>
      </c>
      <c r="T3767" s="8">
        <f t="shared" si="351"/>
        <v>41850.526412037041</v>
      </c>
      <c r="U3767" t="str">
        <f t="shared" si="352"/>
        <v>Jun</v>
      </c>
      <c r="V3767" t="str">
        <f t="shared" si="353"/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>
        <f t="shared" si="349"/>
        <v>106.93</v>
      </c>
      <c r="Q3768" t="s">
        <v>8317</v>
      </c>
      <c r="R3768" t="s">
        <v>8359</v>
      </c>
      <c r="S3768" s="8">
        <f t="shared" si="350"/>
        <v>41787.958854166667</v>
      </c>
      <c r="T3768" s="8">
        <f t="shared" si="351"/>
        <v>41822.917187500003</v>
      </c>
      <c r="U3768" t="str">
        <f t="shared" si="352"/>
        <v>May</v>
      </c>
      <c r="V3768" t="str">
        <f t="shared" si="353"/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>
        <f t="shared" si="349"/>
        <v>41.7</v>
      </c>
      <c r="Q3769" t="s">
        <v>8317</v>
      </c>
      <c r="R3769" t="s">
        <v>8359</v>
      </c>
      <c r="S3769" s="8">
        <f t="shared" si="350"/>
        <v>42049.811307870368</v>
      </c>
      <c r="T3769" s="8">
        <f t="shared" si="351"/>
        <v>42063.957638888889</v>
      </c>
      <c r="U3769" t="str">
        <f t="shared" si="352"/>
        <v>Feb</v>
      </c>
      <c r="V3769" t="str">
        <f t="shared" si="353"/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>
        <f t="shared" si="349"/>
        <v>74.239999999999995</v>
      </c>
      <c r="Q3770" t="s">
        <v>8317</v>
      </c>
      <c r="R3770" t="s">
        <v>8359</v>
      </c>
      <c r="S3770" s="8">
        <f t="shared" si="350"/>
        <v>41772.519560185181</v>
      </c>
      <c r="T3770" s="8">
        <f t="shared" si="351"/>
        <v>41802.477893518517</v>
      </c>
      <c r="U3770" t="str">
        <f t="shared" si="352"/>
        <v>May</v>
      </c>
      <c r="V3770" t="str">
        <f t="shared" si="353"/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</v>
      </c>
      <c r="Q3771" t="s">
        <v>8317</v>
      </c>
      <c r="R3771" t="s">
        <v>8359</v>
      </c>
      <c r="S3771" s="8">
        <f t="shared" si="350"/>
        <v>42445.389803240738</v>
      </c>
      <c r="T3771" s="8">
        <f t="shared" si="351"/>
        <v>42475.348136574074</v>
      </c>
      <c r="U3771" t="str">
        <f t="shared" si="352"/>
        <v>Mar</v>
      </c>
      <c r="V3771" t="str">
        <f t="shared" si="353"/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">
        <v>8317</v>
      </c>
      <c r="R3772" t="s">
        <v>8359</v>
      </c>
      <c r="S3772" s="8">
        <f t="shared" si="350"/>
        <v>42138.722337962965</v>
      </c>
      <c r="T3772" s="8">
        <f t="shared" si="351"/>
        <v>42168.680671296301</v>
      </c>
      <c r="U3772" t="str">
        <f t="shared" si="352"/>
        <v>May</v>
      </c>
      <c r="V3772" t="str">
        <f t="shared" si="353"/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</v>
      </c>
      <c r="Q3773" t="s">
        <v>8317</v>
      </c>
      <c r="R3773" t="s">
        <v>8359</v>
      </c>
      <c r="S3773" s="8">
        <f t="shared" si="350"/>
        <v>42493.64875</v>
      </c>
      <c r="T3773" s="8">
        <f t="shared" si="351"/>
        <v>42507.75</v>
      </c>
      <c r="U3773" t="str">
        <f t="shared" si="352"/>
        <v>May</v>
      </c>
      <c r="V3773" t="str">
        <f t="shared" si="353"/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>
        <f t="shared" si="349"/>
        <v>166.97</v>
      </c>
      <c r="Q3774" t="s">
        <v>8317</v>
      </c>
      <c r="R3774" t="s">
        <v>8359</v>
      </c>
      <c r="S3774" s="8">
        <f t="shared" si="350"/>
        <v>42682.408634259256</v>
      </c>
      <c r="T3774" s="8">
        <f t="shared" si="351"/>
        <v>42703</v>
      </c>
      <c r="U3774" t="str">
        <f t="shared" si="352"/>
        <v>Nov</v>
      </c>
      <c r="V3774" t="str">
        <f t="shared" si="353"/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>
        <f t="shared" si="349"/>
        <v>94.91</v>
      </c>
      <c r="Q3775" t="s">
        <v>8317</v>
      </c>
      <c r="R3775" t="s">
        <v>8359</v>
      </c>
      <c r="S3775" s="8">
        <f t="shared" si="350"/>
        <v>42655.79684027777</v>
      </c>
      <c r="T3775" s="8">
        <f t="shared" si="351"/>
        <v>42688.838888888888</v>
      </c>
      <c r="U3775" t="str">
        <f t="shared" si="352"/>
        <v>Oct</v>
      </c>
      <c r="V3775" t="str">
        <f t="shared" si="353"/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">
        <v>8317</v>
      </c>
      <c r="R3776" t="s">
        <v>8359</v>
      </c>
      <c r="S3776" s="8">
        <f t="shared" si="350"/>
        <v>42087.583969907406</v>
      </c>
      <c r="T3776" s="8">
        <f t="shared" si="351"/>
        <v>42103.542303240742</v>
      </c>
      <c r="U3776" t="str">
        <f t="shared" si="352"/>
        <v>Mar</v>
      </c>
      <c r="V3776" t="str">
        <f t="shared" si="353"/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>
        <f t="shared" si="349"/>
        <v>143.21</v>
      </c>
      <c r="Q3777" t="s">
        <v>8317</v>
      </c>
      <c r="R3777" t="s">
        <v>8359</v>
      </c>
      <c r="S3777" s="8">
        <f t="shared" si="350"/>
        <v>42075.734293981477</v>
      </c>
      <c r="T3777" s="8">
        <f t="shared" si="351"/>
        <v>42102.916666666672</v>
      </c>
      <c r="U3777" t="str">
        <f t="shared" si="352"/>
        <v>Mar</v>
      </c>
      <c r="V3777" t="str">
        <f t="shared" si="353"/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>
        <f t="shared" si="349"/>
        <v>90.82</v>
      </c>
      <c r="Q3778" t="s">
        <v>8317</v>
      </c>
      <c r="R3778" t="s">
        <v>8359</v>
      </c>
      <c r="S3778" s="8">
        <f t="shared" si="350"/>
        <v>41814.159467592588</v>
      </c>
      <c r="T3778" s="8">
        <f t="shared" si="351"/>
        <v>41851.791666666664</v>
      </c>
      <c r="U3778" t="str">
        <f t="shared" si="352"/>
        <v>Jun</v>
      </c>
      <c r="V3778" t="str">
        <f t="shared" si="353"/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ROUND(100*(E3779/D3779),0)</f>
        <v>143</v>
      </c>
      <c r="P3779">
        <f t="shared" ref="P3779:P3842" si="355">ROUND(E3779/L3779,2)</f>
        <v>48.54</v>
      </c>
      <c r="Q3779" t="s">
        <v>8317</v>
      </c>
      <c r="R3779" t="s">
        <v>8359</v>
      </c>
      <c r="S3779" s="8">
        <f t="shared" ref="S3779:S3842" si="356">(((J3779/60)/60)/24)+DATE(1970,1,1)+(-5/24)</f>
        <v>41886.903020833335</v>
      </c>
      <c r="T3779" s="8">
        <f t="shared" ref="T3779:T3842" si="357">(((I3779/60)/60)/24)+DATE(1970,1,1)+(-6/24)</f>
        <v>41908.916666666664</v>
      </c>
      <c r="U3779" t="str">
        <f t="shared" ref="U3779:U3842" si="358">TEXT(S3779,"mmm")</f>
        <v>Sep</v>
      </c>
      <c r="V3779" t="str">
        <f t="shared" ref="V3779:V3842" si="359">TEXT(S3779,"yyyy")</f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>
        <f t="shared" si="355"/>
        <v>70.03</v>
      </c>
      <c r="Q3780" t="s">
        <v>8317</v>
      </c>
      <c r="R3780" t="s">
        <v>8359</v>
      </c>
      <c r="S3780" s="8">
        <f t="shared" si="356"/>
        <v>41989.610879629625</v>
      </c>
      <c r="T3780" s="8">
        <f t="shared" si="357"/>
        <v>42049.569212962961</v>
      </c>
      <c r="U3780" t="str">
        <f t="shared" si="358"/>
        <v>Dec</v>
      </c>
      <c r="V3780" t="str">
        <f t="shared" si="359"/>
        <v>2014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>
        <f t="shared" si="355"/>
        <v>135.63</v>
      </c>
      <c r="Q3781" t="s">
        <v>8317</v>
      </c>
      <c r="R3781" t="s">
        <v>8359</v>
      </c>
      <c r="S3781" s="8">
        <f t="shared" si="356"/>
        <v>42425.527083333327</v>
      </c>
      <c r="T3781" s="8">
        <f t="shared" si="357"/>
        <v>42455.443750000006</v>
      </c>
      <c r="U3781" t="str">
        <f t="shared" si="358"/>
        <v>Feb</v>
      </c>
      <c r="V3781" t="str">
        <f t="shared" si="359"/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">
        <v>8317</v>
      </c>
      <c r="R3782" t="s">
        <v>8359</v>
      </c>
      <c r="S3782" s="8">
        <f t="shared" si="356"/>
        <v>42166.011400462965</v>
      </c>
      <c r="T3782" s="8">
        <f t="shared" si="357"/>
        <v>42198.587499999994</v>
      </c>
      <c r="U3782" t="str">
        <f t="shared" si="358"/>
        <v>Jun</v>
      </c>
      <c r="V3782" t="str">
        <f t="shared" si="359"/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>
        <f t="shared" si="355"/>
        <v>94.9</v>
      </c>
      <c r="Q3783" t="s">
        <v>8317</v>
      </c>
      <c r="R3783" t="s">
        <v>8359</v>
      </c>
      <c r="S3783" s="8">
        <f t="shared" si="356"/>
        <v>41865.674594907403</v>
      </c>
      <c r="T3783" s="8">
        <f t="shared" si="357"/>
        <v>41890.632928240739</v>
      </c>
      <c r="U3783" t="str">
        <f t="shared" si="358"/>
        <v>Aug</v>
      </c>
      <c r="V3783" t="str">
        <f t="shared" si="359"/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>
        <f t="shared" si="355"/>
        <v>75.37</v>
      </c>
      <c r="Q3784" t="s">
        <v>8317</v>
      </c>
      <c r="R3784" t="s">
        <v>8359</v>
      </c>
      <c r="S3784" s="8">
        <f t="shared" si="356"/>
        <v>42546.653900462967</v>
      </c>
      <c r="T3784" s="8">
        <f t="shared" si="357"/>
        <v>42575.708333333328</v>
      </c>
      <c r="U3784" t="str">
        <f t="shared" si="358"/>
        <v>Jun</v>
      </c>
      <c r="V3784" t="str">
        <f t="shared" si="359"/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>
        <f t="shared" si="355"/>
        <v>64.459999999999994</v>
      </c>
      <c r="Q3785" t="s">
        <v>8317</v>
      </c>
      <c r="R3785" t="s">
        <v>8359</v>
      </c>
      <c r="S3785" s="8">
        <f t="shared" si="356"/>
        <v>42419.931944444441</v>
      </c>
      <c r="T3785" s="8">
        <f t="shared" si="357"/>
        <v>42444.416666666672</v>
      </c>
      <c r="U3785" t="str">
        <f t="shared" si="358"/>
        <v>Feb</v>
      </c>
      <c r="V3785" t="str">
        <f t="shared" si="359"/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>
        <f t="shared" si="355"/>
        <v>115</v>
      </c>
      <c r="Q3786" t="s">
        <v>8317</v>
      </c>
      <c r="R3786" t="s">
        <v>8359</v>
      </c>
      <c r="S3786" s="8">
        <f t="shared" si="356"/>
        <v>42531.772361111107</v>
      </c>
      <c r="T3786" s="8">
        <f t="shared" si="357"/>
        <v>42561.730694444443</v>
      </c>
      <c r="U3786" t="str">
        <f t="shared" si="358"/>
        <v>Jun</v>
      </c>
      <c r="V3786" t="str">
        <f t="shared" si="359"/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>
        <f t="shared" si="355"/>
        <v>100.5</v>
      </c>
      <c r="Q3787" t="s">
        <v>8317</v>
      </c>
      <c r="R3787" t="s">
        <v>8359</v>
      </c>
      <c r="S3787" s="8">
        <f t="shared" si="356"/>
        <v>42548.430196759255</v>
      </c>
      <c r="T3787" s="8">
        <f t="shared" si="357"/>
        <v>42584.168749999997</v>
      </c>
      <c r="U3787" t="str">
        <f t="shared" si="358"/>
        <v>Jun</v>
      </c>
      <c r="V3787" t="str">
        <f t="shared" si="359"/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>
        <f t="shared" si="355"/>
        <v>93.77</v>
      </c>
      <c r="Q3788" t="s">
        <v>8317</v>
      </c>
      <c r="R3788" t="s">
        <v>8359</v>
      </c>
      <c r="S3788" s="8">
        <f t="shared" si="356"/>
        <v>42486.829571759255</v>
      </c>
      <c r="T3788" s="8">
        <f t="shared" si="357"/>
        <v>42516.787905092591</v>
      </c>
      <c r="U3788" t="str">
        <f t="shared" si="358"/>
        <v>Apr</v>
      </c>
      <c r="V3788" t="str">
        <f t="shared" si="359"/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>
        <f t="shared" si="355"/>
        <v>35.1</v>
      </c>
      <c r="Q3789" t="s">
        <v>8317</v>
      </c>
      <c r="R3789" t="s">
        <v>8359</v>
      </c>
      <c r="S3789" s="8">
        <f t="shared" si="356"/>
        <v>42167.326458333329</v>
      </c>
      <c r="T3789" s="8">
        <f t="shared" si="357"/>
        <v>42195.915972222225</v>
      </c>
      <c r="U3789" t="str">
        <f t="shared" si="358"/>
        <v>Jun</v>
      </c>
      <c r="V3789" t="str">
        <f t="shared" si="359"/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>
        <f t="shared" si="355"/>
        <v>500</v>
      </c>
      <c r="Q3790" t="s">
        <v>8317</v>
      </c>
      <c r="R3790" t="s">
        <v>8359</v>
      </c>
      <c r="S3790" s="8">
        <f t="shared" si="356"/>
        <v>42333.487488425926</v>
      </c>
      <c r="T3790" s="8">
        <f t="shared" si="357"/>
        <v>42361.429166666669</v>
      </c>
      <c r="U3790" t="str">
        <f t="shared" si="358"/>
        <v>Nov</v>
      </c>
      <c r="V3790" t="str">
        <f t="shared" si="359"/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>
        <f t="shared" si="355"/>
        <v>29</v>
      </c>
      <c r="Q3791" t="s">
        <v>8317</v>
      </c>
      <c r="R3791" t="s">
        <v>8359</v>
      </c>
      <c r="S3791" s="8">
        <f t="shared" si="356"/>
        <v>42138.590486111112</v>
      </c>
      <c r="T3791" s="8">
        <f t="shared" si="357"/>
        <v>42170.548819444448</v>
      </c>
      <c r="U3791" t="str">
        <f t="shared" si="358"/>
        <v>May</v>
      </c>
      <c r="V3791" t="str">
        <f t="shared" si="359"/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">
        <v>8317</v>
      </c>
      <c r="R3792" t="s">
        <v>8359</v>
      </c>
      <c r="S3792" s="8">
        <f t="shared" si="356"/>
        <v>42666.458599537036</v>
      </c>
      <c r="T3792" s="8">
        <f t="shared" si="357"/>
        <v>42696.458599537036</v>
      </c>
      <c r="U3792" t="str">
        <f t="shared" si="358"/>
        <v>Oct</v>
      </c>
      <c r="V3792" t="str">
        <f t="shared" si="359"/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">
        <v>8317</v>
      </c>
      <c r="R3793" t="s">
        <v>8359</v>
      </c>
      <c r="S3793" s="8">
        <f t="shared" si="356"/>
        <v>41766.4837037037</v>
      </c>
      <c r="T3793" s="8">
        <f t="shared" si="357"/>
        <v>41826.442037037035</v>
      </c>
      <c r="U3793" t="str">
        <f t="shared" si="358"/>
        <v>May</v>
      </c>
      <c r="V3793" t="str">
        <f t="shared" si="359"/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>
        <f t="shared" si="355"/>
        <v>17.5</v>
      </c>
      <c r="Q3794" t="s">
        <v>8317</v>
      </c>
      <c r="R3794" t="s">
        <v>8359</v>
      </c>
      <c r="S3794" s="8">
        <f t="shared" si="356"/>
        <v>42170.238680555551</v>
      </c>
      <c r="T3794" s="8">
        <f t="shared" si="357"/>
        <v>42200.197013888886</v>
      </c>
      <c r="U3794" t="str">
        <f t="shared" si="358"/>
        <v>Jun</v>
      </c>
      <c r="V3794" t="str">
        <f t="shared" si="359"/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>
        <f t="shared" si="355"/>
        <v>174</v>
      </c>
      <c r="Q3795" t="s">
        <v>8317</v>
      </c>
      <c r="R3795" t="s">
        <v>8359</v>
      </c>
      <c r="S3795" s="8">
        <f t="shared" si="356"/>
        <v>41968.73065972222</v>
      </c>
      <c r="T3795" s="8">
        <f t="shared" si="357"/>
        <v>41989.688993055555</v>
      </c>
      <c r="U3795" t="str">
        <f t="shared" si="358"/>
        <v>Nov</v>
      </c>
      <c r="V3795" t="str">
        <f t="shared" si="359"/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">
        <v>8317</v>
      </c>
      <c r="R3796" t="s">
        <v>8359</v>
      </c>
      <c r="S3796" s="8">
        <f t="shared" si="356"/>
        <v>42132.372152777774</v>
      </c>
      <c r="T3796" s="8">
        <f t="shared" si="357"/>
        <v>42162.33048611111</v>
      </c>
      <c r="U3796" t="str">
        <f t="shared" si="358"/>
        <v>May</v>
      </c>
      <c r="V3796" t="str">
        <f t="shared" si="359"/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>
        <f t="shared" si="355"/>
        <v>5</v>
      </c>
      <c r="Q3797" t="s">
        <v>8317</v>
      </c>
      <c r="R3797" t="s">
        <v>8359</v>
      </c>
      <c r="S3797" s="8">
        <f t="shared" si="356"/>
        <v>42201.227893518517</v>
      </c>
      <c r="T3797" s="8">
        <f t="shared" si="357"/>
        <v>42244.6875</v>
      </c>
      <c r="U3797" t="str">
        <f t="shared" si="358"/>
        <v>Jul</v>
      </c>
      <c r="V3797" t="str">
        <f t="shared" si="359"/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>
        <f t="shared" si="355"/>
        <v>1</v>
      </c>
      <c r="Q3798" t="s">
        <v>8317</v>
      </c>
      <c r="R3798" t="s">
        <v>8359</v>
      </c>
      <c r="S3798" s="8">
        <f t="shared" si="356"/>
        <v>42688.821250000001</v>
      </c>
      <c r="T3798" s="8">
        <f t="shared" si="357"/>
        <v>42748.779583333337</v>
      </c>
      <c r="U3798" t="str">
        <f t="shared" si="358"/>
        <v>Nov</v>
      </c>
      <c r="V3798" t="str">
        <f t="shared" si="359"/>
        <v>2016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>
        <f t="shared" si="355"/>
        <v>145.41</v>
      </c>
      <c r="Q3799" t="s">
        <v>8317</v>
      </c>
      <c r="R3799" t="s">
        <v>8359</v>
      </c>
      <c r="S3799" s="8">
        <f t="shared" si="356"/>
        <v>42084.673206018517</v>
      </c>
      <c r="T3799" s="8">
        <f t="shared" si="357"/>
        <v>42114.631539351853</v>
      </c>
      <c r="U3799" t="str">
        <f t="shared" si="358"/>
        <v>Mar</v>
      </c>
      <c r="V3799" t="str">
        <f t="shared" si="359"/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>
        <f t="shared" si="355"/>
        <v>205</v>
      </c>
      <c r="Q3800" t="s">
        <v>8317</v>
      </c>
      <c r="R3800" t="s">
        <v>8359</v>
      </c>
      <c r="S3800" s="8">
        <f t="shared" si="356"/>
        <v>41831.514444444445</v>
      </c>
      <c r="T3800" s="8">
        <f t="shared" si="357"/>
        <v>41861.472777777781</v>
      </c>
      <c r="U3800" t="str">
        <f t="shared" si="358"/>
        <v>Jul</v>
      </c>
      <c r="V3800" t="str">
        <f t="shared" si="359"/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>
        <f t="shared" si="355"/>
        <v>100.5</v>
      </c>
      <c r="Q3801" t="s">
        <v>8317</v>
      </c>
      <c r="R3801" t="s">
        <v>8359</v>
      </c>
      <c r="S3801" s="8">
        <f t="shared" si="356"/>
        <v>42410.722719907404</v>
      </c>
      <c r="T3801" s="8">
        <f t="shared" si="357"/>
        <v>42440.68105324074</v>
      </c>
      <c r="U3801" t="str">
        <f t="shared" si="358"/>
        <v>Feb</v>
      </c>
      <c r="V3801" t="str">
        <f t="shared" si="359"/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>
        <f t="shared" si="355"/>
        <v>55.06</v>
      </c>
      <c r="Q3802" t="s">
        <v>8317</v>
      </c>
      <c r="R3802" t="s">
        <v>8359</v>
      </c>
      <c r="S3802" s="8">
        <f t="shared" si="356"/>
        <v>41982.528738425921</v>
      </c>
      <c r="T3802" s="8">
        <f t="shared" si="357"/>
        <v>42014.957638888889</v>
      </c>
      <c r="U3802" t="str">
        <f t="shared" si="358"/>
        <v>Dec</v>
      </c>
      <c r="V3802" t="str">
        <f t="shared" si="359"/>
        <v>2014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>
        <f t="shared" si="355"/>
        <v>47.33</v>
      </c>
      <c r="Q3803" t="s">
        <v>8317</v>
      </c>
      <c r="R3803" t="s">
        <v>8359</v>
      </c>
      <c r="S3803" s="8">
        <f t="shared" si="356"/>
        <v>41975.467777777776</v>
      </c>
      <c r="T3803" s="8">
        <f t="shared" si="357"/>
        <v>42006.426111111112</v>
      </c>
      <c r="U3803" t="str">
        <f t="shared" si="358"/>
        <v>Dec</v>
      </c>
      <c r="V3803" t="str">
        <f t="shared" si="359"/>
        <v>2014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">
        <v>8317</v>
      </c>
      <c r="R3804" t="s">
        <v>8359</v>
      </c>
      <c r="S3804" s="8">
        <f t="shared" si="356"/>
        <v>42268.917893518512</v>
      </c>
      <c r="T3804" s="8">
        <f t="shared" si="357"/>
        <v>42298.876226851848</v>
      </c>
      <c r="U3804" t="str">
        <f t="shared" si="358"/>
        <v>Sep</v>
      </c>
      <c r="V3804" t="str">
        <f t="shared" si="359"/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>
        <f t="shared" si="355"/>
        <v>58.95</v>
      </c>
      <c r="Q3805" t="s">
        <v>8317</v>
      </c>
      <c r="R3805" t="s">
        <v>8359</v>
      </c>
      <c r="S3805" s="8">
        <f t="shared" si="356"/>
        <v>42403.763518518514</v>
      </c>
      <c r="T3805" s="8">
        <f t="shared" si="357"/>
        <v>42433.721851851849</v>
      </c>
      <c r="U3805" t="str">
        <f t="shared" si="358"/>
        <v>Feb</v>
      </c>
      <c r="V3805" t="str">
        <f t="shared" si="359"/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">
        <v>8317</v>
      </c>
      <c r="R3806" t="s">
        <v>8359</v>
      </c>
      <c r="S3806" s="8">
        <f t="shared" si="356"/>
        <v>42526.801203703704</v>
      </c>
      <c r="T3806" s="8">
        <f t="shared" si="357"/>
        <v>42582.041666666672</v>
      </c>
      <c r="U3806" t="str">
        <f t="shared" si="358"/>
        <v>Jun</v>
      </c>
      <c r="V3806" t="str">
        <f t="shared" si="359"/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>
        <f t="shared" si="355"/>
        <v>1.5</v>
      </c>
      <c r="Q3807" t="s">
        <v>8317</v>
      </c>
      <c r="R3807" t="s">
        <v>8359</v>
      </c>
      <c r="S3807" s="8">
        <f t="shared" si="356"/>
        <v>41849.678703703699</v>
      </c>
      <c r="T3807" s="8">
        <f t="shared" si="357"/>
        <v>41909.637037037035</v>
      </c>
      <c r="U3807" t="str">
        <f t="shared" si="358"/>
        <v>Jul</v>
      </c>
      <c r="V3807" t="str">
        <f t="shared" si="359"/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>
        <f t="shared" si="355"/>
        <v>5</v>
      </c>
      <c r="Q3808" t="s">
        <v>8317</v>
      </c>
      <c r="R3808" t="s">
        <v>8359</v>
      </c>
      <c r="S3808" s="8">
        <f t="shared" si="356"/>
        <v>41799.050706018512</v>
      </c>
      <c r="T3808" s="8">
        <f t="shared" si="357"/>
        <v>41819.009039351848</v>
      </c>
      <c r="U3808" t="str">
        <f t="shared" si="358"/>
        <v>Jun</v>
      </c>
      <c r="V3808" t="str">
        <f t="shared" si="359"/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>
        <f t="shared" si="355"/>
        <v>50.56</v>
      </c>
      <c r="Q3809" t="s">
        <v>8317</v>
      </c>
      <c r="R3809" t="s">
        <v>8359</v>
      </c>
      <c r="S3809" s="8">
        <f t="shared" si="356"/>
        <v>42090.700682870367</v>
      </c>
      <c r="T3809" s="8">
        <f t="shared" si="357"/>
        <v>42097.659016203703</v>
      </c>
      <c r="U3809" t="str">
        <f t="shared" si="358"/>
        <v>Mar</v>
      </c>
      <c r="V3809" t="str">
        <f t="shared" si="359"/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41.67</v>
      </c>
      <c r="Q3810" t="s">
        <v>8317</v>
      </c>
      <c r="R3810" t="s">
        <v>8318</v>
      </c>
      <c r="S3810" s="8">
        <f t="shared" si="356"/>
        <v>42059.24559027778</v>
      </c>
      <c r="T3810" s="8">
        <f t="shared" si="357"/>
        <v>42119.162256944444</v>
      </c>
      <c r="U3810" t="str">
        <f t="shared" si="358"/>
        <v>Feb</v>
      </c>
      <c r="V3810" t="str">
        <f t="shared" si="359"/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>
        <f t="shared" si="355"/>
        <v>53.29</v>
      </c>
      <c r="Q3811" t="s">
        <v>8317</v>
      </c>
      <c r="R3811" t="s">
        <v>8318</v>
      </c>
      <c r="S3811" s="8">
        <f t="shared" si="356"/>
        <v>41800.318368055552</v>
      </c>
      <c r="T3811" s="8">
        <f t="shared" si="357"/>
        <v>41850.708333333336</v>
      </c>
      <c r="U3811" t="str">
        <f t="shared" si="358"/>
        <v>Jun</v>
      </c>
      <c r="V3811" t="str">
        <f t="shared" si="359"/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>
        <f t="shared" si="355"/>
        <v>70.23</v>
      </c>
      <c r="Q3812" t="s">
        <v>8317</v>
      </c>
      <c r="R3812" t="s">
        <v>8318</v>
      </c>
      <c r="S3812" s="8">
        <f t="shared" si="356"/>
        <v>42054.640717592592</v>
      </c>
      <c r="T3812" s="8">
        <f t="shared" si="357"/>
        <v>42084.557384259257</v>
      </c>
      <c r="U3812" t="str">
        <f t="shared" si="358"/>
        <v>Feb</v>
      </c>
      <c r="V3812" t="str">
        <f t="shared" si="359"/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</v>
      </c>
      <c r="Q3813" t="s">
        <v>8317</v>
      </c>
      <c r="R3813" t="s">
        <v>8318</v>
      </c>
      <c r="S3813" s="8">
        <f t="shared" si="356"/>
        <v>42487.418668981474</v>
      </c>
      <c r="T3813" s="8">
        <f t="shared" si="357"/>
        <v>42521.208333333328</v>
      </c>
      <c r="U3813" t="str">
        <f t="shared" si="358"/>
        <v>Apr</v>
      </c>
      <c r="V3813" t="str">
        <f t="shared" si="359"/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>
        <f t="shared" si="355"/>
        <v>199.18</v>
      </c>
      <c r="Q3814" t="s">
        <v>8317</v>
      </c>
      <c r="R3814" t="s">
        <v>8318</v>
      </c>
      <c r="S3814" s="8">
        <f t="shared" si="356"/>
        <v>42109.542916666665</v>
      </c>
      <c r="T3814" s="8">
        <f t="shared" si="357"/>
        <v>42155.915972222225</v>
      </c>
      <c r="U3814" t="str">
        <f t="shared" si="358"/>
        <v>Apr</v>
      </c>
      <c r="V3814" t="str">
        <f t="shared" si="359"/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>
        <f t="shared" si="355"/>
        <v>78.52</v>
      </c>
      <c r="Q3815" t="s">
        <v>8317</v>
      </c>
      <c r="R3815" t="s">
        <v>8318</v>
      </c>
      <c r="S3815" s="8">
        <f t="shared" si="356"/>
        <v>42497.067372685182</v>
      </c>
      <c r="T3815" s="8">
        <f t="shared" si="357"/>
        <v>42535.654861111107</v>
      </c>
      <c r="U3815" t="str">
        <f t="shared" si="358"/>
        <v>May</v>
      </c>
      <c r="V3815" t="str">
        <f t="shared" si="359"/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>
        <f t="shared" si="355"/>
        <v>61.82</v>
      </c>
      <c r="Q3816" t="s">
        <v>8317</v>
      </c>
      <c r="R3816" t="s">
        <v>8318</v>
      </c>
      <c r="S3816" s="8">
        <f t="shared" si="356"/>
        <v>42058.695740740739</v>
      </c>
      <c r="T3816" s="8">
        <f t="shared" si="357"/>
        <v>42094.915972222225</v>
      </c>
      <c r="U3816" t="str">
        <f t="shared" si="358"/>
        <v>Feb</v>
      </c>
      <c r="V3816" t="str">
        <f t="shared" si="359"/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>
        <f t="shared" si="355"/>
        <v>50</v>
      </c>
      <c r="Q3817" t="s">
        <v>8317</v>
      </c>
      <c r="R3817" t="s">
        <v>8318</v>
      </c>
      <c r="S3817" s="8">
        <f t="shared" si="356"/>
        <v>42207.051585648143</v>
      </c>
      <c r="T3817" s="8">
        <f t="shared" si="357"/>
        <v>42236.708333333328</v>
      </c>
      <c r="U3817" t="str">
        <f t="shared" si="358"/>
        <v>Jul</v>
      </c>
      <c r="V3817" t="str">
        <f t="shared" si="359"/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>
        <f t="shared" si="355"/>
        <v>48.34</v>
      </c>
      <c r="Q3818" t="s">
        <v>8317</v>
      </c>
      <c r="R3818" t="s">
        <v>8318</v>
      </c>
      <c r="S3818" s="8">
        <f t="shared" si="356"/>
        <v>41807.481747685182</v>
      </c>
      <c r="T3818" s="8">
        <f t="shared" si="357"/>
        <v>41837.440081018518</v>
      </c>
      <c r="U3818" t="str">
        <f t="shared" si="358"/>
        <v>Jun</v>
      </c>
      <c r="V3818" t="str">
        <f t="shared" si="359"/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>
        <f t="shared" si="355"/>
        <v>107.25</v>
      </c>
      <c r="Q3819" t="s">
        <v>8317</v>
      </c>
      <c r="R3819" t="s">
        <v>8318</v>
      </c>
      <c r="S3819" s="8">
        <f t="shared" si="356"/>
        <v>42284.488611111105</v>
      </c>
      <c r="T3819" s="8">
        <f t="shared" si="357"/>
        <v>42300.915972222225</v>
      </c>
      <c r="U3819" t="str">
        <f t="shared" si="358"/>
        <v>Oct</v>
      </c>
      <c r="V3819" t="str">
        <f t="shared" si="359"/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>
        <f t="shared" si="355"/>
        <v>57</v>
      </c>
      <c r="Q3820" t="s">
        <v>8317</v>
      </c>
      <c r="R3820" t="s">
        <v>8318</v>
      </c>
      <c r="S3820" s="8">
        <f t="shared" si="356"/>
        <v>42045.634050925924</v>
      </c>
      <c r="T3820" s="8">
        <f t="shared" si="357"/>
        <v>42075.550717592589</v>
      </c>
      <c r="U3820" t="str">
        <f t="shared" si="358"/>
        <v>Feb</v>
      </c>
      <c r="V3820" t="str">
        <f t="shared" si="359"/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>
        <f t="shared" si="355"/>
        <v>40.92</v>
      </c>
      <c r="Q3821" t="s">
        <v>8317</v>
      </c>
      <c r="R3821" t="s">
        <v>8318</v>
      </c>
      <c r="S3821" s="8">
        <f t="shared" si="356"/>
        <v>42184.001203703701</v>
      </c>
      <c r="T3821" s="8">
        <f t="shared" si="357"/>
        <v>42202.626388888893</v>
      </c>
      <c r="U3821" t="str">
        <f t="shared" si="358"/>
        <v>Jun</v>
      </c>
      <c r="V3821" t="str">
        <f t="shared" si="359"/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>
        <f t="shared" si="355"/>
        <v>21.5</v>
      </c>
      <c r="Q3822" t="s">
        <v>8317</v>
      </c>
      <c r="R3822" t="s">
        <v>8318</v>
      </c>
      <c r="S3822" s="8">
        <f t="shared" si="356"/>
        <v>42160.443483796298</v>
      </c>
      <c r="T3822" s="8">
        <f t="shared" si="357"/>
        <v>42190.401817129634</v>
      </c>
      <c r="U3822" t="str">
        <f t="shared" si="358"/>
        <v>Jun</v>
      </c>
      <c r="V3822" t="str">
        <f t="shared" si="359"/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>
        <f t="shared" si="355"/>
        <v>79.540000000000006</v>
      </c>
      <c r="Q3823" t="s">
        <v>8317</v>
      </c>
      <c r="R3823" t="s">
        <v>8318</v>
      </c>
      <c r="S3823" s="8">
        <f t="shared" si="356"/>
        <v>42340.972303240742</v>
      </c>
      <c r="T3823" s="8">
        <f t="shared" si="357"/>
        <v>42372.930636574078</v>
      </c>
      <c r="U3823" t="str">
        <f t="shared" si="358"/>
        <v>Dec</v>
      </c>
      <c r="V3823" t="str">
        <f t="shared" si="359"/>
        <v>2015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>
        <f t="shared" si="355"/>
        <v>72.38</v>
      </c>
      <c r="Q3824" t="s">
        <v>8317</v>
      </c>
      <c r="R3824" t="s">
        <v>8318</v>
      </c>
      <c r="S3824" s="8">
        <f t="shared" si="356"/>
        <v>42329.629826388882</v>
      </c>
      <c r="T3824" s="8">
        <f t="shared" si="357"/>
        <v>42388.707638888889</v>
      </c>
      <c r="U3824" t="str">
        <f t="shared" si="358"/>
        <v>Nov</v>
      </c>
      <c r="V3824" t="str">
        <f t="shared" si="359"/>
        <v>2015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</v>
      </c>
      <c r="Q3825" t="s">
        <v>8317</v>
      </c>
      <c r="R3825" t="s">
        <v>8318</v>
      </c>
      <c r="S3825" s="8">
        <f t="shared" si="356"/>
        <v>42170.701898148145</v>
      </c>
      <c r="T3825" s="8">
        <f t="shared" si="357"/>
        <v>42204.915972222225</v>
      </c>
      <c r="U3825" t="str">
        <f t="shared" si="358"/>
        <v>Jun</v>
      </c>
      <c r="V3825" t="str">
        <f t="shared" si="359"/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</v>
      </c>
      <c r="Q3826" t="s">
        <v>8317</v>
      </c>
      <c r="R3826" t="s">
        <v>8318</v>
      </c>
      <c r="S3826" s="8">
        <f t="shared" si="356"/>
        <v>42571.417858796289</v>
      </c>
      <c r="T3826" s="8">
        <f t="shared" si="357"/>
        <v>42583.320138888885</v>
      </c>
      <c r="U3826" t="str">
        <f t="shared" si="358"/>
        <v>Jul</v>
      </c>
      <c r="V3826" t="str">
        <f t="shared" si="359"/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>
        <f t="shared" si="355"/>
        <v>107.57</v>
      </c>
      <c r="Q3827" t="s">
        <v>8317</v>
      </c>
      <c r="R3827" t="s">
        <v>8318</v>
      </c>
      <c r="S3827" s="8">
        <f t="shared" si="356"/>
        <v>42150.861273148148</v>
      </c>
      <c r="T3827" s="8">
        <f t="shared" si="357"/>
        <v>42171.819606481484</v>
      </c>
      <c r="U3827" t="str">
        <f t="shared" si="358"/>
        <v>May</v>
      </c>
      <c r="V3827" t="str">
        <f t="shared" si="359"/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>
        <f t="shared" si="355"/>
        <v>27.5</v>
      </c>
      <c r="Q3828" t="s">
        <v>8317</v>
      </c>
      <c r="R3828" t="s">
        <v>8318</v>
      </c>
      <c r="S3828" s="8">
        <f t="shared" si="356"/>
        <v>42101.215208333328</v>
      </c>
      <c r="T3828" s="8">
        <f t="shared" si="357"/>
        <v>42131.173541666663</v>
      </c>
      <c r="U3828" t="str">
        <f t="shared" si="358"/>
        <v>Apr</v>
      </c>
      <c r="V3828" t="str">
        <f t="shared" si="359"/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>
        <f t="shared" si="355"/>
        <v>70.459999999999994</v>
      </c>
      <c r="Q3829" t="s">
        <v>8317</v>
      </c>
      <c r="R3829" t="s">
        <v>8318</v>
      </c>
      <c r="S3829" s="8">
        <f t="shared" si="356"/>
        <v>42034.719918981478</v>
      </c>
      <c r="T3829" s="8">
        <f t="shared" si="357"/>
        <v>42089.75</v>
      </c>
      <c r="U3829" t="str">
        <f t="shared" si="358"/>
        <v>Jan</v>
      </c>
      <c r="V3829" t="str">
        <f t="shared" si="359"/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</v>
      </c>
      <c r="Q3830" t="s">
        <v>8317</v>
      </c>
      <c r="R3830" t="s">
        <v>8318</v>
      </c>
      <c r="S3830" s="8">
        <f t="shared" si="356"/>
        <v>41944.319293981483</v>
      </c>
      <c r="T3830" s="8">
        <f t="shared" si="357"/>
        <v>42004.319293981483</v>
      </c>
      <c r="U3830" t="str">
        <f t="shared" si="358"/>
        <v>Nov</v>
      </c>
      <c r="V3830" t="str">
        <f t="shared" si="359"/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>
        <f t="shared" si="355"/>
        <v>62.63</v>
      </c>
      <c r="Q3831" t="s">
        <v>8317</v>
      </c>
      <c r="R3831" t="s">
        <v>8318</v>
      </c>
      <c r="S3831" s="8">
        <f t="shared" si="356"/>
        <v>42593.657071759262</v>
      </c>
      <c r="T3831" s="8">
        <f t="shared" si="357"/>
        <v>42613.615405092598</v>
      </c>
      <c r="U3831" t="str">
        <f t="shared" si="358"/>
        <v>Aug</v>
      </c>
      <c r="V3831" t="str">
        <f t="shared" si="359"/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">
        <v>8317</v>
      </c>
      <c r="R3832" t="s">
        <v>8318</v>
      </c>
      <c r="S3832" s="8">
        <f t="shared" si="356"/>
        <v>42503.532534722217</v>
      </c>
      <c r="T3832" s="8">
        <f t="shared" si="357"/>
        <v>42517.490868055553</v>
      </c>
      <c r="U3832" t="str">
        <f t="shared" si="358"/>
        <v>May</v>
      </c>
      <c r="V3832" t="str">
        <f t="shared" si="359"/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>
        <f t="shared" si="355"/>
        <v>58.9</v>
      </c>
      <c r="Q3833" t="s">
        <v>8317</v>
      </c>
      <c r="R3833" t="s">
        <v>8318</v>
      </c>
      <c r="S3833" s="8">
        <f t="shared" si="356"/>
        <v>41927.640567129631</v>
      </c>
      <c r="T3833" s="8">
        <f t="shared" si="357"/>
        <v>41948.640567129631</v>
      </c>
      <c r="U3833" t="str">
        <f t="shared" si="358"/>
        <v>Oct</v>
      </c>
      <c r="V3833" t="str">
        <f t="shared" si="359"/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>
        <f t="shared" si="355"/>
        <v>139.56</v>
      </c>
      <c r="Q3834" t="s">
        <v>8317</v>
      </c>
      <c r="R3834" t="s">
        <v>8318</v>
      </c>
      <c r="S3834" s="8">
        <f t="shared" si="356"/>
        <v>42374.906655092585</v>
      </c>
      <c r="T3834" s="8">
        <f t="shared" si="357"/>
        <v>42419.864988425921</v>
      </c>
      <c r="U3834" t="str">
        <f t="shared" si="358"/>
        <v>Jan</v>
      </c>
      <c r="V3834" t="str">
        <f t="shared" si="359"/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>
        <f t="shared" si="355"/>
        <v>70</v>
      </c>
      <c r="Q3835" t="s">
        <v>8317</v>
      </c>
      <c r="R3835" t="s">
        <v>8318</v>
      </c>
      <c r="S3835" s="8">
        <f t="shared" si="356"/>
        <v>41963.66402777777</v>
      </c>
      <c r="T3835" s="8">
        <f t="shared" si="357"/>
        <v>41974.547916666663</v>
      </c>
      <c r="U3835" t="str">
        <f t="shared" si="358"/>
        <v>Nov</v>
      </c>
      <c r="V3835" t="str">
        <f t="shared" si="359"/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>
        <f t="shared" si="355"/>
        <v>57.39</v>
      </c>
      <c r="Q3836" t="s">
        <v>8317</v>
      </c>
      <c r="R3836" t="s">
        <v>8318</v>
      </c>
      <c r="S3836" s="8">
        <f t="shared" si="356"/>
        <v>42143.236886574072</v>
      </c>
      <c r="T3836" s="8">
        <f t="shared" si="357"/>
        <v>42173.195219907408</v>
      </c>
      <c r="U3836" t="str">
        <f t="shared" si="358"/>
        <v>May</v>
      </c>
      <c r="V3836" t="str">
        <f t="shared" si="359"/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">
        <v>8317</v>
      </c>
      <c r="R3837" t="s">
        <v>8318</v>
      </c>
      <c r="S3837" s="8">
        <f t="shared" si="356"/>
        <v>42460.733888888884</v>
      </c>
      <c r="T3837" s="8">
        <f t="shared" si="357"/>
        <v>42481.69222222222</v>
      </c>
      <c r="U3837" t="str">
        <f t="shared" si="358"/>
        <v>Mar</v>
      </c>
      <c r="V3837" t="str">
        <f t="shared" si="359"/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>
        <f t="shared" si="355"/>
        <v>64.290000000000006</v>
      </c>
      <c r="Q3838" t="s">
        <v>8317</v>
      </c>
      <c r="R3838" t="s">
        <v>8318</v>
      </c>
      <c r="S3838" s="8">
        <f t="shared" si="356"/>
        <v>42553.718194444438</v>
      </c>
      <c r="T3838" s="8">
        <f t="shared" si="357"/>
        <v>42584.922916666663</v>
      </c>
      <c r="U3838" t="str">
        <f t="shared" si="358"/>
        <v>Jul</v>
      </c>
      <c r="V3838" t="str">
        <f t="shared" si="359"/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>
        <f t="shared" si="355"/>
        <v>120.12</v>
      </c>
      <c r="Q3839" t="s">
        <v>8317</v>
      </c>
      <c r="R3839" t="s">
        <v>8318</v>
      </c>
      <c r="S3839" s="8">
        <f t="shared" si="356"/>
        <v>42152.557384259257</v>
      </c>
      <c r="T3839" s="8">
        <f t="shared" si="357"/>
        <v>42188.515717592592</v>
      </c>
      <c r="U3839" t="str">
        <f t="shared" si="358"/>
        <v>May</v>
      </c>
      <c r="V3839" t="str">
        <f t="shared" si="359"/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>
        <f t="shared" si="355"/>
        <v>1008.24</v>
      </c>
      <c r="Q3840" t="s">
        <v>8317</v>
      </c>
      <c r="R3840" t="s">
        <v>8318</v>
      </c>
      <c r="S3840" s="8">
        <f t="shared" si="356"/>
        <v>42116.502418981479</v>
      </c>
      <c r="T3840" s="8">
        <f t="shared" si="357"/>
        <v>42146.460752314815</v>
      </c>
      <c r="U3840" t="str">
        <f t="shared" si="358"/>
        <v>Apr</v>
      </c>
      <c r="V3840" t="str">
        <f t="shared" si="359"/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>
        <f t="shared" si="355"/>
        <v>63.28</v>
      </c>
      <c r="Q3841" t="s">
        <v>8317</v>
      </c>
      <c r="R3841" t="s">
        <v>8318</v>
      </c>
      <c r="S3841" s="8">
        <f t="shared" si="356"/>
        <v>42154.934305555551</v>
      </c>
      <c r="T3841" s="8">
        <f t="shared" si="357"/>
        <v>42214.892638888887</v>
      </c>
      <c r="U3841" t="str">
        <f t="shared" si="358"/>
        <v>May</v>
      </c>
      <c r="V3841" t="str">
        <f t="shared" si="359"/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21.67</v>
      </c>
      <c r="Q3842" t="s">
        <v>8317</v>
      </c>
      <c r="R3842" t="s">
        <v>8318</v>
      </c>
      <c r="S3842" s="8">
        <f t="shared" si="356"/>
        <v>42432.493391203701</v>
      </c>
      <c r="T3842" s="8">
        <f t="shared" si="357"/>
        <v>42457.410057870366</v>
      </c>
      <c r="U3842" t="str">
        <f t="shared" si="358"/>
        <v>Mar</v>
      </c>
      <c r="V3842" t="str">
        <f t="shared" si="359"/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ROUND(100*(E3843/D3843),0)</f>
        <v>9</v>
      </c>
      <c r="P3843">
        <f t="shared" ref="P3843:P3906" si="361">ROUND(E3843/L3843,2)</f>
        <v>25.65</v>
      </c>
      <c r="Q3843" t="s">
        <v>8317</v>
      </c>
      <c r="R3843" t="s">
        <v>8318</v>
      </c>
      <c r="S3843" s="8">
        <f t="shared" ref="S3843:S3906" si="362">(((J3843/60)/60)/24)+DATE(1970,1,1)+(-5/24)</f>
        <v>41780.57739583333</v>
      </c>
      <c r="T3843" s="8">
        <f t="shared" ref="T3843:T3906" si="363">(((I3843/60)/60)/24)+DATE(1970,1,1)+(-6/24)</f>
        <v>41840.535729166666</v>
      </c>
      <c r="U3843" t="str">
        <f t="shared" ref="U3843:U3906" si="364">TEXT(S3843,"mmm")</f>
        <v>May</v>
      </c>
      <c r="V3843" t="str">
        <f t="shared" ref="V3843:V3906" si="365">TEXT(S3843,"yyyy")</f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>
        <f t="shared" si="361"/>
        <v>47.7</v>
      </c>
      <c r="Q3844" t="s">
        <v>8317</v>
      </c>
      <c r="R3844" t="s">
        <v>8318</v>
      </c>
      <c r="S3844" s="8">
        <f t="shared" si="362"/>
        <v>41740.285324074073</v>
      </c>
      <c r="T3844" s="8">
        <f t="shared" si="363"/>
        <v>41770.243657407409</v>
      </c>
      <c r="U3844" t="str">
        <f t="shared" si="364"/>
        <v>Apr</v>
      </c>
      <c r="V3844" t="str">
        <f t="shared" si="365"/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>
        <f t="shared" si="361"/>
        <v>56.05</v>
      </c>
      <c r="Q3845" t="s">
        <v>8317</v>
      </c>
      <c r="R3845" t="s">
        <v>8318</v>
      </c>
      <c r="S3845" s="8">
        <f t="shared" si="362"/>
        <v>41765.864166666666</v>
      </c>
      <c r="T3845" s="8">
        <f t="shared" si="363"/>
        <v>41790.822500000002</v>
      </c>
      <c r="U3845" t="str">
        <f t="shared" si="364"/>
        <v>May</v>
      </c>
      <c r="V3845" t="str">
        <f t="shared" si="365"/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>
        <f t="shared" si="361"/>
        <v>81.319999999999993</v>
      </c>
      <c r="Q3846" t="s">
        <v>8317</v>
      </c>
      <c r="R3846" t="s">
        <v>8318</v>
      </c>
      <c r="S3846" s="8">
        <f t="shared" si="362"/>
        <v>41766.408958333333</v>
      </c>
      <c r="T3846" s="8">
        <f t="shared" si="363"/>
        <v>41793.040972222225</v>
      </c>
      <c r="U3846" t="str">
        <f t="shared" si="364"/>
        <v>May</v>
      </c>
      <c r="V3846" t="str">
        <f t="shared" si="365"/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>
        <f t="shared" si="361"/>
        <v>70.17</v>
      </c>
      <c r="Q3847" t="s">
        <v>8317</v>
      </c>
      <c r="R3847" t="s">
        <v>8318</v>
      </c>
      <c r="S3847" s="8">
        <f t="shared" si="362"/>
        <v>42248.418680555551</v>
      </c>
      <c r="T3847" s="8">
        <f t="shared" si="363"/>
        <v>42278.377013888887</v>
      </c>
      <c r="U3847" t="str">
        <f t="shared" si="364"/>
        <v>Sep</v>
      </c>
      <c r="V3847" t="str">
        <f t="shared" si="365"/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>
        <f t="shared" si="361"/>
        <v>23.63</v>
      </c>
      <c r="Q3848" t="s">
        <v>8317</v>
      </c>
      <c r="R3848" t="s">
        <v>8318</v>
      </c>
      <c r="S3848" s="8">
        <f t="shared" si="362"/>
        <v>41885.01321759259</v>
      </c>
      <c r="T3848" s="8">
        <f t="shared" si="363"/>
        <v>41916.040972222225</v>
      </c>
      <c r="U3848" t="str">
        <f t="shared" si="364"/>
        <v>Sep</v>
      </c>
      <c r="V3848" t="str">
        <f t="shared" si="365"/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>
        <f t="shared" si="361"/>
        <v>188.56</v>
      </c>
      <c r="Q3849" t="s">
        <v>8317</v>
      </c>
      <c r="R3849" t="s">
        <v>8318</v>
      </c>
      <c r="S3849" s="8">
        <f t="shared" si="362"/>
        <v>42159.016099537032</v>
      </c>
      <c r="T3849" s="8">
        <f t="shared" si="363"/>
        <v>42203.974432870367</v>
      </c>
      <c r="U3849" t="str">
        <f t="shared" si="364"/>
        <v>Jun</v>
      </c>
      <c r="V3849" t="str">
        <f t="shared" si="365"/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>
        <f t="shared" si="361"/>
        <v>49.51</v>
      </c>
      <c r="Q3850" t="s">
        <v>8317</v>
      </c>
      <c r="R3850" t="s">
        <v>8318</v>
      </c>
      <c r="S3850" s="8">
        <f t="shared" si="362"/>
        <v>42265.608668981477</v>
      </c>
      <c r="T3850" s="8">
        <f t="shared" si="363"/>
        <v>42295.567002314812</v>
      </c>
      <c r="U3850" t="str">
        <f t="shared" si="364"/>
        <v>Sep</v>
      </c>
      <c r="V3850" t="str">
        <f t="shared" si="365"/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>
        <f t="shared" si="361"/>
        <v>75.459999999999994</v>
      </c>
      <c r="Q3851" t="s">
        <v>8317</v>
      </c>
      <c r="R3851" t="s">
        <v>8318</v>
      </c>
      <c r="S3851" s="8">
        <f t="shared" si="362"/>
        <v>42136.558842592589</v>
      </c>
      <c r="T3851" s="8">
        <f t="shared" si="363"/>
        <v>42166.517175925925</v>
      </c>
      <c r="U3851" t="str">
        <f t="shared" si="364"/>
        <v>May</v>
      </c>
      <c r="V3851" t="str">
        <f t="shared" si="365"/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>
        <f t="shared" si="361"/>
        <v>9.5</v>
      </c>
      <c r="Q3852" t="s">
        <v>8317</v>
      </c>
      <c r="R3852" t="s">
        <v>8318</v>
      </c>
      <c r="S3852" s="8">
        <f t="shared" si="362"/>
        <v>41974.916006944441</v>
      </c>
      <c r="T3852" s="8">
        <f t="shared" si="363"/>
        <v>42004.874340277776</v>
      </c>
      <c r="U3852" t="str">
        <f t="shared" si="364"/>
        <v>Dec</v>
      </c>
      <c r="V3852" t="str">
        <f t="shared" si="365"/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>
        <f t="shared" si="361"/>
        <v>35.5</v>
      </c>
      <c r="Q3853" t="s">
        <v>8317</v>
      </c>
      <c r="R3853" t="s">
        <v>8318</v>
      </c>
      <c r="S3853" s="8">
        <f t="shared" si="362"/>
        <v>42172.23123842592</v>
      </c>
      <c r="T3853" s="8">
        <f t="shared" si="363"/>
        <v>42202.189571759256</v>
      </c>
      <c r="U3853" t="str">
        <f t="shared" si="364"/>
        <v>Jun</v>
      </c>
      <c r="V3853" t="str">
        <f t="shared" si="365"/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>
        <f t="shared" si="361"/>
        <v>10</v>
      </c>
      <c r="Q3854" t="s">
        <v>8317</v>
      </c>
      <c r="R3854" t="s">
        <v>8318</v>
      </c>
      <c r="S3854" s="8">
        <f t="shared" si="362"/>
        <v>42064.982361111113</v>
      </c>
      <c r="T3854" s="8">
        <f t="shared" si="363"/>
        <v>42089.899027777778</v>
      </c>
      <c r="U3854" t="str">
        <f t="shared" si="364"/>
        <v>Mar</v>
      </c>
      <c r="V3854" t="str">
        <f t="shared" si="365"/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>
        <f t="shared" si="361"/>
        <v>13</v>
      </c>
      <c r="Q3855" t="s">
        <v>8317</v>
      </c>
      <c r="R3855" t="s">
        <v>8318</v>
      </c>
      <c r="S3855" s="8">
        <f t="shared" si="362"/>
        <v>41848.631689814814</v>
      </c>
      <c r="T3855" s="8">
        <f t="shared" si="363"/>
        <v>41883.59002314815</v>
      </c>
      <c r="U3855" t="str">
        <f t="shared" si="364"/>
        <v>Jul</v>
      </c>
      <c r="V3855" t="str">
        <f t="shared" si="365"/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>
        <f t="shared" si="361"/>
        <v>89.4</v>
      </c>
      <c r="Q3856" t="s">
        <v>8317</v>
      </c>
      <c r="R3856" t="s">
        <v>8318</v>
      </c>
      <c r="S3856" s="8">
        <f t="shared" si="362"/>
        <v>42103.67659722222</v>
      </c>
      <c r="T3856" s="8">
        <f t="shared" si="363"/>
        <v>42133.634930555556</v>
      </c>
      <c r="U3856" t="str">
        <f t="shared" si="364"/>
        <v>Apr</v>
      </c>
      <c r="V3856" t="str">
        <f t="shared" si="365"/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>
        <f t="shared" si="361"/>
        <v>25</v>
      </c>
      <c r="Q3857" t="s">
        <v>8317</v>
      </c>
      <c r="R3857" t="s">
        <v>8318</v>
      </c>
      <c r="S3857" s="8">
        <f t="shared" si="362"/>
        <v>42059.762395833335</v>
      </c>
      <c r="T3857" s="8">
        <f t="shared" si="363"/>
        <v>42089.679062499999</v>
      </c>
      <c r="U3857" t="str">
        <f t="shared" si="364"/>
        <v>Feb</v>
      </c>
      <c r="V3857" t="str">
        <f t="shared" si="365"/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>
        <f t="shared" si="361"/>
        <v>1</v>
      </c>
      <c r="Q3858" t="s">
        <v>8317</v>
      </c>
      <c r="R3858" t="s">
        <v>8318</v>
      </c>
      <c r="S3858" s="8">
        <f t="shared" si="362"/>
        <v>42041.534756944442</v>
      </c>
      <c r="T3858" s="8">
        <f t="shared" si="363"/>
        <v>42071.451423611114</v>
      </c>
      <c r="U3858" t="str">
        <f t="shared" si="364"/>
        <v>Feb</v>
      </c>
      <c r="V3858" t="str">
        <f t="shared" si="365"/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>
        <f t="shared" si="361"/>
        <v>65</v>
      </c>
      <c r="Q3859" t="s">
        <v>8317</v>
      </c>
      <c r="R3859" t="s">
        <v>8318</v>
      </c>
      <c r="S3859" s="8">
        <f t="shared" si="362"/>
        <v>41829.528819444444</v>
      </c>
      <c r="T3859" s="8">
        <f t="shared" si="363"/>
        <v>41852.466666666667</v>
      </c>
      <c r="U3859" t="str">
        <f t="shared" si="364"/>
        <v>Jul</v>
      </c>
      <c r="V3859" t="str">
        <f t="shared" si="365"/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">
        <v>8317</v>
      </c>
      <c r="R3860" t="s">
        <v>8318</v>
      </c>
      <c r="S3860" s="8">
        <f t="shared" si="362"/>
        <v>42128.222731481481</v>
      </c>
      <c r="T3860" s="8">
        <f t="shared" si="363"/>
        <v>42146.625</v>
      </c>
      <c r="U3860" t="str">
        <f t="shared" si="364"/>
        <v>May</v>
      </c>
      <c r="V3860" t="str">
        <f t="shared" si="365"/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>
        <f t="shared" si="361"/>
        <v>1</v>
      </c>
      <c r="Q3861" t="s">
        <v>8317</v>
      </c>
      <c r="R3861" t="s">
        <v>8318</v>
      </c>
      <c r="S3861" s="8">
        <f t="shared" si="362"/>
        <v>41789.685266203705</v>
      </c>
      <c r="T3861" s="8">
        <f t="shared" si="363"/>
        <v>41815.625</v>
      </c>
      <c r="U3861" t="str">
        <f t="shared" si="364"/>
        <v>May</v>
      </c>
      <c r="V3861" t="str">
        <f t="shared" si="365"/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>
        <f t="shared" si="361"/>
        <v>81.540000000000006</v>
      </c>
      <c r="Q3862" t="s">
        <v>8317</v>
      </c>
      <c r="R3862" t="s">
        <v>8318</v>
      </c>
      <c r="S3862" s="8">
        <f t="shared" si="362"/>
        <v>41833.452662037031</v>
      </c>
      <c r="T3862" s="8">
        <f t="shared" si="363"/>
        <v>41863.410995370366</v>
      </c>
      <c r="U3862" t="str">
        <f t="shared" si="364"/>
        <v>Jul</v>
      </c>
      <c r="V3862" t="str">
        <f t="shared" si="365"/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">
        <v>8317</v>
      </c>
      <c r="R3863" t="s">
        <v>8318</v>
      </c>
      <c r="S3863" s="8">
        <f t="shared" si="362"/>
        <v>41914.381678240738</v>
      </c>
      <c r="T3863" s="8">
        <f t="shared" si="363"/>
        <v>41955.657638888893</v>
      </c>
      <c r="U3863" t="str">
        <f t="shared" si="364"/>
        <v>Oct</v>
      </c>
      <c r="V3863" t="str">
        <f t="shared" si="365"/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>
        <f t="shared" si="361"/>
        <v>1</v>
      </c>
      <c r="Q3864" t="s">
        <v>8317</v>
      </c>
      <c r="R3864" t="s">
        <v>8318</v>
      </c>
      <c r="S3864" s="8">
        <f t="shared" si="362"/>
        <v>42611.052731481475</v>
      </c>
      <c r="T3864" s="8">
        <f t="shared" si="363"/>
        <v>42625.457638888889</v>
      </c>
      <c r="U3864" t="str">
        <f t="shared" si="364"/>
        <v>Aug</v>
      </c>
      <c r="V3864" t="str">
        <f t="shared" si="365"/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">
        <v>8317</v>
      </c>
      <c r="R3865" t="s">
        <v>8318</v>
      </c>
      <c r="S3865" s="8">
        <f t="shared" si="362"/>
        <v>42253.424826388888</v>
      </c>
      <c r="T3865" s="8">
        <f t="shared" si="363"/>
        <v>42313.424826388888</v>
      </c>
      <c r="U3865" t="str">
        <f t="shared" si="364"/>
        <v>Sep</v>
      </c>
      <c r="V3865" t="str">
        <f t="shared" si="365"/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>
        <f t="shared" si="361"/>
        <v>20</v>
      </c>
      <c r="Q3866" t="s">
        <v>8317</v>
      </c>
      <c r="R3866" t="s">
        <v>8318</v>
      </c>
      <c r="S3866" s="8">
        <f t="shared" si="362"/>
        <v>42295.683495370373</v>
      </c>
      <c r="T3866" s="8">
        <f t="shared" si="363"/>
        <v>42325.683495370366</v>
      </c>
      <c r="U3866" t="str">
        <f t="shared" si="364"/>
        <v>Oct</v>
      </c>
      <c r="V3866" t="str">
        <f t="shared" si="365"/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>
        <f t="shared" si="361"/>
        <v>46.43</v>
      </c>
      <c r="Q3867" t="s">
        <v>8317</v>
      </c>
      <c r="R3867" t="s">
        <v>8318</v>
      </c>
      <c r="S3867" s="8">
        <f t="shared" si="362"/>
        <v>41841.44326388889</v>
      </c>
      <c r="T3867" s="8">
        <f t="shared" si="363"/>
        <v>41880.979166666664</v>
      </c>
      <c r="U3867" t="str">
        <f t="shared" si="364"/>
        <v>Jul</v>
      </c>
      <c r="V3867" t="str">
        <f t="shared" si="365"/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>
        <f t="shared" si="361"/>
        <v>5.5</v>
      </c>
      <c r="Q3868" t="s">
        <v>8317</v>
      </c>
      <c r="R3868" t="s">
        <v>8318</v>
      </c>
      <c r="S3868" s="8">
        <f t="shared" si="362"/>
        <v>42402.738668981481</v>
      </c>
      <c r="T3868" s="8">
        <f t="shared" si="363"/>
        <v>42451.895138888889</v>
      </c>
      <c r="U3868" t="str">
        <f t="shared" si="364"/>
        <v>Feb</v>
      </c>
      <c r="V3868" t="str">
        <f t="shared" si="365"/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>
        <f t="shared" si="361"/>
        <v>50.2</v>
      </c>
      <c r="Q3869" t="s">
        <v>8317</v>
      </c>
      <c r="R3869" t="s">
        <v>8318</v>
      </c>
      <c r="S3869" s="8">
        <f t="shared" si="362"/>
        <v>42509.605775462966</v>
      </c>
      <c r="T3869" s="8">
        <f t="shared" si="363"/>
        <v>42539.564108796301</v>
      </c>
      <c r="U3869" t="str">
        <f t="shared" si="364"/>
        <v>May</v>
      </c>
      <c r="V3869" t="str">
        <f t="shared" si="365"/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>
        <f t="shared" si="361"/>
        <v>10</v>
      </c>
      <c r="Q3870" t="s">
        <v>8317</v>
      </c>
      <c r="R3870" t="s">
        <v>8359</v>
      </c>
      <c r="S3870" s="8">
        <f t="shared" si="362"/>
        <v>41865.451446759253</v>
      </c>
      <c r="T3870" s="8">
        <f t="shared" si="363"/>
        <v>41890.409780092588</v>
      </c>
      <c r="U3870" t="str">
        <f t="shared" si="364"/>
        <v>Aug</v>
      </c>
      <c r="V3870" t="str">
        <f t="shared" si="365"/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>
        <f t="shared" si="361"/>
        <v>30.13</v>
      </c>
      <c r="Q3871" t="s">
        <v>8317</v>
      </c>
      <c r="R3871" t="s">
        <v>8359</v>
      </c>
      <c r="S3871" s="8">
        <f t="shared" si="362"/>
        <v>42047.516111111108</v>
      </c>
      <c r="T3871" s="8">
        <f t="shared" si="363"/>
        <v>42076.882638888885</v>
      </c>
      <c r="U3871" t="str">
        <f t="shared" si="364"/>
        <v>Feb</v>
      </c>
      <c r="V3871" t="str">
        <f t="shared" si="365"/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">
        <v>8317</v>
      </c>
      <c r="R3872" t="s">
        <v>8359</v>
      </c>
      <c r="S3872" s="8">
        <f t="shared" si="362"/>
        <v>41792.963865740734</v>
      </c>
      <c r="T3872" s="8">
        <f t="shared" si="363"/>
        <v>41822.92219907407</v>
      </c>
      <c r="U3872" t="str">
        <f t="shared" si="364"/>
        <v>Jun</v>
      </c>
      <c r="V3872" t="str">
        <f t="shared" si="365"/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>
        <f t="shared" si="361"/>
        <v>13.33</v>
      </c>
      <c r="Q3873" t="s">
        <v>8317</v>
      </c>
      <c r="R3873" t="s">
        <v>8359</v>
      </c>
      <c r="S3873" s="8">
        <f t="shared" si="362"/>
        <v>42763.572337962956</v>
      </c>
      <c r="T3873" s="8">
        <f t="shared" si="363"/>
        <v>42823.489004629635</v>
      </c>
      <c r="U3873" t="str">
        <f t="shared" si="364"/>
        <v>Jan</v>
      </c>
      <c r="V3873" t="str">
        <f t="shared" si="365"/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">
        <v>8317</v>
      </c>
      <c r="R3874" t="s">
        <v>8359</v>
      </c>
      <c r="S3874" s="8">
        <f t="shared" si="362"/>
        <v>42179.9374537037</v>
      </c>
      <c r="T3874" s="8">
        <f t="shared" si="363"/>
        <v>42229.895787037036</v>
      </c>
      <c r="U3874" t="str">
        <f t="shared" si="364"/>
        <v>Jun</v>
      </c>
      <c r="V3874" t="str">
        <f t="shared" si="365"/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">
        <v>8317</v>
      </c>
      <c r="R3875" t="s">
        <v>8359</v>
      </c>
      <c r="S3875" s="8">
        <f t="shared" si="362"/>
        <v>42255.487673611111</v>
      </c>
      <c r="T3875" s="8">
        <f t="shared" si="363"/>
        <v>42285.446006944447</v>
      </c>
      <c r="U3875" t="str">
        <f t="shared" si="364"/>
        <v>Sep</v>
      </c>
      <c r="V3875" t="str">
        <f t="shared" si="365"/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">
        <v>8317</v>
      </c>
      <c r="R3876" t="s">
        <v>8359</v>
      </c>
      <c r="S3876" s="8">
        <f t="shared" si="362"/>
        <v>42006.808124999996</v>
      </c>
      <c r="T3876" s="8">
        <f t="shared" si="363"/>
        <v>42027.791666666672</v>
      </c>
      <c r="U3876" t="str">
        <f t="shared" si="364"/>
        <v>Jan</v>
      </c>
      <c r="V3876" t="str">
        <f t="shared" si="365"/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">
        <v>8317</v>
      </c>
      <c r="R3877" t="s">
        <v>8359</v>
      </c>
      <c r="S3877" s="8">
        <f t="shared" si="362"/>
        <v>42615.138483796291</v>
      </c>
      <c r="T3877" s="8">
        <f t="shared" si="363"/>
        <v>42616.166666666672</v>
      </c>
      <c r="U3877" t="str">
        <f t="shared" si="364"/>
        <v>Sep</v>
      </c>
      <c r="V3877" t="str">
        <f t="shared" si="365"/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>
        <f t="shared" si="361"/>
        <v>44.76</v>
      </c>
      <c r="Q3878" t="s">
        <v>8317</v>
      </c>
      <c r="R3878" t="s">
        <v>8359</v>
      </c>
      <c r="S3878" s="8">
        <f t="shared" si="362"/>
        <v>42372.415833333333</v>
      </c>
      <c r="T3878" s="8">
        <f t="shared" si="363"/>
        <v>42402.374166666668</v>
      </c>
      <c r="U3878" t="str">
        <f t="shared" si="364"/>
        <v>Jan</v>
      </c>
      <c r="V3878" t="str">
        <f t="shared" si="365"/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>
        <f t="shared" si="361"/>
        <v>88.64</v>
      </c>
      <c r="Q3879" t="s">
        <v>8317</v>
      </c>
      <c r="R3879" t="s">
        <v>8359</v>
      </c>
      <c r="S3879" s="8">
        <f t="shared" si="362"/>
        <v>42682.469351851854</v>
      </c>
      <c r="T3879" s="8">
        <f t="shared" si="363"/>
        <v>42712.42768518519</v>
      </c>
      <c r="U3879" t="str">
        <f t="shared" si="364"/>
        <v>Nov</v>
      </c>
      <c r="V3879" t="str">
        <f t="shared" si="365"/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>
        <f t="shared" si="361"/>
        <v>10</v>
      </c>
      <c r="Q3880" t="s">
        <v>8317</v>
      </c>
      <c r="R3880" t="s">
        <v>8359</v>
      </c>
      <c r="S3880" s="8">
        <f t="shared" si="362"/>
        <v>42154.610486111109</v>
      </c>
      <c r="T3880" s="8">
        <f t="shared" si="363"/>
        <v>42184.915972222225</v>
      </c>
      <c r="U3880" t="str">
        <f t="shared" si="364"/>
        <v>May</v>
      </c>
      <c r="V3880" t="str">
        <f t="shared" si="365"/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">
        <v>8317</v>
      </c>
      <c r="R3881" t="s">
        <v>8359</v>
      </c>
      <c r="S3881" s="8">
        <f t="shared" si="362"/>
        <v>41999.652731481481</v>
      </c>
      <c r="T3881" s="8">
        <f t="shared" si="363"/>
        <v>42029.611064814817</v>
      </c>
      <c r="U3881" t="str">
        <f t="shared" si="364"/>
        <v>Dec</v>
      </c>
      <c r="V3881" t="str">
        <f t="shared" si="365"/>
        <v>2014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>
        <f t="shared" si="361"/>
        <v>57.65</v>
      </c>
      <c r="Q3882" t="s">
        <v>8317</v>
      </c>
      <c r="R3882" t="s">
        <v>8359</v>
      </c>
      <c r="S3882" s="8">
        <f t="shared" si="362"/>
        <v>41815.606712962959</v>
      </c>
      <c r="T3882" s="8">
        <f t="shared" si="363"/>
        <v>41850.708333333336</v>
      </c>
      <c r="U3882" t="str">
        <f t="shared" si="364"/>
        <v>Jun</v>
      </c>
      <c r="V3882" t="str">
        <f t="shared" si="365"/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">
        <v>8317</v>
      </c>
      <c r="R3883" t="s">
        <v>8359</v>
      </c>
      <c r="S3883" s="8">
        <f t="shared" si="362"/>
        <v>42755.810173611106</v>
      </c>
      <c r="T3883" s="8">
        <f t="shared" si="363"/>
        <v>42785.768506944441</v>
      </c>
      <c r="U3883" t="str">
        <f t="shared" si="364"/>
        <v>Jan</v>
      </c>
      <c r="V3883" t="str">
        <f t="shared" si="365"/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">
        <v>8317</v>
      </c>
      <c r="R3884" t="s">
        <v>8359</v>
      </c>
      <c r="S3884" s="8">
        <f t="shared" si="362"/>
        <v>42373.77511574074</v>
      </c>
      <c r="T3884" s="8">
        <f t="shared" si="363"/>
        <v>42400.710416666669</v>
      </c>
      <c r="U3884" t="str">
        <f t="shared" si="364"/>
        <v>Jan</v>
      </c>
      <c r="V3884" t="str">
        <f t="shared" si="365"/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">
        <v>8317</v>
      </c>
      <c r="R3885" t="s">
        <v>8359</v>
      </c>
      <c r="S3885" s="8">
        <f t="shared" si="362"/>
        <v>41854.394317129627</v>
      </c>
      <c r="T3885" s="8">
        <f t="shared" si="363"/>
        <v>41884.352650462963</v>
      </c>
      <c r="U3885" t="str">
        <f t="shared" si="364"/>
        <v>Aug</v>
      </c>
      <c r="V3885" t="str">
        <f t="shared" si="365"/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">
        <v>8317</v>
      </c>
      <c r="R3886" t="s">
        <v>8359</v>
      </c>
      <c r="S3886" s="8">
        <f t="shared" si="362"/>
        <v>42065.583240740736</v>
      </c>
      <c r="T3886" s="8">
        <f t="shared" si="363"/>
        <v>42090.499907407408</v>
      </c>
      <c r="U3886" t="str">
        <f t="shared" si="364"/>
        <v>Mar</v>
      </c>
      <c r="V3886" t="str">
        <f t="shared" si="365"/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">
        <v>8317</v>
      </c>
      <c r="R3887" t="s">
        <v>8359</v>
      </c>
      <c r="S3887" s="8">
        <f t="shared" si="362"/>
        <v>42469.742951388886</v>
      </c>
      <c r="T3887" s="8">
        <f t="shared" si="363"/>
        <v>42499.701284722221</v>
      </c>
      <c r="U3887" t="str">
        <f t="shared" si="364"/>
        <v>Apr</v>
      </c>
      <c r="V3887" t="str">
        <f t="shared" si="365"/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">
        <v>8317</v>
      </c>
      <c r="R3888" t="s">
        <v>8359</v>
      </c>
      <c r="S3888" s="8">
        <f t="shared" si="362"/>
        <v>41954.019699074073</v>
      </c>
      <c r="T3888" s="8">
        <f t="shared" si="363"/>
        <v>41983.978032407409</v>
      </c>
      <c r="U3888" t="str">
        <f t="shared" si="364"/>
        <v>Nov</v>
      </c>
      <c r="V3888" t="str">
        <f t="shared" si="365"/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>
        <f t="shared" si="361"/>
        <v>17.5</v>
      </c>
      <c r="Q3889" t="s">
        <v>8317</v>
      </c>
      <c r="R3889" t="s">
        <v>8359</v>
      </c>
      <c r="S3889" s="8">
        <f t="shared" si="362"/>
        <v>42079.649641203701</v>
      </c>
      <c r="T3889" s="8">
        <f t="shared" si="363"/>
        <v>42125.666666666672</v>
      </c>
      <c r="U3889" t="str">
        <f t="shared" si="364"/>
        <v>Mar</v>
      </c>
      <c r="V3889" t="str">
        <f t="shared" si="365"/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>
        <f t="shared" si="361"/>
        <v>38.71</v>
      </c>
      <c r="Q3890" t="s">
        <v>8317</v>
      </c>
      <c r="R3890" t="s">
        <v>8318</v>
      </c>
      <c r="S3890" s="8">
        <f t="shared" si="362"/>
        <v>42762.337476851848</v>
      </c>
      <c r="T3890" s="8">
        <f t="shared" si="363"/>
        <v>42792.295810185184</v>
      </c>
      <c r="U3890" t="str">
        <f t="shared" si="364"/>
        <v>Jan</v>
      </c>
      <c r="V3890" t="str">
        <f t="shared" si="365"/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>
        <f t="shared" si="361"/>
        <v>13.11</v>
      </c>
      <c r="Q3891" t="s">
        <v>8317</v>
      </c>
      <c r="R3891" t="s">
        <v>8318</v>
      </c>
      <c r="S3891" s="8">
        <f t="shared" si="362"/>
        <v>41976.796643518515</v>
      </c>
      <c r="T3891" s="8">
        <f t="shared" si="363"/>
        <v>42008.726388888885</v>
      </c>
      <c r="U3891" t="str">
        <f t="shared" si="364"/>
        <v>Dec</v>
      </c>
      <c r="V3891" t="str">
        <f t="shared" si="365"/>
        <v>2014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>
        <f t="shared" si="361"/>
        <v>315.5</v>
      </c>
      <c r="Q3892" t="s">
        <v>8317</v>
      </c>
      <c r="R3892" t="s">
        <v>8318</v>
      </c>
      <c r="S3892" s="8">
        <f t="shared" si="362"/>
        <v>42171.55027777778</v>
      </c>
      <c r="T3892" s="8">
        <f t="shared" si="363"/>
        <v>42231.508611111116</v>
      </c>
      <c r="U3892" t="str">
        <f t="shared" si="364"/>
        <v>Jun</v>
      </c>
      <c r="V3892" t="str">
        <f t="shared" si="365"/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>
        <f t="shared" si="361"/>
        <v>37.14</v>
      </c>
      <c r="Q3893" t="s">
        <v>8317</v>
      </c>
      <c r="R3893" t="s">
        <v>8318</v>
      </c>
      <c r="S3893" s="8">
        <f t="shared" si="362"/>
        <v>42055.924120370364</v>
      </c>
      <c r="T3893" s="8">
        <f t="shared" si="363"/>
        <v>42085.957638888889</v>
      </c>
      <c r="U3893" t="str">
        <f t="shared" si="364"/>
        <v>Feb</v>
      </c>
      <c r="V3893" t="str">
        <f t="shared" si="365"/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">
        <v>8317</v>
      </c>
      <c r="R3894" t="s">
        <v>8318</v>
      </c>
      <c r="S3894" s="8">
        <f t="shared" si="362"/>
        <v>41867.44394675926</v>
      </c>
      <c r="T3894" s="8">
        <f t="shared" si="363"/>
        <v>41875.041666666664</v>
      </c>
      <c r="U3894" t="str">
        <f t="shared" si="364"/>
        <v>Aug</v>
      </c>
      <c r="V3894" t="str">
        <f t="shared" si="365"/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>
        <f t="shared" si="361"/>
        <v>128.27000000000001</v>
      </c>
      <c r="Q3895" t="s">
        <v>8317</v>
      </c>
      <c r="R3895" t="s">
        <v>8318</v>
      </c>
      <c r="S3895" s="8">
        <f t="shared" si="362"/>
        <v>41779.449537037035</v>
      </c>
      <c r="T3895" s="8">
        <f t="shared" si="363"/>
        <v>41821</v>
      </c>
      <c r="U3895" t="str">
        <f t="shared" si="364"/>
        <v>May</v>
      </c>
      <c r="V3895" t="str">
        <f t="shared" si="365"/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>
        <f t="shared" si="361"/>
        <v>47.27</v>
      </c>
      <c r="Q3896" t="s">
        <v>8317</v>
      </c>
      <c r="R3896" t="s">
        <v>8318</v>
      </c>
      <c r="S3896" s="8">
        <f t="shared" si="362"/>
        <v>42679.750138888885</v>
      </c>
      <c r="T3896" s="8">
        <f t="shared" si="363"/>
        <v>42709.957638888889</v>
      </c>
      <c r="U3896" t="str">
        <f t="shared" si="364"/>
        <v>Nov</v>
      </c>
      <c r="V3896" t="str">
        <f t="shared" si="365"/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">
        <v>8317</v>
      </c>
      <c r="R3897" t="s">
        <v>8318</v>
      </c>
      <c r="S3897" s="8">
        <f t="shared" si="362"/>
        <v>42032.041875000003</v>
      </c>
      <c r="T3897" s="8">
        <f t="shared" si="363"/>
        <v>42063.000208333338</v>
      </c>
      <c r="U3897" t="str">
        <f t="shared" si="364"/>
        <v>Jan</v>
      </c>
      <c r="V3897" t="str">
        <f t="shared" si="365"/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>
        <f t="shared" si="361"/>
        <v>42.5</v>
      </c>
      <c r="Q3898" t="s">
        <v>8317</v>
      </c>
      <c r="R3898" t="s">
        <v>8318</v>
      </c>
      <c r="S3898" s="8">
        <f t="shared" si="362"/>
        <v>41792.983541666668</v>
      </c>
      <c r="T3898" s="8">
        <f t="shared" si="363"/>
        <v>41806.941875000004</v>
      </c>
      <c r="U3898" t="str">
        <f t="shared" si="364"/>
        <v>Jun</v>
      </c>
      <c r="V3898" t="str">
        <f t="shared" si="365"/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>
        <f t="shared" si="361"/>
        <v>44</v>
      </c>
      <c r="Q3899" t="s">
        <v>8317</v>
      </c>
      <c r="R3899" t="s">
        <v>8318</v>
      </c>
      <c r="S3899" s="8">
        <f t="shared" si="362"/>
        <v>41982.665312499994</v>
      </c>
      <c r="T3899" s="8">
        <f t="shared" si="363"/>
        <v>42012.62364583333</v>
      </c>
      <c r="U3899" t="str">
        <f t="shared" si="364"/>
        <v>Dec</v>
      </c>
      <c r="V3899" t="str">
        <f t="shared" si="365"/>
        <v>2014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>
        <f t="shared" si="361"/>
        <v>50.88</v>
      </c>
      <c r="Q3900" t="s">
        <v>8317</v>
      </c>
      <c r="R3900" t="s">
        <v>8318</v>
      </c>
      <c r="S3900" s="8">
        <f t="shared" si="362"/>
        <v>42193.273958333331</v>
      </c>
      <c r="T3900" s="8">
        <f t="shared" si="363"/>
        <v>42233.416666666672</v>
      </c>
      <c r="U3900" t="str">
        <f t="shared" si="364"/>
        <v>Jul</v>
      </c>
      <c r="V3900" t="str">
        <f t="shared" si="365"/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>
        <f t="shared" si="361"/>
        <v>62.5</v>
      </c>
      <c r="Q3901" t="s">
        <v>8317</v>
      </c>
      <c r="R3901" t="s">
        <v>8318</v>
      </c>
      <c r="S3901" s="8">
        <f t="shared" si="362"/>
        <v>41843.566678240735</v>
      </c>
      <c r="T3901" s="8">
        <f t="shared" si="363"/>
        <v>41863.525011574071</v>
      </c>
      <c r="U3901" t="str">
        <f t="shared" si="364"/>
        <v>Jul</v>
      </c>
      <c r="V3901" t="str">
        <f t="shared" si="365"/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>
        <f t="shared" si="361"/>
        <v>27</v>
      </c>
      <c r="Q3902" t="s">
        <v>8317</v>
      </c>
      <c r="R3902" t="s">
        <v>8318</v>
      </c>
      <c r="S3902" s="8">
        <f t="shared" si="362"/>
        <v>42135.884155092594</v>
      </c>
      <c r="T3902" s="8">
        <f t="shared" si="363"/>
        <v>42165.842488425929</v>
      </c>
      <c r="U3902" t="str">
        <f t="shared" si="364"/>
        <v>May</v>
      </c>
      <c r="V3902" t="str">
        <f t="shared" si="365"/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>
        <f t="shared" si="361"/>
        <v>25</v>
      </c>
      <c r="Q3903" t="s">
        <v>8317</v>
      </c>
      <c r="R3903" t="s">
        <v>8318</v>
      </c>
      <c r="S3903" s="8">
        <f t="shared" si="362"/>
        <v>42317.618043981485</v>
      </c>
      <c r="T3903" s="8">
        <f t="shared" si="363"/>
        <v>42357.576377314821</v>
      </c>
      <c r="U3903" t="str">
        <f t="shared" si="364"/>
        <v>Nov</v>
      </c>
      <c r="V3903" t="str">
        <f t="shared" si="365"/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>
        <f t="shared" si="361"/>
        <v>47.26</v>
      </c>
      <c r="Q3904" t="s">
        <v>8317</v>
      </c>
      <c r="R3904" t="s">
        <v>8318</v>
      </c>
      <c r="S3904" s="8">
        <f t="shared" si="362"/>
        <v>42663.259745370371</v>
      </c>
      <c r="T3904" s="8">
        <f t="shared" si="363"/>
        <v>42688.259745370371</v>
      </c>
      <c r="U3904" t="str">
        <f t="shared" si="364"/>
        <v>Oct</v>
      </c>
      <c r="V3904" t="str">
        <f t="shared" si="365"/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">
        <v>8317</v>
      </c>
      <c r="R3905" t="s">
        <v>8318</v>
      </c>
      <c r="S3905" s="8">
        <f t="shared" si="362"/>
        <v>42185.802835648145</v>
      </c>
      <c r="T3905" s="8">
        <f t="shared" si="363"/>
        <v>42230.568055555559</v>
      </c>
      <c r="U3905" t="str">
        <f t="shared" si="364"/>
        <v>Jun</v>
      </c>
      <c r="V3905" t="str">
        <f t="shared" si="365"/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>
        <f t="shared" si="361"/>
        <v>1.5</v>
      </c>
      <c r="Q3906" t="s">
        <v>8317</v>
      </c>
      <c r="R3906" t="s">
        <v>8318</v>
      </c>
      <c r="S3906" s="8">
        <f t="shared" si="362"/>
        <v>42095.020833333336</v>
      </c>
      <c r="T3906" s="8">
        <f t="shared" si="363"/>
        <v>42108.961111111115</v>
      </c>
      <c r="U3906" t="str">
        <f t="shared" si="364"/>
        <v>Apr</v>
      </c>
      <c r="V3906" t="str">
        <f t="shared" si="365"/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ROUND(100*(E3907/D3907),0)</f>
        <v>12</v>
      </c>
      <c r="P3907">
        <f t="shared" ref="P3907:P3970" si="367">ROUND(E3907/L3907,2)</f>
        <v>24.71</v>
      </c>
      <c r="Q3907" t="s">
        <v>8317</v>
      </c>
      <c r="R3907" t="s">
        <v>8318</v>
      </c>
      <c r="S3907" s="8">
        <f t="shared" ref="S3907:S3970" si="368">(((J3907/60)/60)/24)+DATE(1970,1,1)+(-5/24)</f>
        <v>42124.415543981479</v>
      </c>
      <c r="T3907" s="8">
        <f t="shared" ref="T3907:T3970" si="369">(((I3907/60)/60)/24)+DATE(1970,1,1)+(-6/24)</f>
        <v>42166.708333333328</v>
      </c>
      <c r="U3907" t="str">
        <f t="shared" ref="U3907:U3970" si="370">TEXT(S3907,"mmm")</f>
        <v>Apr</v>
      </c>
      <c r="V3907" t="str">
        <f t="shared" ref="V3907:V3970" si="371">TEXT(S3907,"yyyy")</f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>
        <f t="shared" si="367"/>
        <v>63.13</v>
      </c>
      <c r="Q3908" t="s">
        <v>8317</v>
      </c>
      <c r="R3908" t="s">
        <v>8318</v>
      </c>
      <c r="S3908" s="8">
        <f t="shared" si="368"/>
        <v>42143.709409722222</v>
      </c>
      <c r="T3908" s="8">
        <f t="shared" si="369"/>
        <v>42181.309027777781</v>
      </c>
      <c r="U3908" t="str">
        <f t="shared" si="370"/>
        <v>May</v>
      </c>
      <c r="V3908" t="str">
        <f t="shared" si="371"/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>
        <f t="shared" si="367"/>
        <v>38.25</v>
      </c>
      <c r="Q3909" t="s">
        <v>8317</v>
      </c>
      <c r="R3909" t="s">
        <v>8318</v>
      </c>
      <c r="S3909" s="8">
        <f t="shared" si="368"/>
        <v>41906.611180555556</v>
      </c>
      <c r="T3909" s="8">
        <f t="shared" si="369"/>
        <v>41938.588888888888</v>
      </c>
      <c r="U3909" t="str">
        <f t="shared" si="370"/>
        <v>Sep</v>
      </c>
      <c r="V3909" t="str">
        <f t="shared" si="371"/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>
        <f t="shared" si="367"/>
        <v>16.25</v>
      </c>
      <c r="Q3910" t="s">
        <v>8317</v>
      </c>
      <c r="R3910" t="s">
        <v>8318</v>
      </c>
      <c r="S3910" s="8">
        <f t="shared" si="368"/>
        <v>41833.927037037036</v>
      </c>
      <c r="T3910" s="8">
        <f t="shared" si="369"/>
        <v>41848.885370370372</v>
      </c>
      <c r="U3910" t="str">
        <f t="shared" si="370"/>
        <v>Jul</v>
      </c>
      <c r="V3910" t="str">
        <f t="shared" si="371"/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>
        <f t="shared" si="367"/>
        <v>33.75</v>
      </c>
      <c r="Q3911" t="s">
        <v>8317</v>
      </c>
      <c r="R3911" t="s">
        <v>8318</v>
      </c>
      <c r="S3911" s="8">
        <f t="shared" si="368"/>
        <v>41863.150949074072</v>
      </c>
      <c r="T3911" s="8">
        <f t="shared" si="369"/>
        <v>41893.109282407408</v>
      </c>
      <c r="U3911" t="str">
        <f t="shared" si="370"/>
        <v>Aug</v>
      </c>
      <c r="V3911" t="str">
        <f t="shared" si="371"/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>
        <f t="shared" si="367"/>
        <v>61.67</v>
      </c>
      <c r="Q3912" t="s">
        <v>8317</v>
      </c>
      <c r="R3912" t="s">
        <v>8318</v>
      </c>
      <c r="S3912" s="8">
        <f t="shared" si="368"/>
        <v>42224.548576388886</v>
      </c>
      <c r="T3912" s="8">
        <f t="shared" si="369"/>
        <v>42254.506909722222</v>
      </c>
      <c r="U3912" t="str">
        <f t="shared" si="370"/>
        <v>Aug</v>
      </c>
      <c r="V3912" t="str">
        <f t="shared" si="371"/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>
        <f t="shared" si="367"/>
        <v>83.14</v>
      </c>
      <c r="Q3913" t="s">
        <v>8317</v>
      </c>
      <c r="R3913" t="s">
        <v>8318</v>
      </c>
      <c r="S3913" s="8">
        <f t="shared" si="368"/>
        <v>41939.603900462964</v>
      </c>
      <c r="T3913" s="8">
        <f t="shared" si="369"/>
        <v>41969.603900462964</v>
      </c>
      <c r="U3913" t="str">
        <f t="shared" si="370"/>
        <v>Oct</v>
      </c>
      <c r="V3913" t="str">
        <f t="shared" si="371"/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>
        <f t="shared" si="367"/>
        <v>1</v>
      </c>
      <c r="Q3914" t="s">
        <v>8317</v>
      </c>
      <c r="R3914" t="s">
        <v>8318</v>
      </c>
      <c r="S3914" s="8">
        <f t="shared" si="368"/>
        <v>42059.061689814807</v>
      </c>
      <c r="T3914" s="8">
        <f t="shared" si="369"/>
        <v>42118.940972222219</v>
      </c>
      <c r="U3914" t="str">
        <f t="shared" si="370"/>
        <v>Feb</v>
      </c>
      <c r="V3914" t="str">
        <f t="shared" si="371"/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142.86000000000001</v>
      </c>
      <c r="Q3915" t="s">
        <v>8317</v>
      </c>
      <c r="R3915" t="s">
        <v>8318</v>
      </c>
      <c r="S3915" s="8">
        <f t="shared" si="368"/>
        <v>42308.002881944441</v>
      </c>
      <c r="T3915" s="8">
        <f t="shared" si="369"/>
        <v>42338.002881944441</v>
      </c>
      <c r="U3915" t="str">
        <f t="shared" si="370"/>
        <v>Oct</v>
      </c>
      <c r="V3915" t="str">
        <f t="shared" si="371"/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>
        <f t="shared" si="367"/>
        <v>33.67</v>
      </c>
      <c r="Q3916" t="s">
        <v>8317</v>
      </c>
      <c r="R3916" t="s">
        <v>8318</v>
      </c>
      <c r="S3916" s="8">
        <f t="shared" si="368"/>
        <v>42114.610601851848</v>
      </c>
      <c r="T3916" s="8">
        <f t="shared" si="369"/>
        <v>42134.707638888889</v>
      </c>
      <c r="U3916" t="str">
        <f t="shared" si="370"/>
        <v>Apr</v>
      </c>
      <c r="V3916" t="str">
        <f t="shared" si="371"/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>
        <f t="shared" si="367"/>
        <v>5</v>
      </c>
      <c r="Q3917" t="s">
        <v>8317</v>
      </c>
      <c r="R3917" t="s">
        <v>8318</v>
      </c>
      <c r="S3917" s="8">
        <f t="shared" si="368"/>
        <v>42492.776724537034</v>
      </c>
      <c r="T3917" s="8">
        <f t="shared" si="369"/>
        <v>42522.73505787037</v>
      </c>
      <c r="U3917" t="str">
        <f t="shared" si="370"/>
        <v>May</v>
      </c>
      <c r="V3917" t="str">
        <f t="shared" si="371"/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">
        <v>8317</v>
      </c>
      <c r="R3918" t="s">
        <v>8318</v>
      </c>
      <c r="S3918" s="8">
        <f t="shared" si="368"/>
        <v>42494.263333333329</v>
      </c>
      <c r="T3918" s="8">
        <f t="shared" si="369"/>
        <v>42524.221666666665</v>
      </c>
      <c r="U3918" t="str">
        <f t="shared" si="370"/>
        <v>May</v>
      </c>
      <c r="V3918" t="str">
        <f t="shared" si="371"/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>
        <f t="shared" si="367"/>
        <v>10</v>
      </c>
      <c r="Q3919" t="s">
        <v>8317</v>
      </c>
      <c r="R3919" t="s">
        <v>8318</v>
      </c>
      <c r="S3919" s="8">
        <f t="shared" si="368"/>
        <v>41863.318993055553</v>
      </c>
      <c r="T3919" s="8">
        <f t="shared" si="369"/>
        <v>41893.277326388888</v>
      </c>
      <c r="U3919" t="str">
        <f t="shared" si="370"/>
        <v>Aug</v>
      </c>
      <c r="V3919" t="str">
        <f t="shared" si="371"/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>
        <f t="shared" si="367"/>
        <v>40</v>
      </c>
      <c r="Q3920" t="s">
        <v>8317</v>
      </c>
      <c r="R3920" t="s">
        <v>8318</v>
      </c>
      <c r="S3920" s="8">
        <f t="shared" si="368"/>
        <v>41843.456284722219</v>
      </c>
      <c r="T3920" s="8">
        <f t="shared" si="369"/>
        <v>41855.416666666664</v>
      </c>
      <c r="U3920" t="str">
        <f t="shared" si="370"/>
        <v>Jul</v>
      </c>
      <c r="V3920" t="str">
        <f t="shared" si="371"/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>
        <f t="shared" si="367"/>
        <v>30</v>
      </c>
      <c r="Q3921" t="s">
        <v>8317</v>
      </c>
      <c r="R3921" t="s">
        <v>8318</v>
      </c>
      <c r="S3921" s="8">
        <f t="shared" si="368"/>
        <v>42358.476539351854</v>
      </c>
      <c r="T3921" s="8">
        <f t="shared" si="369"/>
        <v>42386.75</v>
      </c>
      <c r="U3921" t="str">
        <f t="shared" si="370"/>
        <v>Dec</v>
      </c>
      <c r="V3921" t="str">
        <f t="shared" si="371"/>
        <v>2015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>
        <f t="shared" si="367"/>
        <v>45</v>
      </c>
      <c r="Q3922" t="s">
        <v>8317</v>
      </c>
      <c r="R3922" t="s">
        <v>8318</v>
      </c>
      <c r="S3922" s="8">
        <f t="shared" si="368"/>
        <v>42657.178935185184</v>
      </c>
      <c r="T3922" s="8">
        <f t="shared" si="369"/>
        <v>42687.178935185191</v>
      </c>
      <c r="U3922" t="str">
        <f t="shared" si="370"/>
        <v>Oct</v>
      </c>
      <c r="V3922" t="str">
        <f t="shared" si="371"/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">
        <v>8317</v>
      </c>
      <c r="R3923" t="s">
        <v>8318</v>
      </c>
      <c r="S3923" s="8">
        <f t="shared" si="368"/>
        <v>41926.333969907406</v>
      </c>
      <c r="T3923" s="8">
        <f t="shared" si="369"/>
        <v>41938.5</v>
      </c>
      <c r="U3923" t="str">
        <f t="shared" si="370"/>
        <v>Oct</v>
      </c>
      <c r="V3923" t="str">
        <f t="shared" si="371"/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>
        <f t="shared" si="367"/>
        <v>10.17</v>
      </c>
      <c r="Q3924" t="s">
        <v>8317</v>
      </c>
      <c r="R3924" t="s">
        <v>8318</v>
      </c>
      <c r="S3924" s="8">
        <f t="shared" si="368"/>
        <v>42020.560300925928</v>
      </c>
      <c r="T3924" s="8">
        <f t="shared" si="369"/>
        <v>42065.708333333328</v>
      </c>
      <c r="U3924" t="str">
        <f t="shared" si="370"/>
        <v>Jan</v>
      </c>
      <c r="V3924" t="str">
        <f t="shared" si="371"/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>
        <f t="shared" si="367"/>
        <v>81.41</v>
      </c>
      <c r="Q3925" t="s">
        <v>8317</v>
      </c>
      <c r="R3925" t="s">
        <v>8318</v>
      </c>
      <c r="S3925" s="8">
        <f t="shared" si="368"/>
        <v>42075.771655092591</v>
      </c>
      <c r="T3925" s="8">
        <f t="shared" si="369"/>
        <v>42103.729988425926</v>
      </c>
      <c r="U3925" t="str">
        <f t="shared" si="370"/>
        <v>Mar</v>
      </c>
      <c r="V3925" t="str">
        <f t="shared" si="371"/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>
        <f t="shared" si="367"/>
        <v>57.25</v>
      </c>
      <c r="Q3926" t="s">
        <v>8317</v>
      </c>
      <c r="R3926" t="s">
        <v>8318</v>
      </c>
      <c r="S3926" s="8">
        <f t="shared" si="368"/>
        <v>41786.751412037032</v>
      </c>
      <c r="T3926" s="8">
        <f t="shared" si="369"/>
        <v>41816.709745370368</v>
      </c>
      <c r="U3926" t="str">
        <f t="shared" si="370"/>
        <v>May</v>
      </c>
      <c r="V3926" t="str">
        <f t="shared" si="371"/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">
        <v>8317</v>
      </c>
      <c r="R3927" t="s">
        <v>8318</v>
      </c>
      <c r="S3927" s="8">
        <f t="shared" si="368"/>
        <v>41820.662488425922</v>
      </c>
      <c r="T3927" s="8">
        <f t="shared" si="369"/>
        <v>41850.620821759258</v>
      </c>
      <c r="U3927" t="str">
        <f t="shared" si="370"/>
        <v>Jun</v>
      </c>
      <c r="V3927" t="str">
        <f t="shared" si="371"/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>
        <f t="shared" si="367"/>
        <v>15</v>
      </c>
      <c r="Q3928" t="s">
        <v>8317</v>
      </c>
      <c r="R3928" t="s">
        <v>8318</v>
      </c>
      <c r="S3928" s="8">
        <f t="shared" si="368"/>
        <v>41969.876712962963</v>
      </c>
      <c r="T3928" s="8">
        <f t="shared" si="369"/>
        <v>41999.835046296299</v>
      </c>
      <c r="U3928" t="str">
        <f t="shared" si="370"/>
        <v>Nov</v>
      </c>
      <c r="V3928" t="str">
        <f t="shared" si="371"/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">
        <v>8317</v>
      </c>
      <c r="R3929" t="s">
        <v>8318</v>
      </c>
      <c r="S3929" s="8">
        <f t="shared" si="368"/>
        <v>41830.059074074074</v>
      </c>
      <c r="T3929" s="8">
        <f t="shared" si="369"/>
        <v>41860.017407407409</v>
      </c>
      <c r="U3929" t="str">
        <f t="shared" si="370"/>
        <v>Jul</v>
      </c>
      <c r="V3929" t="str">
        <f t="shared" si="371"/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>
        <f t="shared" si="367"/>
        <v>93</v>
      </c>
      <c r="Q3930" t="s">
        <v>8317</v>
      </c>
      <c r="R3930" t="s">
        <v>8318</v>
      </c>
      <c r="S3930" s="8">
        <f t="shared" si="368"/>
        <v>42265.474849537037</v>
      </c>
      <c r="T3930" s="8">
        <f t="shared" si="369"/>
        <v>42292.957638888889</v>
      </c>
      <c r="U3930" t="str">
        <f t="shared" si="370"/>
        <v>Sep</v>
      </c>
      <c r="V3930" t="str">
        <f t="shared" si="371"/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>
        <f t="shared" si="367"/>
        <v>32.36</v>
      </c>
      <c r="Q3931" t="s">
        <v>8317</v>
      </c>
      <c r="R3931" t="s">
        <v>8318</v>
      </c>
      <c r="S3931" s="8">
        <f t="shared" si="368"/>
        <v>42601.618807870364</v>
      </c>
      <c r="T3931" s="8">
        <f t="shared" si="369"/>
        <v>42631.577141203699</v>
      </c>
      <c r="U3931" t="str">
        <f t="shared" si="370"/>
        <v>Aug</v>
      </c>
      <c r="V3931" t="str">
        <f t="shared" si="371"/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">
        <v>8317</v>
      </c>
      <c r="R3932" t="s">
        <v>8318</v>
      </c>
      <c r="S3932" s="8">
        <f t="shared" si="368"/>
        <v>42433.13041666666</v>
      </c>
      <c r="T3932" s="8">
        <f t="shared" si="369"/>
        <v>42461</v>
      </c>
      <c r="U3932" t="str">
        <f t="shared" si="370"/>
        <v>Mar</v>
      </c>
      <c r="V3932" t="str">
        <f t="shared" si="371"/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">
        <v>8317</v>
      </c>
      <c r="R3933" t="s">
        <v>8318</v>
      </c>
      <c r="S3933" s="8">
        <f t="shared" si="368"/>
        <v>42227.943368055552</v>
      </c>
      <c r="T3933" s="8">
        <f t="shared" si="369"/>
        <v>42252.901701388888</v>
      </c>
      <c r="U3933" t="str">
        <f t="shared" si="370"/>
        <v>Aug</v>
      </c>
      <c r="V3933" t="str">
        <f t="shared" si="371"/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>
        <f t="shared" si="367"/>
        <v>1</v>
      </c>
      <c r="Q3934" t="s">
        <v>8317</v>
      </c>
      <c r="R3934" t="s">
        <v>8318</v>
      </c>
      <c r="S3934" s="8">
        <f t="shared" si="368"/>
        <v>42414.960231481477</v>
      </c>
      <c r="T3934" s="8">
        <f t="shared" si="369"/>
        <v>42444.876898148148</v>
      </c>
      <c r="U3934" t="str">
        <f t="shared" si="370"/>
        <v>Feb</v>
      </c>
      <c r="V3934" t="str">
        <f t="shared" si="371"/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>
        <f t="shared" si="367"/>
        <v>91.83</v>
      </c>
      <c r="Q3935" t="s">
        <v>8317</v>
      </c>
      <c r="R3935" t="s">
        <v>8318</v>
      </c>
      <c r="S3935" s="8">
        <f t="shared" si="368"/>
        <v>42538.759976851848</v>
      </c>
      <c r="T3935" s="8">
        <f t="shared" si="369"/>
        <v>42567.779861111107</v>
      </c>
      <c r="U3935" t="str">
        <f t="shared" si="370"/>
        <v>Jun</v>
      </c>
      <c r="V3935" t="str">
        <f t="shared" si="371"/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</v>
      </c>
      <c r="Q3936" t="s">
        <v>8317</v>
      </c>
      <c r="R3936" t="s">
        <v>8318</v>
      </c>
      <c r="S3936" s="8">
        <f t="shared" si="368"/>
        <v>42233.463414351849</v>
      </c>
      <c r="T3936" s="8">
        <f t="shared" si="369"/>
        <v>42278.291666666672</v>
      </c>
      <c r="U3936" t="str">
        <f t="shared" si="370"/>
        <v>Aug</v>
      </c>
      <c r="V3936" t="str">
        <f t="shared" si="371"/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>
        <f t="shared" si="367"/>
        <v>57.17</v>
      </c>
      <c r="Q3937" t="s">
        <v>8317</v>
      </c>
      <c r="R3937" t="s">
        <v>8318</v>
      </c>
      <c r="S3937" s="8">
        <f t="shared" si="368"/>
        <v>42221.448449074065</v>
      </c>
      <c r="T3937" s="8">
        <f t="shared" si="369"/>
        <v>42281.406782407401</v>
      </c>
      <c r="U3937" t="str">
        <f t="shared" si="370"/>
        <v>Aug</v>
      </c>
      <c r="V3937" t="str">
        <f t="shared" si="371"/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">
        <v>8317</v>
      </c>
      <c r="R3938" t="s">
        <v>8318</v>
      </c>
      <c r="S3938" s="8">
        <f t="shared" si="368"/>
        <v>42675.054629629631</v>
      </c>
      <c r="T3938" s="8">
        <f t="shared" si="369"/>
        <v>42705.054629629631</v>
      </c>
      <c r="U3938" t="str">
        <f t="shared" si="370"/>
        <v>Nov</v>
      </c>
      <c r="V3938" t="str">
        <f t="shared" si="371"/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>
        <f t="shared" si="367"/>
        <v>248.5</v>
      </c>
      <c r="Q3939" t="s">
        <v>8317</v>
      </c>
      <c r="R3939" t="s">
        <v>8318</v>
      </c>
      <c r="S3939" s="8">
        <f t="shared" si="368"/>
        <v>42534.423148148147</v>
      </c>
      <c r="T3939" s="8">
        <f t="shared" si="369"/>
        <v>42562.381481481483</v>
      </c>
      <c r="U3939" t="str">
        <f t="shared" si="370"/>
        <v>Jun</v>
      </c>
      <c r="V3939" t="str">
        <f t="shared" si="371"/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>
        <f t="shared" si="367"/>
        <v>79.400000000000006</v>
      </c>
      <c r="Q3940" t="s">
        <v>8317</v>
      </c>
      <c r="R3940" t="s">
        <v>8318</v>
      </c>
      <c r="S3940" s="8">
        <f t="shared" si="368"/>
        <v>42151.697384259263</v>
      </c>
      <c r="T3940" s="8">
        <f t="shared" si="369"/>
        <v>42182.655717592599</v>
      </c>
      <c r="U3940" t="str">
        <f t="shared" si="370"/>
        <v>May</v>
      </c>
      <c r="V3940" t="str">
        <f t="shared" si="371"/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>
        <f t="shared" si="367"/>
        <v>5</v>
      </c>
      <c r="Q3941" t="s">
        <v>8317</v>
      </c>
      <c r="R3941" t="s">
        <v>8318</v>
      </c>
      <c r="S3941" s="8">
        <f t="shared" si="368"/>
        <v>41915.191886574074</v>
      </c>
      <c r="T3941" s="8">
        <f t="shared" si="369"/>
        <v>41918.9375</v>
      </c>
      <c r="U3941" t="str">
        <f t="shared" si="370"/>
        <v>Oct</v>
      </c>
      <c r="V3941" t="str">
        <f t="shared" si="371"/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>
        <f t="shared" si="367"/>
        <v>5.5</v>
      </c>
      <c r="Q3942" t="s">
        <v>8317</v>
      </c>
      <c r="R3942" t="s">
        <v>8318</v>
      </c>
      <c r="S3942" s="8">
        <f t="shared" si="368"/>
        <v>41961.284155092588</v>
      </c>
      <c r="T3942" s="8">
        <f t="shared" si="369"/>
        <v>42006.242488425924</v>
      </c>
      <c r="U3942" t="str">
        <f t="shared" si="370"/>
        <v>Nov</v>
      </c>
      <c r="V3942" t="str">
        <f t="shared" si="371"/>
        <v>2014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>
        <f t="shared" si="367"/>
        <v>25</v>
      </c>
      <c r="Q3943" t="s">
        <v>8317</v>
      </c>
      <c r="R3943" t="s">
        <v>8318</v>
      </c>
      <c r="S3943" s="8">
        <f t="shared" si="368"/>
        <v>41940.378900462958</v>
      </c>
      <c r="T3943" s="8">
        <f t="shared" si="369"/>
        <v>41967.791666666672</v>
      </c>
      <c r="U3943" t="str">
        <f t="shared" si="370"/>
        <v>Oct</v>
      </c>
      <c r="V3943" t="str">
        <f t="shared" si="371"/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">
        <v>8317</v>
      </c>
      <c r="R3944" t="s">
        <v>8318</v>
      </c>
      <c r="S3944" s="8">
        <f t="shared" si="368"/>
        <v>42111.695763888885</v>
      </c>
      <c r="T3944" s="8">
        <f t="shared" si="369"/>
        <v>42171.654097222221</v>
      </c>
      <c r="U3944" t="str">
        <f t="shared" si="370"/>
        <v>Apr</v>
      </c>
      <c r="V3944" t="str">
        <f t="shared" si="371"/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>
        <f t="shared" si="367"/>
        <v>137.08000000000001</v>
      </c>
      <c r="Q3945" t="s">
        <v>8317</v>
      </c>
      <c r="R3945" t="s">
        <v>8318</v>
      </c>
      <c r="S3945" s="8">
        <f t="shared" si="368"/>
        <v>42279.570231481477</v>
      </c>
      <c r="T3945" s="8">
        <f t="shared" si="369"/>
        <v>42310.451388888891</v>
      </c>
      <c r="U3945" t="str">
        <f t="shared" si="370"/>
        <v>Oct</v>
      </c>
      <c r="V3945" t="str">
        <f t="shared" si="371"/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">
        <v>8317</v>
      </c>
      <c r="R3946" t="s">
        <v>8318</v>
      </c>
      <c r="S3946" s="8">
        <f t="shared" si="368"/>
        <v>42213.454571759255</v>
      </c>
      <c r="T3946" s="8">
        <f t="shared" si="369"/>
        <v>42243.412905092591</v>
      </c>
      <c r="U3946" t="str">
        <f t="shared" si="370"/>
        <v>Jul</v>
      </c>
      <c r="V3946" t="str">
        <f t="shared" si="371"/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>
        <f t="shared" si="367"/>
        <v>5</v>
      </c>
      <c r="Q3947" t="s">
        <v>8317</v>
      </c>
      <c r="R3947" t="s">
        <v>8318</v>
      </c>
      <c r="S3947" s="8">
        <f t="shared" si="368"/>
        <v>42109.593379629623</v>
      </c>
      <c r="T3947" s="8">
        <f t="shared" si="369"/>
        <v>42139.551712962959</v>
      </c>
      <c r="U3947" t="str">
        <f t="shared" si="370"/>
        <v>Apr</v>
      </c>
      <c r="V3947" t="str">
        <f t="shared" si="371"/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>
        <f t="shared" si="367"/>
        <v>39</v>
      </c>
      <c r="Q3948" t="s">
        <v>8317</v>
      </c>
      <c r="R3948" t="s">
        <v>8318</v>
      </c>
      <c r="S3948" s="8">
        <f t="shared" si="368"/>
        <v>42031.625254629624</v>
      </c>
      <c r="T3948" s="8">
        <f t="shared" si="369"/>
        <v>42063.083333333328</v>
      </c>
      <c r="U3948" t="str">
        <f t="shared" si="370"/>
        <v>Jan</v>
      </c>
      <c r="V3948" t="str">
        <f t="shared" si="371"/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>
        <f t="shared" si="367"/>
        <v>50.5</v>
      </c>
      <c r="Q3949" t="s">
        <v>8317</v>
      </c>
      <c r="R3949" t="s">
        <v>8318</v>
      </c>
      <c r="S3949" s="8">
        <f t="shared" si="368"/>
        <v>42614.934537037036</v>
      </c>
      <c r="T3949" s="8">
        <f t="shared" si="369"/>
        <v>42644.892870370371</v>
      </c>
      <c r="U3949" t="str">
        <f t="shared" si="370"/>
        <v>Sep</v>
      </c>
      <c r="V3949" t="str">
        <f t="shared" si="371"/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">
        <v>8317</v>
      </c>
      <c r="R3950" t="s">
        <v>8318</v>
      </c>
      <c r="S3950" s="8">
        <f t="shared" si="368"/>
        <v>41829.117164351846</v>
      </c>
      <c r="T3950" s="8">
        <f t="shared" si="369"/>
        <v>41889.075497685182</v>
      </c>
      <c r="U3950" t="str">
        <f t="shared" si="370"/>
        <v>Jul</v>
      </c>
      <c r="V3950" t="str">
        <f t="shared" si="371"/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>
        <f t="shared" si="367"/>
        <v>49.28</v>
      </c>
      <c r="Q3951" t="s">
        <v>8317</v>
      </c>
      <c r="R3951" t="s">
        <v>8318</v>
      </c>
      <c r="S3951" s="8">
        <f t="shared" si="368"/>
        <v>42015.912280092591</v>
      </c>
      <c r="T3951" s="8">
        <f t="shared" si="369"/>
        <v>42045.870613425926</v>
      </c>
      <c r="U3951" t="str">
        <f t="shared" si="370"/>
        <v>Jan</v>
      </c>
      <c r="V3951" t="str">
        <f t="shared" si="371"/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>
        <f t="shared" si="367"/>
        <v>25</v>
      </c>
      <c r="Q3952" t="s">
        <v>8317</v>
      </c>
      <c r="R3952" t="s">
        <v>8318</v>
      </c>
      <c r="S3952" s="8">
        <f t="shared" si="368"/>
        <v>42439.493981481479</v>
      </c>
      <c r="T3952" s="8">
        <f t="shared" si="369"/>
        <v>42468.524305555555</v>
      </c>
      <c r="U3952" t="str">
        <f t="shared" si="370"/>
        <v>Mar</v>
      </c>
      <c r="V3952" t="str">
        <f t="shared" si="371"/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>
        <f t="shared" si="367"/>
        <v>1</v>
      </c>
      <c r="Q3953" t="s">
        <v>8317</v>
      </c>
      <c r="R3953" t="s">
        <v>8318</v>
      </c>
      <c r="S3953" s="8">
        <f t="shared" si="368"/>
        <v>42433.617384259262</v>
      </c>
      <c r="T3953" s="8">
        <f t="shared" si="369"/>
        <v>42493.534050925926</v>
      </c>
      <c r="U3953" t="str">
        <f t="shared" si="370"/>
        <v>Mar</v>
      </c>
      <c r="V3953" t="str">
        <f t="shared" si="371"/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>
        <f t="shared" si="367"/>
        <v>25</v>
      </c>
      <c r="Q3954" t="s">
        <v>8317</v>
      </c>
      <c r="R3954" t="s">
        <v>8318</v>
      </c>
      <c r="S3954" s="8">
        <f t="shared" si="368"/>
        <v>42243.582060185181</v>
      </c>
      <c r="T3954" s="8">
        <f t="shared" si="369"/>
        <v>42303.540393518517</v>
      </c>
      <c r="U3954" t="str">
        <f t="shared" si="370"/>
        <v>Aug</v>
      </c>
      <c r="V3954" t="str">
        <f t="shared" si="371"/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">
        <v>8317</v>
      </c>
      <c r="R3955" t="s">
        <v>8318</v>
      </c>
      <c r="S3955" s="8">
        <f t="shared" si="368"/>
        <v>42549.840115740742</v>
      </c>
      <c r="T3955" s="8">
        <f t="shared" si="369"/>
        <v>42580.728472222225</v>
      </c>
      <c r="U3955" t="str">
        <f t="shared" si="370"/>
        <v>Jun</v>
      </c>
      <c r="V3955" t="str">
        <f t="shared" si="371"/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">
        <v>8317</v>
      </c>
      <c r="R3956" t="s">
        <v>8318</v>
      </c>
      <c r="S3956" s="8">
        <f t="shared" si="368"/>
        <v>41774.442870370367</v>
      </c>
      <c r="T3956" s="8">
        <f t="shared" si="369"/>
        <v>41834.401203703703</v>
      </c>
      <c r="U3956" t="str">
        <f t="shared" si="370"/>
        <v>May</v>
      </c>
      <c r="V3956" t="str">
        <f t="shared" si="371"/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>
        <f t="shared" si="367"/>
        <v>53.13</v>
      </c>
      <c r="Q3957" t="s">
        <v>8317</v>
      </c>
      <c r="R3957" t="s">
        <v>8318</v>
      </c>
      <c r="S3957" s="8">
        <f t="shared" si="368"/>
        <v>42306.640520833331</v>
      </c>
      <c r="T3957" s="8">
        <f t="shared" si="369"/>
        <v>42336.640520833331</v>
      </c>
      <c r="U3957" t="str">
        <f t="shared" si="370"/>
        <v>Oct</v>
      </c>
      <c r="V3957" t="str">
        <f t="shared" si="371"/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">
        <v>8317</v>
      </c>
      <c r="R3958" t="s">
        <v>8318</v>
      </c>
      <c r="S3958" s="8">
        <f t="shared" si="368"/>
        <v>42457.723692129628</v>
      </c>
      <c r="T3958" s="8">
        <f t="shared" si="369"/>
        <v>42484.763888888891</v>
      </c>
      <c r="U3958" t="str">
        <f t="shared" si="370"/>
        <v>Mar</v>
      </c>
      <c r="V3958" t="str">
        <f t="shared" si="371"/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>
        <f t="shared" si="367"/>
        <v>7</v>
      </c>
      <c r="Q3959" t="s">
        <v>8317</v>
      </c>
      <c r="R3959" t="s">
        <v>8318</v>
      </c>
      <c r="S3959" s="8">
        <f t="shared" si="368"/>
        <v>42513.767986111103</v>
      </c>
      <c r="T3959" s="8">
        <f t="shared" si="369"/>
        <v>42559.726319444439</v>
      </c>
      <c r="U3959" t="str">
        <f t="shared" si="370"/>
        <v>May</v>
      </c>
      <c r="V3959" t="str">
        <f t="shared" si="371"/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>
        <f t="shared" si="367"/>
        <v>40.06</v>
      </c>
      <c r="Q3960" t="s">
        <v>8317</v>
      </c>
      <c r="R3960" t="s">
        <v>8318</v>
      </c>
      <c r="S3960" s="8">
        <f t="shared" si="368"/>
        <v>41816.742037037038</v>
      </c>
      <c r="T3960" s="8">
        <f t="shared" si="369"/>
        <v>41853.333333333336</v>
      </c>
      <c r="U3960" t="str">
        <f t="shared" si="370"/>
        <v>Jun</v>
      </c>
      <c r="V3960" t="str">
        <f t="shared" si="371"/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>
        <f t="shared" si="367"/>
        <v>24.33</v>
      </c>
      <c r="Q3961" t="s">
        <v>8317</v>
      </c>
      <c r="R3961" t="s">
        <v>8318</v>
      </c>
      <c r="S3961" s="8">
        <f t="shared" si="368"/>
        <v>41880.580509259256</v>
      </c>
      <c r="T3961" s="8">
        <f t="shared" si="369"/>
        <v>41910.538842592592</v>
      </c>
      <c r="U3961" t="str">
        <f t="shared" si="370"/>
        <v>Aug</v>
      </c>
      <c r="V3961" t="str">
        <f t="shared" si="371"/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>
        <f t="shared" si="367"/>
        <v>11.25</v>
      </c>
      <c r="Q3962" t="s">
        <v>8317</v>
      </c>
      <c r="R3962" t="s">
        <v>8318</v>
      </c>
      <c r="S3962" s="8">
        <f t="shared" si="368"/>
        <v>42342.63722222222</v>
      </c>
      <c r="T3962" s="8">
        <f t="shared" si="369"/>
        <v>42372.595555555556</v>
      </c>
      <c r="U3962" t="str">
        <f t="shared" si="370"/>
        <v>Dec</v>
      </c>
      <c r="V3962" t="str">
        <f t="shared" si="371"/>
        <v>2015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>
        <f t="shared" si="367"/>
        <v>10.5</v>
      </c>
      <c r="Q3963" t="s">
        <v>8317</v>
      </c>
      <c r="R3963" t="s">
        <v>8318</v>
      </c>
      <c r="S3963" s="8">
        <f t="shared" si="368"/>
        <v>41745.682986111111</v>
      </c>
      <c r="T3963" s="8">
        <f t="shared" si="369"/>
        <v>41767.641319444447</v>
      </c>
      <c r="U3963" t="str">
        <f t="shared" si="370"/>
        <v>Apr</v>
      </c>
      <c r="V3963" t="str">
        <f t="shared" si="371"/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>
        <f t="shared" si="367"/>
        <v>15</v>
      </c>
      <c r="Q3964" t="s">
        <v>8317</v>
      </c>
      <c r="R3964" t="s">
        <v>8318</v>
      </c>
      <c r="S3964" s="8">
        <f t="shared" si="368"/>
        <v>42311.413124999999</v>
      </c>
      <c r="T3964" s="8">
        <f t="shared" si="369"/>
        <v>42336.371458333335</v>
      </c>
      <c r="U3964" t="str">
        <f t="shared" si="370"/>
        <v>Nov</v>
      </c>
      <c r="V3964" t="str">
        <f t="shared" si="371"/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">
        <v>8317</v>
      </c>
      <c r="R3965" t="s">
        <v>8318</v>
      </c>
      <c r="S3965" s="8">
        <f t="shared" si="368"/>
        <v>42295.945798611108</v>
      </c>
      <c r="T3965" s="8">
        <f t="shared" si="369"/>
        <v>42325.945798611108</v>
      </c>
      <c r="U3965" t="str">
        <f t="shared" si="370"/>
        <v>Oct</v>
      </c>
      <c r="V3965" t="str">
        <f t="shared" si="371"/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>
        <f t="shared" si="367"/>
        <v>42</v>
      </c>
      <c r="Q3966" t="s">
        <v>8317</v>
      </c>
      <c r="R3966" t="s">
        <v>8318</v>
      </c>
      <c r="S3966" s="8">
        <f t="shared" si="368"/>
        <v>42053.513726851852</v>
      </c>
      <c r="T3966" s="8">
        <f t="shared" si="369"/>
        <v>42113.430393518516</v>
      </c>
      <c r="U3966" t="str">
        <f t="shared" si="370"/>
        <v>Feb</v>
      </c>
      <c r="V3966" t="str">
        <f t="shared" si="371"/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>
        <f t="shared" si="367"/>
        <v>71.25</v>
      </c>
      <c r="Q3967" t="s">
        <v>8317</v>
      </c>
      <c r="R3967" t="s">
        <v>8318</v>
      </c>
      <c r="S3967" s="8">
        <f t="shared" si="368"/>
        <v>42414.027546296296</v>
      </c>
      <c r="T3967" s="8">
        <f t="shared" si="369"/>
        <v>42473.944212962961</v>
      </c>
      <c r="U3967" t="str">
        <f t="shared" si="370"/>
        <v>Feb</v>
      </c>
      <c r="V3967" t="str">
        <f t="shared" si="371"/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>
        <f t="shared" si="367"/>
        <v>22.5</v>
      </c>
      <c r="Q3968" t="s">
        <v>8317</v>
      </c>
      <c r="R3968" t="s">
        <v>8318</v>
      </c>
      <c r="S3968" s="8">
        <f t="shared" si="368"/>
        <v>41801.503217592588</v>
      </c>
      <c r="T3968" s="8">
        <f t="shared" si="369"/>
        <v>41843.874305555553</v>
      </c>
      <c r="U3968" t="str">
        <f t="shared" si="370"/>
        <v>Jun</v>
      </c>
      <c r="V3968" t="str">
        <f t="shared" si="371"/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>
        <f t="shared" si="367"/>
        <v>41</v>
      </c>
      <c r="Q3969" t="s">
        <v>8317</v>
      </c>
      <c r="R3969" t="s">
        <v>8318</v>
      </c>
      <c r="S3969" s="8">
        <f t="shared" si="368"/>
        <v>42770.082256944443</v>
      </c>
      <c r="T3969" s="8">
        <f t="shared" si="369"/>
        <v>42800.040590277778</v>
      </c>
      <c r="U3969" t="str">
        <f t="shared" si="370"/>
        <v>Feb</v>
      </c>
      <c r="V3969" t="str">
        <f t="shared" si="371"/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>
        <f t="shared" si="367"/>
        <v>47.91</v>
      </c>
      <c r="Q3970" t="s">
        <v>8317</v>
      </c>
      <c r="R3970" t="s">
        <v>8318</v>
      </c>
      <c r="S3970" s="8">
        <f t="shared" si="368"/>
        <v>42452.60732638889</v>
      </c>
      <c r="T3970" s="8">
        <f t="shared" si="369"/>
        <v>42512.565659722226</v>
      </c>
      <c r="U3970" t="str">
        <f t="shared" si="370"/>
        <v>Mar</v>
      </c>
      <c r="V3970" t="str">
        <f t="shared" si="371"/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ROUND(100*(E3971/D3971),0)</f>
        <v>7</v>
      </c>
      <c r="P3971">
        <f t="shared" ref="P3971:P4034" si="373">ROUND(E3971/L3971,2)</f>
        <v>35.17</v>
      </c>
      <c r="Q3971" t="s">
        <v>8317</v>
      </c>
      <c r="R3971" t="s">
        <v>8318</v>
      </c>
      <c r="S3971" s="8">
        <f t="shared" ref="S3971:S4034" si="374">(((J3971/60)/60)/24)+DATE(1970,1,1)+(-5/24)</f>
        <v>42601.646365740737</v>
      </c>
      <c r="T3971" s="8">
        <f t="shared" ref="T3971:T4034" si="375">(((I3971/60)/60)/24)+DATE(1970,1,1)+(-6/24)</f>
        <v>42610.913194444445</v>
      </c>
      <c r="U3971" t="str">
        <f t="shared" ref="U3971:U4034" si="376">TEXT(S3971,"mmm")</f>
        <v>Aug</v>
      </c>
      <c r="V3971" t="str">
        <f t="shared" ref="V3971:V4034" si="377">TEXT(S3971,"yyyy")</f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>
        <f t="shared" si="373"/>
        <v>5.5</v>
      </c>
      <c r="Q3972" t="s">
        <v>8317</v>
      </c>
      <c r="R3972" t="s">
        <v>8318</v>
      </c>
      <c r="S3972" s="8">
        <f t="shared" si="374"/>
        <v>42447.655219907399</v>
      </c>
      <c r="T3972" s="8">
        <f t="shared" si="375"/>
        <v>42477.613553240735</v>
      </c>
      <c r="U3972" t="str">
        <f t="shared" si="376"/>
        <v>Mar</v>
      </c>
      <c r="V3972" t="str">
        <f t="shared" si="377"/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>
        <f t="shared" si="373"/>
        <v>22.67</v>
      </c>
      <c r="Q3973" t="s">
        <v>8317</v>
      </c>
      <c r="R3973" t="s">
        <v>8318</v>
      </c>
      <c r="S3973" s="8">
        <f t="shared" si="374"/>
        <v>41811.327847222223</v>
      </c>
      <c r="T3973" s="8">
        <f t="shared" si="375"/>
        <v>41841.286180555559</v>
      </c>
      <c r="U3973" t="str">
        <f t="shared" si="376"/>
        <v>Jun</v>
      </c>
      <c r="V3973" t="str">
        <f t="shared" si="377"/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>
        <f t="shared" si="373"/>
        <v>26.38</v>
      </c>
      <c r="Q3974" t="s">
        <v>8317</v>
      </c>
      <c r="R3974" t="s">
        <v>8318</v>
      </c>
      <c r="S3974" s="8">
        <f t="shared" si="374"/>
        <v>41980.859189814808</v>
      </c>
      <c r="T3974" s="8">
        <f t="shared" si="375"/>
        <v>42040.817523148144</v>
      </c>
      <c r="U3974" t="str">
        <f t="shared" si="376"/>
        <v>Dec</v>
      </c>
      <c r="V3974" t="str">
        <f t="shared" si="377"/>
        <v>2014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>
        <f t="shared" si="373"/>
        <v>105.54</v>
      </c>
      <c r="Q3975" t="s">
        <v>8317</v>
      </c>
      <c r="R3975" t="s">
        <v>8318</v>
      </c>
      <c r="S3975" s="8">
        <f t="shared" si="374"/>
        <v>42469.475810185184</v>
      </c>
      <c r="T3975" s="8">
        <f t="shared" si="375"/>
        <v>42498.916666666672</v>
      </c>
      <c r="U3975" t="str">
        <f t="shared" si="376"/>
        <v>Apr</v>
      </c>
      <c r="V3975" t="str">
        <f t="shared" si="377"/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</v>
      </c>
      <c r="Q3976" t="s">
        <v>8317</v>
      </c>
      <c r="R3976" t="s">
        <v>8318</v>
      </c>
      <c r="S3976" s="8">
        <f t="shared" si="374"/>
        <v>42493.338518518511</v>
      </c>
      <c r="T3976" s="8">
        <f t="shared" si="375"/>
        <v>42523.296851851846</v>
      </c>
      <c r="U3976" t="str">
        <f t="shared" si="376"/>
        <v>May</v>
      </c>
      <c r="V3976" t="str">
        <f t="shared" si="377"/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">
        <v>8317</v>
      </c>
      <c r="R3977" t="s">
        <v>8318</v>
      </c>
      <c r="S3977" s="8">
        <f t="shared" si="374"/>
        <v>42534.658541666664</v>
      </c>
      <c r="T3977" s="8">
        <f t="shared" si="375"/>
        <v>42564.616875</v>
      </c>
      <c r="U3977" t="str">
        <f t="shared" si="376"/>
        <v>Jun</v>
      </c>
      <c r="V3977" t="str">
        <f t="shared" si="377"/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>
        <f t="shared" si="373"/>
        <v>62</v>
      </c>
      <c r="Q3978" t="s">
        <v>8317</v>
      </c>
      <c r="R3978" t="s">
        <v>8318</v>
      </c>
      <c r="S3978" s="8">
        <f t="shared" si="374"/>
        <v>41830.650011574071</v>
      </c>
      <c r="T3978" s="8">
        <f t="shared" si="375"/>
        <v>41852.041666666664</v>
      </c>
      <c r="U3978" t="str">
        <f t="shared" si="376"/>
        <v>Jul</v>
      </c>
      <c r="V3978" t="str">
        <f t="shared" si="377"/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>
        <f t="shared" si="373"/>
        <v>217.5</v>
      </c>
      <c r="Q3979" t="s">
        <v>8317</v>
      </c>
      <c r="R3979" t="s">
        <v>8318</v>
      </c>
      <c r="S3979" s="8">
        <f t="shared" si="374"/>
        <v>42543.580231481479</v>
      </c>
      <c r="T3979" s="8">
        <f t="shared" si="375"/>
        <v>42573.538564814815</v>
      </c>
      <c r="U3979" t="str">
        <f t="shared" si="376"/>
        <v>Jun</v>
      </c>
      <c r="V3979" t="str">
        <f t="shared" si="377"/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>
        <f t="shared" si="373"/>
        <v>26.75</v>
      </c>
      <c r="Q3980" t="s">
        <v>8317</v>
      </c>
      <c r="R3980" t="s">
        <v>8318</v>
      </c>
      <c r="S3980" s="8">
        <f t="shared" si="374"/>
        <v>41975.434641203705</v>
      </c>
      <c r="T3980" s="8">
        <f t="shared" si="375"/>
        <v>42035.392974537041</v>
      </c>
      <c r="U3980" t="str">
        <f t="shared" si="376"/>
        <v>Dec</v>
      </c>
      <c r="V3980" t="str">
        <f t="shared" si="377"/>
        <v>2014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>
        <f t="shared" si="373"/>
        <v>18.329999999999998</v>
      </c>
      <c r="Q3981" t="s">
        <v>8317</v>
      </c>
      <c r="R3981" t="s">
        <v>8318</v>
      </c>
      <c r="S3981" s="8">
        <f t="shared" si="374"/>
        <v>42069.695104166669</v>
      </c>
      <c r="T3981" s="8">
        <f t="shared" si="375"/>
        <v>42092.583333333328</v>
      </c>
      <c r="U3981" t="str">
        <f t="shared" si="376"/>
        <v>Mar</v>
      </c>
      <c r="V3981" t="str">
        <f t="shared" si="377"/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64.290000000000006</v>
      </c>
      <c r="Q3982" t="s">
        <v>8317</v>
      </c>
      <c r="R3982" t="s">
        <v>8318</v>
      </c>
      <c r="S3982" s="8">
        <f t="shared" si="374"/>
        <v>41795.390590277777</v>
      </c>
      <c r="T3982" s="8">
        <f t="shared" si="375"/>
        <v>41825.348923611113</v>
      </c>
      <c r="U3982" t="str">
        <f t="shared" si="376"/>
        <v>Jun</v>
      </c>
      <c r="V3982" t="str">
        <f t="shared" si="377"/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>
        <f t="shared" si="373"/>
        <v>175</v>
      </c>
      <c r="Q3983" t="s">
        <v>8317</v>
      </c>
      <c r="R3983" t="s">
        <v>8318</v>
      </c>
      <c r="S3983" s="8">
        <f t="shared" si="374"/>
        <v>42507.971631944441</v>
      </c>
      <c r="T3983" s="8">
        <f t="shared" si="375"/>
        <v>42567.929965277777</v>
      </c>
      <c r="U3983" t="str">
        <f t="shared" si="376"/>
        <v>May</v>
      </c>
      <c r="V3983" t="str">
        <f t="shared" si="377"/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">
        <v>8317</v>
      </c>
      <c r="R3984" t="s">
        <v>8318</v>
      </c>
      <c r="S3984" s="8">
        <f t="shared" si="374"/>
        <v>42132.601620370369</v>
      </c>
      <c r="T3984" s="8">
        <f t="shared" si="375"/>
        <v>42192.559953703705</v>
      </c>
      <c r="U3984" t="str">
        <f t="shared" si="376"/>
        <v>May</v>
      </c>
      <c r="V3984" t="str">
        <f t="shared" si="377"/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>
        <f t="shared" si="373"/>
        <v>84.28</v>
      </c>
      <c r="Q3985" t="s">
        <v>8317</v>
      </c>
      <c r="R3985" t="s">
        <v>8318</v>
      </c>
      <c r="S3985" s="8">
        <f t="shared" si="374"/>
        <v>41747.661527777775</v>
      </c>
      <c r="T3985" s="8">
        <f t="shared" si="375"/>
        <v>41779.040972222225</v>
      </c>
      <c r="U3985" t="str">
        <f t="shared" si="376"/>
        <v>Apr</v>
      </c>
      <c r="V3985" t="str">
        <f t="shared" si="377"/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>
        <f t="shared" si="373"/>
        <v>9.5</v>
      </c>
      <c r="Q3986" t="s">
        <v>8317</v>
      </c>
      <c r="R3986" t="s">
        <v>8318</v>
      </c>
      <c r="S3986" s="8">
        <f t="shared" si="374"/>
        <v>41920.755138888882</v>
      </c>
      <c r="T3986" s="8">
        <f t="shared" si="375"/>
        <v>41950.75</v>
      </c>
      <c r="U3986" t="str">
        <f t="shared" si="376"/>
        <v>Oct</v>
      </c>
      <c r="V3986" t="str">
        <f t="shared" si="377"/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>
        <f t="shared" si="373"/>
        <v>33.74</v>
      </c>
      <c r="Q3987" t="s">
        <v>8317</v>
      </c>
      <c r="R3987" t="s">
        <v>8318</v>
      </c>
      <c r="S3987" s="8">
        <f t="shared" si="374"/>
        <v>42399.499074074069</v>
      </c>
      <c r="T3987" s="8">
        <f t="shared" si="375"/>
        <v>42420.628472222219</v>
      </c>
      <c r="U3987" t="str">
        <f t="shared" si="376"/>
        <v>Jan</v>
      </c>
      <c r="V3987" t="str">
        <f t="shared" si="377"/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>
        <f t="shared" si="373"/>
        <v>37.54</v>
      </c>
      <c r="Q3988" t="s">
        <v>8317</v>
      </c>
      <c r="R3988" t="s">
        <v>8318</v>
      </c>
      <c r="S3988" s="8">
        <f t="shared" si="374"/>
        <v>42467.340208333328</v>
      </c>
      <c r="T3988" s="8">
        <f t="shared" si="375"/>
        <v>42496.294444444444</v>
      </c>
      <c r="U3988" t="str">
        <f t="shared" si="376"/>
        <v>Apr</v>
      </c>
      <c r="V3988" t="str">
        <f t="shared" si="377"/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>
        <f t="shared" si="373"/>
        <v>11.62</v>
      </c>
      <c r="Q3989" t="s">
        <v>8317</v>
      </c>
      <c r="R3989" t="s">
        <v>8318</v>
      </c>
      <c r="S3989" s="8">
        <f t="shared" si="374"/>
        <v>41765.716319444444</v>
      </c>
      <c r="T3989" s="8">
        <f t="shared" si="375"/>
        <v>41775.67465277778</v>
      </c>
      <c r="U3989" t="str">
        <f t="shared" si="376"/>
        <v>May</v>
      </c>
      <c r="V3989" t="str">
        <f t="shared" si="377"/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>
        <f t="shared" si="373"/>
        <v>8</v>
      </c>
      <c r="Q3990" t="s">
        <v>8317</v>
      </c>
      <c r="R3990" t="s">
        <v>8318</v>
      </c>
      <c r="S3990" s="8">
        <f t="shared" si="374"/>
        <v>42229.872835648144</v>
      </c>
      <c r="T3990" s="8">
        <f t="shared" si="375"/>
        <v>42244.83116898148</v>
      </c>
      <c r="U3990" t="str">
        <f t="shared" si="376"/>
        <v>Aug</v>
      </c>
      <c r="V3990" t="str">
        <f t="shared" si="377"/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">
        <v>8317</v>
      </c>
      <c r="R3991" t="s">
        <v>8318</v>
      </c>
      <c r="S3991" s="8">
        <f t="shared" si="374"/>
        <v>42286.541446759256</v>
      </c>
      <c r="T3991" s="8">
        <f t="shared" si="375"/>
        <v>42316.541446759264</v>
      </c>
      <c r="U3991" t="str">
        <f t="shared" si="376"/>
        <v>Oct</v>
      </c>
      <c r="V3991" t="str">
        <f t="shared" si="377"/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>
        <f t="shared" si="373"/>
        <v>23</v>
      </c>
      <c r="Q3992" t="s">
        <v>8317</v>
      </c>
      <c r="R3992" t="s">
        <v>8318</v>
      </c>
      <c r="S3992" s="8">
        <f t="shared" si="374"/>
        <v>42401.464039351849</v>
      </c>
      <c r="T3992" s="8">
        <f t="shared" si="375"/>
        <v>42431.422372685185</v>
      </c>
      <c r="U3992" t="str">
        <f t="shared" si="376"/>
        <v>Feb</v>
      </c>
      <c r="V3992" t="str">
        <f t="shared" si="377"/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">
        <v>8317</v>
      </c>
      <c r="R3993" t="s">
        <v>8318</v>
      </c>
      <c r="S3993" s="8">
        <f t="shared" si="374"/>
        <v>42125.436134259253</v>
      </c>
      <c r="T3993" s="8">
        <f t="shared" si="375"/>
        <v>42155.394467592589</v>
      </c>
      <c r="U3993" t="str">
        <f t="shared" si="376"/>
        <v>May</v>
      </c>
      <c r="V3993" t="str">
        <f t="shared" si="377"/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>
        <f t="shared" si="373"/>
        <v>60.11</v>
      </c>
      <c r="Q3994" t="s">
        <v>8317</v>
      </c>
      <c r="R3994" t="s">
        <v>8318</v>
      </c>
      <c r="S3994" s="8">
        <f t="shared" si="374"/>
        <v>42289.732164351844</v>
      </c>
      <c r="T3994" s="8">
        <f t="shared" si="375"/>
        <v>42349.732164351852</v>
      </c>
      <c r="U3994" t="str">
        <f t="shared" si="376"/>
        <v>Oct</v>
      </c>
      <c r="V3994" t="str">
        <f t="shared" si="377"/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>
        <f t="shared" si="373"/>
        <v>3</v>
      </c>
      <c r="Q3995" t="s">
        <v>8317</v>
      </c>
      <c r="R3995" t="s">
        <v>8318</v>
      </c>
      <c r="S3995" s="8">
        <f t="shared" si="374"/>
        <v>42107.656388888885</v>
      </c>
      <c r="T3995" s="8">
        <f t="shared" si="375"/>
        <v>42137.614722222221</v>
      </c>
      <c r="U3995" t="str">
        <f t="shared" si="376"/>
        <v>Apr</v>
      </c>
      <c r="V3995" t="str">
        <f t="shared" si="377"/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>
        <f t="shared" si="373"/>
        <v>5</v>
      </c>
      <c r="Q3996" t="s">
        <v>8317</v>
      </c>
      <c r="R3996" t="s">
        <v>8318</v>
      </c>
      <c r="S3996" s="8">
        <f t="shared" si="374"/>
        <v>41809.181597222218</v>
      </c>
      <c r="T3996" s="8">
        <f t="shared" si="375"/>
        <v>41839.139930555553</v>
      </c>
      <c r="U3996" t="str">
        <f t="shared" si="376"/>
        <v>Jun</v>
      </c>
      <c r="V3996" t="str">
        <f t="shared" si="377"/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">
        <v>8317</v>
      </c>
      <c r="R3997" t="s">
        <v>8318</v>
      </c>
      <c r="S3997" s="8">
        <f t="shared" si="374"/>
        <v>42019.475428240738</v>
      </c>
      <c r="T3997" s="8">
        <f t="shared" si="375"/>
        <v>42049.227083333331</v>
      </c>
      <c r="U3997" t="str">
        <f t="shared" si="376"/>
        <v>Jan</v>
      </c>
      <c r="V3997" t="str">
        <f t="shared" si="377"/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>
        <f t="shared" si="373"/>
        <v>29.24</v>
      </c>
      <c r="Q3998" t="s">
        <v>8317</v>
      </c>
      <c r="R3998" t="s">
        <v>8318</v>
      </c>
      <c r="S3998" s="8">
        <f t="shared" si="374"/>
        <v>41950.058611111104</v>
      </c>
      <c r="T3998" s="8">
        <f t="shared" si="375"/>
        <v>41963.419444444444</v>
      </c>
      <c r="U3998" t="str">
        <f t="shared" si="376"/>
        <v>Nov</v>
      </c>
      <c r="V3998" t="str">
        <f t="shared" si="377"/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">
        <v>8317</v>
      </c>
      <c r="R3999" t="s">
        <v>8318</v>
      </c>
      <c r="S3999" s="8">
        <f t="shared" si="374"/>
        <v>42069.183113425919</v>
      </c>
      <c r="T3999" s="8">
        <f t="shared" si="375"/>
        <v>42099.099780092598</v>
      </c>
      <c r="U3999" t="str">
        <f t="shared" si="376"/>
        <v>Mar</v>
      </c>
      <c r="V3999" t="str">
        <f t="shared" si="377"/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>
        <f t="shared" si="373"/>
        <v>59.58</v>
      </c>
      <c r="Q4000" t="s">
        <v>8317</v>
      </c>
      <c r="R4000" t="s">
        <v>8318</v>
      </c>
      <c r="S4000" s="8">
        <f t="shared" si="374"/>
        <v>42061.754930555551</v>
      </c>
      <c r="T4000" s="8">
        <f t="shared" si="375"/>
        <v>42091.671597222223</v>
      </c>
      <c r="U4000" t="str">
        <f t="shared" si="376"/>
        <v>Feb</v>
      </c>
      <c r="V4000" t="str">
        <f t="shared" si="377"/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>
        <f t="shared" si="373"/>
        <v>82.57</v>
      </c>
      <c r="Q4001" t="s">
        <v>8317</v>
      </c>
      <c r="R4001" t="s">
        <v>8318</v>
      </c>
      <c r="S4001" s="8">
        <f t="shared" si="374"/>
        <v>41842.620347222219</v>
      </c>
      <c r="T4001" s="8">
        <f t="shared" si="375"/>
        <v>41882.577650462961</v>
      </c>
      <c r="U4001" t="str">
        <f t="shared" si="376"/>
        <v>Jul</v>
      </c>
      <c r="V4001" t="str">
        <f t="shared" si="377"/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>
        <f t="shared" si="373"/>
        <v>10</v>
      </c>
      <c r="Q4002" t="s">
        <v>8317</v>
      </c>
      <c r="R4002" t="s">
        <v>8318</v>
      </c>
      <c r="S4002" s="8">
        <f t="shared" si="374"/>
        <v>42437.437013888884</v>
      </c>
      <c r="T4002" s="8">
        <f t="shared" si="375"/>
        <v>42497.353680555556</v>
      </c>
      <c r="U4002" t="str">
        <f t="shared" si="376"/>
        <v>Mar</v>
      </c>
      <c r="V4002" t="str">
        <f t="shared" si="377"/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>
        <f t="shared" si="373"/>
        <v>32.36</v>
      </c>
      <c r="Q4003" t="s">
        <v>8317</v>
      </c>
      <c r="R4003" t="s">
        <v>8318</v>
      </c>
      <c r="S4003" s="8">
        <f t="shared" si="374"/>
        <v>42775.755879629629</v>
      </c>
      <c r="T4003" s="8">
        <f t="shared" si="375"/>
        <v>42795.541666666672</v>
      </c>
      <c r="U4003" t="str">
        <f t="shared" si="376"/>
        <v>Feb</v>
      </c>
      <c r="V4003" t="str">
        <f t="shared" si="377"/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>
        <f t="shared" si="373"/>
        <v>5.75</v>
      </c>
      <c r="Q4004" t="s">
        <v>8317</v>
      </c>
      <c r="R4004" t="s">
        <v>8318</v>
      </c>
      <c r="S4004" s="8">
        <f t="shared" si="374"/>
        <v>41878.835196759253</v>
      </c>
      <c r="T4004" s="8">
        <f t="shared" si="375"/>
        <v>41908.793530092589</v>
      </c>
      <c r="U4004" t="str">
        <f t="shared" si="376"/>
        <v>Aug</v>
      </c>
      <c r="V4004" t="str">
        <f t="shared" si="377"/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>
        <f t="shared" si="373"/>
        <v>100.5</v>
      </c>
      <c r="Q4005" t="s">
        <v>8317</v>
      </c>
      <c r="R4005" t="s">
        <v>8318</v>
      </c>
      <c r="S4005" s="8">
        <f t="shared" si="374"/>
        <v>42020.379016203697</v>
      </c>
      <c r="T4005" s="8">
        <f t="shared" si="375"/>
        <v>42050.337349537032</v>
      </c>
      <c r="U4005" t="str">
        <f t="shared" si="376"/>
        <v>Jan</v>
      </c>
      <c r="V4005" t="str">
        <f t="shared" si="377"/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>
        <f t="shared" si="373"/>
        <v>1</v>
      </c>
      <c r="Q4006" t="s">
        <v>8317</v>
      </c>
      <c r="R4006" t="s">
        <v>8318</v>
      </c>
      <c r="S4006" s="8">
        <f t="shared" si="374"/>
        <v>41889.954363425924</v>
      </c>
      <c r="T4006" s="8">
        <f t="shared" si="375"/>
        <v>41919.91269675926</v>
      </c>
      <c r="U4006" t="str">
        <f t="shared" si="376"/>
        <v>Sep</v>
      </c>
      <c r="V4006" t="str">
        <f t="shared" si="377"/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>
        <f t="shared" si="373"/>
        <v>20</v>
      </c>
      <c r="Q4007" t="s">
        <v>8317</v>
      </c>
      <c r="R4007" t="s">
        <v>8318</v>
      </c>
      <c r="S4007" s="8">
        <f t="shared" si="374"/>
        <v>41872.599363425921</v>
      </c>
      <c r="T4007" s="8">
        <f t="shared" si="375"/>
        <v>41932.557696759257</v>
      </c>
      <c r="U4007" t="str">
        <f t="shared" si="376"/>
        <v>Aug</v>
      </c>
      <c r="V4007" t="str">
        <f t="shared" si="377"/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>
        <f t="shared" si="373"/>
        <v>2</v>
      </c>
      <c r="Q4008" t="s">
        <v>8317</v>
      </c>
      <c r="R4008" t="s">
        <v>8318</v>
      </c>
      <c r="S4008" s="8">
        <f t="shared" si="374"/>
        <v>42391.564664351848</v>
      </c>
      <c r="T4008" s="8">
        <f t="shared" si="375"/>
        <v>42416.522997685184</v>
      </c>
      <c r="U4008" t="str">
        <f t="shared" si="376"/>
        <v>Jan</v>
      </c>
      <c r="V4008" t="str">
        <f t="shared" si="377"/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>
        <f t="shared" si="373"/>
        <v>5</v>
      </c>
      <c r="Q4009" t="s">
        <v>8317</v>
      </c>
      <c r="R4009" t="s">
        <v>8318</v>
      </c>
      <c r="S4009" s="8">
        <f t="shared" si="374"/>
        <v>41848.564594907402</v>
      </c>
      <c r="T4009" s="8">
        <f t="shared" si="375"/>
        <v>41877.436111111114</v>
      </c>
      <c r="U4009" t="str">
        <f t="shared" si="376"/>
        <v>Jul</v>
      </c>
      <c r="V4009" t="str">
        <f t="shared" si="377"/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">
        <v>8317</v>
      </c>
      <c r="R4010" t="s">
        <v>8318</v>
      </c>
      <c r="S4010" s="8">
        <f t="shared" si="374"/>
        <v>42177.755868055552</v>
      </c>
      <c r="T4010" s="8">
        <f t="shared" si="375"/>
        <v>42207.714201388888</v>
      </c>
      <c r="U4010" t="str">
        <f t="shared" si="376"/>
        <v>Jun</v>
      </c>
      <c r="V4010" t="str">
        <f t="shared" si="377"/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>
        <f t="shared" si="373"/>
        <v>25</v>
      </c>
      <c r="Q4011" t="s">
        <v>8317</v>
      </c>
      <c r="R4011" t="s">
        <v>8318</v>
      </c>
      <c r="S4011" s="8">
        <f t="shared" si="374"/>
        <v>41851.492592592593</v>
      </c>
      <c r="T4011" s="8">
        <f t="shared" si="375"/>
        <v>41891.450925925928</v>
      </c>
      <c r="U4011" t="str">
        <f t="shared" si="376"/>
        <v>Jul</v>
      </c>
      <c r="V4011" t="str">
        <f t="shared" si="377"/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>
        <f t="shared" si="373"/>
        <v>45.84</v>
      </c>
      <c r="Q4012" t="s">
        <v>8317</v>
      </c>
      <c r="R4012" t="s">
        <v>8318</v>
      </c>
      <c r="S4012" s="8">
        <f t="shared" si="374"/>
        <v>41921.562106481477</v>
      </c>
      <c r="T4012" s="8">
        <f t="shared" si="375"/>
        <v>41938.520439814813</v>
      </c>
      <c r="U4012" t="str">
        <f t="shared" si="376"/>
        <v>Oct</v>
      </c>
      <c r="V4012" t="str">
        <f t="shared" si="377"/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>
        <f t="shared" si="373"/>
        <v>4.75</v>
      </c>
      <c r="Q4013" t="s">
        <v>8317</v>
      </c>
      <c r="R4013" t="s">
        <v>8318</v>
      </c>
      <c r="S4013" s="8">
        <f t="shared" si="374"/>
        <v>42002.336550925924</v>
      </c>
      <c r="T4013" s="8">
        <f t="shared" si="375"/>
        <v>42032.29488425926</v>
      </c>
      <c r="U4013" t="str">
        <f t="shared" si="376"/>
        <v>Dec</v>
      </c>
      <c r="V4013" t="str">
        <f t="shared" si="377"/>
        <v>2014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">
        <v>8317</v>
      </c>
      <c r="R4014" t="s">
        <v>8318</v>
      </c>
      <c r="S4014" s="8">
        <f t="shared" si="374"/>
        <v>42096.336215277777</v>
      </c>
      <c r="T4014" s="8">
        <f t="shared" si="375"/>
        <v>42126.294548611113</v>
      </c>
      <c r="U4014" t="str">
        <f t="shared" si="376"/>
        <v>Apr</v>
      </c>
      <c r="V4014" t="str">
        <f t="shared" si="377"/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>
        <f t="shared" si="373"/>
        <v>13</v>
      </c>
      <c r="Q4015" t="s">
        <v>8317</v>
      </c>
      <c r="R4015" t="s">
        <v>8318</v>
      </c>
      <c r="S4015" s="8">
        <f t="shared" si="374"/>
        <v>42021.092858796292</v>
      </c>
      <c r="T4015" s="8">
        <f t="shared" si="375"/>
        <v>42051.051192129627</v>
      </c>
      <c r="U4015" t="str">
        <f t="shared" si="376"/>
        <v>Jan</v>
      </c>
      <c r="V4015" t="str">
        <f t="shared" si="377"/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">
        <v>8317</v>
      </c>
      <c r="R4016" t="s">
        <v>8318</v>
      </c>
      <c r="S4016" s="8">
        <f t="shared" si="374"/>
        <v>42419.037835648145</v>
      </c>
      <c r="T4016" s="8">
        <f t="shared" si="375"/>
        <v>42433.996168981481</v>
      </c>
      <c r="U4016" t="str">
        <f t="shared" si="376"/>
        <v>Feb</v>
      </c>
      <c r="V4016" t="str">
        <f t="shared" si="377"/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>
        <f t="shared" si="373"/>
        <v>1</v>
      </c>
      <c r="Q4017" t="s">
        <v>8317</v>
      </c>
      <c r="R4017" t="s">
        <v>8318</v>
      </c>
      <c r="S4017" s="8">
        <f t="shared" si="374"/>
        <v>42174.572488425918</v>
      </c>
      <c r="T4017" s="8">
        <f t="shared" si="375"/>
        <v>42204.530821759254</v>
      </c>
      <c r="U4017" t="str">
        <f t="shared" si="376"/>
        <v>Jun</v>
      </c>
      <c r="V4017" t="str">
        <f t="shared" si="377"/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>
        <f t="shared" si="373"/>
        <v>10</v>
      </c>
      <c r="Q4018" t="s">
        <v>8317</v>
      </c>
      <c r="R4018" t="s">
        <v>8318</v>
      </c>
      <c r="S4018" s="8">
        <f t="shared" si="374"/>
        <v>41869.664351851847</v>
      </c>
      <c r="T4018" s="8">
        <f t="shared" si="375"/>
        <v>41899.622685185182</v>
      </c>
      <c r="U4018" t="str">
        <f t="shared" si="376"/>
        <v>Aug</v>
      </c>
      <c r="V4018" t="str">
        <f t="shared" si="377"/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>
        <f t="shared" si="373"/>
        <v>52.5</v>
      </c>
      <c r="Q4019" t="s">
        <v>8317</v>
      </c>
      <c r="R4019" t="s">
        <v>8318</v>
      </c>
      <c r="S4019" s="8">
        <f t="shared" si="374"/>
        <v>41856.463819444441</v>
      </c>
      <c r="T4019" s="8">
        <f t="shared" si="375"/>
        <v>41886.422152777777</v>
      </c>
      <c r="U4019" t="str">
        <f t="shared" si="376"/>
        <v>Aug</v>
      </c>
      <c r="V4019" t="str">
        <f t="shared" si="377"/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>
        <f t="shared" si="373"/>
        <v>32.5</v>
      </c>
      <c r="Q4020" t="s">
        <v>8317</v>
      </c>
      <c r="R4020" t="s">
        <v>8318</v>
      </c>
      <c r="S4020" s="8">
        <f t="shared" si="374"/>
        <v>42620.702638888884</v>
      </c>
      <c r="T4020" s="8">
        <f t="shared" si="375"/>
        <v>42650.66097222222</v>
      </c>
      <c r="U4020" t="str">
        <f t="shared" si="376"/>
        <v>Sep</v>
      </c>
      <c r="V4020" t="str">
        <f t="shared" si="377"/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>
        <f t="shared" si="373"/>
        <v>7.25</v>
      </c>
      <c r="Q4021" t="s">
        <v>8317</v>
      </c>
      <c r="R4021" t="s">
        <v>8318</v>
      </c>
      <c r="S4021" s="8">
        <f t="shared" si="374"/>
        <v>42417.467546296299</v>
      </c>
      <c r="T4021" s="8">
        <f t="shared" si="375"/>
        <v>42475.436111111107</v>
      </c>
      <c r="U4021" t="str">
        <f t="shared" si="376"/>
        <v>Feb</v>
      </c>
      <c r="V4021" t="str">
        <f t="shared" si="377"/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>
        <f t="shared" si="373"/>
        <v>33.33</v>
      </c>
      <c r="Q4022" t="s">
        <v>8317</v>
      </c>
      <c r="R4022" t="s">
        <v>8318</v>
      </c>
      <c r="S4022" s="8">
        <f t="shared" si="374"/>
        <v>42056.982627314814</v>
      </c>
      <c r="T4022" s="8">
        <f t="shared" si="375"/>
        <v>42086.899293981478</v>
      </c>
      <c r="U4022" t="str">
        <f t="shared" si="376"/>
        <v>Feb</v>
      </c>
      <c r="V4022" t="str">
        <f t="shared" si="377"/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>
        <f t="shared" si="373"/>
        <v>62.5</v>
      </c>
      <c r="Q4023" t="s">
        <v>8317</v>
      </c>
      <c r="R4023" t="s">
        <v>8318</v>
      </c>
      <c r="S4023" s="8">
        <f t="shared" si="374"/>
        <v>41878.703217592592</v>
      </c>
      <c r="T4023" s="8">
        <f t="shared" si="375"/>
        <v>41938.661550925928</v>
      </c>
      <c r="U4023" t="str">
        <f t="shared" si="376"/>
        <v>Aug</v>
      </c>
      <c r="V4023" t="str">
        <f t="shared" si="377"/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>
        <f t="shared" si="373"/>
        <v>63.56</v>
      </c>
      <c r="Q4024" t="s">
        <v>8317</v>
      </c>
      <c r="R4024" t="s">
        <v>8318</v>
      </c>
      <c r="S4024" s="8">
        <f t="shared" si="374"/>
        <v>41990.375775462955</v>
      </c>
      <c r="T4024" s="8">
        <f t="shared" si="375"/>
        <v>42035.870833333334</v>
      </c>
      <c r="U4024" t="str">
        <f t="shared" si="376"/>
        <v>Dec</v>
      </c>
      <c r="V4024" t="str">
        <f t="shared" si="377"/>
        <v>2014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">
        <v>8317</v>
      </c>
      <c r="R4025" t="s">
        <v>8318</v>
      </c>
      <c r="S4025" s="8">
        <f t="shared" si="374"/>
        <v>42408.791238425918</v>
      </c>
      <c r="T4025" s="8">
        <f t="shared" si="375"/>
        <v>42453.707905092597</v>
      </c>
      <c r="U4025" t="str">
        <f t="shared" si="376"/>
        <v>Feb</v>
      </c>
      <c r="V4025" t="str">
        <f t="shared" si="377"/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>
        <f t="shared" si="373"/>
        <v>10</v>
      </c>
      <c r="Q4026" t="s">
        <v>8317</v>
      </c>
      <c r="R4026" t="s">
        <v>8318</v>
      </c>
      <c r="S4026" s="8">
        <f t="shared" si="374"/>
        <v>42217.461770833332</v>
      </c>
      <c r="T4026" s="8">
        <f t="shared" si="375"/>
        <v>42247.420104166667</v>
      </c>
      <c r="U4026" t="str">
        <f t="shared" si="376"/>
        <v>Aug</v>
      </c>
      <c r="V4026" t="str">
        <f t="shared" si="377"/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">
        <v>8317</v>
      </c>
      <c r="R4027" t="s">
        <v>8318</v>
      </c>
      <c r="S4027" s="8">
        <f t="shared" si="374"/>
        <v>42151.029351851852</v>
      </c>
      <c r="T4027" s="8">
        <f t="shared" si="375"/>
        <v>42210.987685185188</v>
      </c>
      <c r="U4027" t="str">
        <f t="shared" si="376"/>
        <v>May</v>
      </c>
      <c r="V4027" t="str">
        <f t="shared" si="377"/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">
        <v>8317</v>
      </c>
      <c r="R4028" t="s">
        <v>8318</v>
      </c>
      <c r="S4028" s="8">
        <f t="shared" si="374"/>
        <v>42282.447210648148</v>
      </c>
      <c r="T4028" s="8">
        <f t="shared" si="375"/>
        <v>42342.447210648148</v>
      </c>
      <c r="U4028" t="str">
        <f t="shared" si="376"/>
        <v>Oct</v>
      </c>
      <c r="V4028" t="str">
        <f t="shared" si="377"/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>
        <f t="shared" si="373"/>
        <v>30.71</v>
      </c>
      <c r="Q4029" t="s">
        <v>8317</v>
      </c>
      <c r="R4029" t="s">
        <v>8318</v>
      </c>
      <c r="S4029" s="8">
        <f t="shared" si="374"/>
        <v>42768.762511574074</v>
      </c>
      <c r="T4029" s="8">
        <f t="shared" si="375"/>
        <v>42788.791666666672</v>
      </c>
      <c r="U4029" t="str">
        <f t="shared" si="376"/>
        <v>Feb</v>
      </c>
      <c r="V4029" t="str">
        <f t="shared" si="377"/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>
        <f t="shared" si="373"/>
        <v>51</v>
      </c>
      <c r="Q4030" t="s">
        <v>8317</v>
      </c>
      <c r="R4030" t="s">
        <v>8318</v>
      </c>
      <c r="S4030" s="8">
        <f t="shared" si="374"/>
        <v>41765.730324074073</v>
      </c>
      <c r="T4030" s="8">
        <f t="shared" si="375"/>
        <v>41795.688657407409</v>
      </c>
      <c r="U4030" t="str">
        <f t="shared" si="376"/>
        <v>May</v>
      </c>
      <c r="V4030" t="str">
        <f t="shared" si="377"/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">
        <v>8317</v>
      </c>
      <c r="R4031" t="s">
        <v>8318</v>
      </c>
      <c r="S4031" s="8">
        <f t="shared" si="374"/>
        <v>42321.816782407412</v>
      </c>
      <c r="T4031" s="8">
        <f t="shared" si="375"/>
        <v>42351.775115740747</v>
      </c>
      <c r="U4031" t="str">
        <f t="shared" si="376"/>
        <v>Nov</v>
      </c>
      <c r="V4031" t="str">
        <f t="shared" si="377"/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66.67</v>
      </c>
      <c r="Q4032" t="s">
        <v>8317</v>
      </c>
      <c r="R4032" t="s">
        <v>8318</v>
      </c>
      <c r="S4032" s="8">
        <f t="shared" si="374"/>
        <v>42374.446747685179</v>
      </c>
      <c r="T4032" s="8">
        <f t="shared" si="375"/>
        <v>42403.534027777772</v>
      </c>
      <c r="U4032" t="str">
        <f t="shared" si="376"/>
        <v>Jan</v>
      </c>
      <c r="V4032" t="str">
        <f t="shared" si="377"/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">
        <v>8317</v>
      </c>
      <c r="R4033" t="s">
        <v>8318</v>
      </c>
      <c r="S4033" s="8">
        <f t="shared" si="374"/>
        <v>41941.376898148148</v>
      </c>
      <c r="T4033" s="8">
        <f t="shared" si="375"/>
        <v>41991.376898148148</v>
      </c>
      <c r="U4033" t="str">
        <f t="shared" si="376"/>
        <v>Oct</v>
      </c>
      <c r="V4033" t="str">
        <f t="shared" si="377"/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>
        <f t="shared" si="373"/>
        <v>59</v>
      </c>
      <c r="Q4034" t="s">
        <v>8317</v>
      </c>
      <c r="R4034" t="s">
        <v>8318</v>
      </c>
      <c r="S4034" s="8">
        <f t="shared" si="374"/>
        <v>42293.60087962963</v>
      </c>
      <c r="T4034" s="8">
        <f t="shared" si="375"/>
        <v>42353.60087962963</v>
      </c>
      <c r="U4034" t="str">
        <f t="shared" si="376"/>
        <v>Oct</v>
      </c>
      <c r="V4034" t="str">
        <f t="shared" si="377"/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ROUND(100*(E4035/D4035),0)</f>
        <v>26</v>
      </c>
      <c r="P4035">
        <f t="shared" ref="P4035:P4098" si="379">ROUND(E4035/L4035,2)</f>
        <v>65.34</v>
      </c>
      <c r="Q4035" t="s">
        <v>8317</v>
      </c>
      <c r="R4035" t="s">
        <v>8318</v>
      </c>
      <c r="S4035" s="8">
        <f t="shared" ref="S4035:S4098" si="380">(((J4035/60)/60)/24)+DATE(1970,1,1)+(-5/24)</f>
        <v>42614.06046296296</v>
      </c>
      <c r="T4035" s="8">
        <f t="shared" ref="T4035:T4098" si="381">(((I4035/60)/60)/24)+DATE(1970,1,1)+(-6/24)</f>
        <v>42645.125</v>
      </c>
      <c r="U4035" t="str">
        <f t="shared" ref="U4035:U4098" si="382">TEXT(S4035,"mmm")</f>
        <v>Sep</v>
      </c>
      <c r="V4035" t="str">
        <f t="shared" ref="V4035:V4098" si="383">TEXT(S4035,"yyyy")</f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>
        <f t="shared" si="379"/>
        <v>100</v>
      </c>
      <c r="Q4036" t="s">
        <v>8317</v>
      </c>
      <c r="R4036" t="s">
        <v>8318</v>
      </c>
      <c r="S4036" s="8">
        <f t="shared" si="380"/>
        <v>42067.739004629628</v>
      </c>
      <c r="T4036" s="8">
        <f t="shared" si="381"/>
        <v>42097.655671296292</v>
      </c>
      <c r="U4036" t="str">
        <f t="shared" si="382"/>
        <v>Mar</v>
      </c>
      <c r="V4036" t="str">
        <f t="shared" si="383"/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>
        <f t="shared" si="379"/>
        <v>147.4</v>
      </c>
      <c r="Q4037" t="s">
        <v>8317</v>
      </c>
      <c r="R4037" t="s">
        <v>8318</v>
      </c>
      <c r="S4037" s="8">
        <f t="shared" si="380"/>
        <v>41903.674618055549</v>
      </c>
      <c r="T4037" s="8">
        <f t="shared" si="381"/>
        <v>41933.632951388885</v>
      </c>
      <c r="U4037" t="str">
        <f t="shared" si="382"/>
        <v>Sep</v>
      </c>
      <c r="V4037" t="str">
        <f t="shared" si="383"/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>
        <f t="shared" si="379"/>
        <v>166.06</v>
      </c>
      <c r="Q4038" t="s">
        <v>8317</v>
      </c>
      <c r="R4038" t="s">
        <v>8318</v>
      </c>
      <c r="S4038" s="8">
        <f t="shared" si="380"/>
        <v>41804.728749999995</v>
      </c>
      <c r="T4038" s="8">
        <f t="shared" si="381"/>
        <v>41821.6875</v>
      </c>
      <c r="U4038" t="str">
        <f t="shared" si="382"/>
        <v>Jun</v>
      </c>
      <c r="V4038" t="str">
        <f t="shared" si="383"/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>
        <f t="shared" si="379"/>
        <v>40</v>
      </c>
      <c r="Q4039" t="s">
        <v>8317</v>
      </c>
      <c r="R4039" t="s">
        <v>8318</v>
      </c>
      <c r="S4039" s="8">
        <f t="shared" si="380"/>
        <v>42496.862442129634</v>
      </c>
      <c r="T4039" s="8">
        <f t="shared" si="381"/>
        <v>42514.350694444445</v>
      </c>
      <c r="U4039" t="str">
        <f t="shared" si="382"/>
        <v>May</v>
      </c>
      <c r="V4039" t="str">
        <f t="shared" si="383"/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>
        <f t="shared" si="379"/>
        <v>75.25</v>
      </c>
      <c r="Q4040" t="s">
        <v>8317</v>
      </c>
      <c r="R4040" t="s">
        <v>8318</v>
      </c>
      <c r="S4040" s="8">
        <f t="shared" si="380"/>
        <v>41869.59039351852</v>
      </c>
      <c r="T4040" s="8">
        <f t="shared" si="381"/>
        <v>41929.548726851855</v>
      </c>
      <c r="U4040" t="str">
        <f t="shared" si="382"/>
        <v>Aug</v>
      </c>
      <c r="V4040" t="str">
        <f t="shared" si="383"/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">
        <v>8317</v>
      </c>
      <c r="R4041" t="s">
        <v>8318</v>
      </c>
      <c r="S4041" s="8">
        <f t="shared" si="380"/>
        <v>42305.462581018517</v>
      </c>
      <c r="T4041" s="8">
        <f t="shared" si="381"/>
        <v>42338.999305555553</v>
      </c>
      <c r="U4041" t="str">
        <f t="shared" si="382"/>
        <v>Oct</v>
      </c>
      <c r="V4041" t="str">
        <f t="shared" si="383"/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>
        <f t="shared" si="379"/>
        <v>1250</v>
      </c>
      <c r="Q4042" t="s">
        <v>8317</v>
      </c>
      <c r="R4042" t="s">
        <v>8318</v>
      </c>
      <c r="S4042" s="8">
        <f t="shared" si="380"/>
        <v>42144.023194444446</v>
      </c>
      <c r="T4042" s="8">
        <f t="shared" si="381"/>
        <v>42202.875</v>
      </c>
      <c r="U4042" t="str">
        <f t="shared" si="382"/>
        <v>May</v>
      </c>
      <c r="V4042" t="str">
        <f t="shared" si="383"/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>
        <f t="shared" si="379"/>
        <v>10.5</v>
      </c>
      <c r="Q4043" t="s">
        <v>8317</v>
      </c>
      <c r="R4043" t="s">
        <v>8318</v>
      </c>
      <c r="S4043" s="8">
        <f t="shared" si="380"/>
        <v>42559.265671296293</v>
      </c>
      <c r="T4043" s="8">
        <f t="shared" si="381"/>
        <v>42619.224004629628</v>
      </c>
      <c r="U4043" t="str">
        <f t="shared" si="382"/>
        <v>Jul</v>
      </c>
      <c r="V4043" t="str">
        <f t="shared" si="383"/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>
        <f t="shared" si="379"/>
        <v>7</v>
      </c>
      <c r="Q4044" t="s">
        <v>8317</v>
      </c>
      <c r="R4044" t="s">
        <v>8318</v>
      </c>
      <c r="S4044" s="8">
        <f t="shared" si="380"/>
        <v>41994.875740740739</v>
      </c>
      <c r="T4044" s="8">
        <f t="shared" si="381"/>
        <v>42024.552777777775</v>
      </c>
      <c r="U4044" t="str">
        <f t="shared" si="382"/>
        <v>Dec</v>
      </c>
      <c r="V4044" t="str">
        <f t="shared" si="383"/>
        <v>2014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">
        <v>8317</v>
      </c>
      <c r="R4045" t="s">
        <v>8318</v>
      </c>
      <c r="S4045" s="8">
        <f t="shared" si="380"/>
        <v>41948.749131944445</v>
      </c>
      <c r="T4045" s="8">
        <f t="shared" si="381"/>
        <v>41963.707465277781</v>
      </c>
      <c r="U4045" t="str">
        <f t="shared" si="382"/>
        <v>Nov</v>
      </c>
      <c r="V4045" t="str">
        <f t="shared" si="383"/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>
        <f t="shared" si="379"/>
        <v>56.25</v>
      </c>
      <c r="Q4046" t="s">
        <v>8317</v>
      </c>
      <c r="R4046" t="s">
        <v>8318</v>
      </c>
      <c r="S4046" s="8">
        <f t="shared" si="380"/>
        <v>42074.011365740742</v>
      </c>
      <c r="T4046" s="8">
        <f t="shared" si="381"/>
        <v>42103.958333333328</v>
      </c>
      <c r="U4046" t="str">
        <f t="shared" si="382"/>
        <v>Mar</v>
      </c>
      <c r="V4046" t="str">
        <f t="shared" si="383"/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>
        <f t="shared" si="379"/>
        <v>1</v>
      </c>
      <c r="Q4047" t="s">
        <v>8317</v>
      </c>
      <c r="R4047" t="s">
        <v>8318</v>
      </c>
      <c r="S4047" s="8">
        <f t="shared" si="380"/>
        <v>41841.992928240739</v>
      </c>
      <c r="T4047" s="8">
        <f t="shared" si="381"/>
        <v>41871.951261574075</v>
      </c>
      <c r="U4047" t="str">
        <f t="shared" si="382"/>
        <v>Jul</v>
      </c>
      <c r="V4047" t="str">
        <f t="shared" si="383"/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>
        <f t="shared" si="379"/>
        <v>38.33</v>
      </c>
      <c r="Q4048" t="s">
        <v>8317</v>
      </c>
      <c r="R4048" t="s">
        <v>8318</v>
      </c>
      <c r="S4048" s="8">
        <f t="shared" si="380"/>
        <v>41904.442245370366</v>
      </c>
      <c r="T4048" s="8">
        <f t="shared" si="381"/>
        <v>41934.400578703702</v>
      </c>
      <c r="U4048" t="str">
        <f t="shared" si="382"/>
        <v>Sep</v>
      </c>
      <c r="V4048" t="str">
        <f t="shared" si="383"/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>
        <f t="shared" si="379"/>
        <v>27.5</v>
      </c>
      <c r="Q4049" t="s">
        <v>8317</v>
      </c>
      <c r="R4049" t="s">
        <v>8318</v>
      </c>
      <c r="S4049" s="8">
        <f t="shared" si="380"/>
        <v>41990.814155092587</v>
      </c>
      <c r="T4049" s="8">
        <f t="shared" si="381"/>
        <v>42014.791666666672</v>
      </c>
      <c r="U4049" t="str">
        <f t="shared" si="382"/>
        <v>Dec</v>
      </c>
      <c r="V4049" t="str">
        <f t="shared" si="383"/>
        <v>2014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>
        <f t="shared" si="379"/>
        <v>32.979999999999997</v>
      </c>
      <c r="Q4050" t="s">
        <v>8317</v>
      </c>
      <c r="R4050" t="s">
        <v>8318</v>
      </c>
      <c r="S4050" s="8">
        <f t="shared" si="380"/>
        <v>42436.300775462958</v>
      </c>
      <c r="T4050" s="8">
        <f t="shared" si="381"/>
        <v>42471.217442129629</v>
      </c>
      <c r="U4050" t="str">
        <f t="shared" si="382"/>
        <v>Mar</v>
      </c>
      <c r="V4050" t="str">
        <f t="shared" si="383"/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>
        <f t="shared" si="379"/>
        <v>16</v>
      </c>
      <c r="Q4051" t="s">
        <v>8317</v>
      </c>
      <c r="R4051" t="s">
        <v>8318</v>
      </c>
      <c r="S4051" s="8">
        <f t="shared" si="380"/>
        <v>42169.750173611108</v>
      </c>
      <c r="T4051" s="8">
        <f t="shared" si="381"/>
        <v>42199.708506944444</v>
      </c>
      <c r="U4051" t="str">
        <f t="shared" si="382"/>
        <v>Jun</v>
      </c>
      <c r="V4051" t="str">
        <f t="shared" si="383"/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>
        <f t="shared" si="379"/>
        <v>1</v>
      </c>
      <c r="Q4052" t="s">
        <v>8317</v>
      </c>
      <c r="R4052" t="s">
        <v>8318</v>
      </c>
      <c r="S4052" s="8">
        <f t="shared" si="380"/>
        <v>41905.428136574068</v>
      </c>
      <c r="T4052" s="8">
        <f t="shared" si="381"/>
        <v>41935.386469907404</v>
      </c>
      <c r="U4052" t="str">
        <f t="shared" si="382"/>
        <v>Sep</v>
      </c>
      <c r="V4052" t="str">
        <f t="shared" si="383"/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">
        <v>8317</v>
      </c>
      <c r="R4053" t="s">
        <v>8318</v>
      </c>
      <c r="S4053" s="8">
        <f t="shared" si="380"/>
        <v>41761.601817129631</v>
      </c>
      <c r="T4053" s="8">
        <f t="shared" si="381"/>
        <v>41768.036805555559</v>
      </c>
      <c r="U4053" t="str">
        <f t="shared" si="382"/>
        <v>May</v>
      </c>
      <c r="V4053" t="str">
        <f t="shared" si="383"/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>
        <f t="shared" si="379"/>
        <v>86.62</v>
      </c>
      <c r="Q4054" t="s">
        <v>8317</v>
      </c>
      <c r="R4054" t="s">
        <v>8318</v>
      </c>
      <c r="S4054" s="8">
        <f t="shared" si="380"/>
        <v>41865.670324074068</v>
      </c>
      <c r="T4054" s="8">
        <f t="shared" si="381"/>
        <v>41925.628657407404</v>
      </c>
      <c r="U4054" t="str">
        <f t="shared" si="382"/>
        <v>Aug</v>
      </c>
      <c r="V4054" t="str">
        <f t="shared" si="383"/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">
        <v>8317</v>
      </c>
      <c r="R4055" t="s">
        <v>8318</v>
      </c>
      <c r="S4055" s="8">
        <f t="shared" si="380"/>
        <v>41928.481805555552</v>
      </c>
      <c r="T4055" s="8">
        <f t="shared" si="381"/>
        <v>41958.583333333328</v>
      </c>
      <c r="U4055" t="str">
        <f t="shared" si="382"/>
        <v>Oct</v>
      </c>
      <c r="V4055" t="str">
        <f t="shared" si="383"/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">
        <v>8317</v>
      </c>
      <c r="R4056" t="s">
        <v>8318</v>
      </c>
      <c r="S4056" s="8">
        <f t="shared" si="380"/>
        <v>42613.632928240739</v>
      </c>
      <c r="T4056" s="8">
        <f t="shared" si="381"/>
        <v>42643.916666666672</v>
      </c>
      <c r="U4056" t="str">
        <f t="shared" si="382"/>
        <v>Aug</v>
      </c>
      <c r="V4056" t="str">
        <f t="shared" si="383"/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>
        <f t="shared" si="379"/>
        <v>41.95</v>
      </c>
      <c r="Q4057" t="s">
        <v>8317</v>
      </c>
      <c r="R4057" t="s">
        <v>8318</v>
      </c>
      <c r="S4057" s="8">
        <f t="shared" si="380"/>
        <v>41779.44017361111</v>
      </c>
      <c r="T4057" s="8">
        <f t="shared" si="381"/>
        <v>41809.398506944446</v>
      </c>
      <c r="U4057" t="str">
        <f t="shared" si="382"/>
        <v>May</v>
      </c>
      <c r="V4057" t="str">
        <f t="shared" si="383"/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</v>
      </c>
      <c r="Q4058" t="s">
        <v>8317</v>
      </c>
      <c r="R4058" t="s">
        <v>8318</v>
      </c>
      <c r="S4058" s="8">
        <f t="shared" si="380"/>
        <v>42534.724988425929</v>
      </c>
      <c r="T4058" s="8">
        <f t="shared" si="381"/>
        <v>42554.582638888889</v>
      </c>
      <c r="U4058" t="str">
        <f t="shared" si="382"/>
        <v>Jun</v>
      </c>
      <c r="V4058" t="str">
        <f t="shared" si="383"/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>
        <f t="shared" si="379"/>
        <v>129.16999999999999</v>
      </c>
      <c r="Q4059" t="s">
        <v>8317</v>
      </c>
      <c r="R4059" t="s">
        <v>8318</v>
      </c>
      <c r="S4059" s="8">
        <f t="shared" si="380"/>
        <v>42310.760185185187</v>
      </c>
      <c r="T4059" s="8">
        <f t="shared" si="381"/>
        <v>42333.708333333328</v>
      </c>
      <c r="U4059" t="str">
        <f t="shared" si="382"/>
        <v>Nov</v>
      </c>
      <c r="V4059" t="str">
        <f t="shared" si="383"/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>
        <f t="shared" si="379"/>
        <v>23.75</v>
      </c>
      <c r="Q4060" t="s">
        <v>8317</v>
      </c>
      <c r="R4060" t="s">
        <v>8318</v>
      </c>
      <c r="S4060" s="8">
        <f t="shared" si="380"/>
        <v>42445.852361111109</v>
      </c>
      <c r="T4060" s="8">
        <f t="shared" si="381"/>
        <v>42460.915972222225</v>
      </c>
      <c r="U4060" t="str">
        <f t="shared" si="382"/>
        <v>Mar</v>
      </c>
      <c r="V4060" t="str">
        <f t="shared" si="383"/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>
        <f t="shared" si="379"/>
        <v>35.71</v>
      </c>
      <c r="Q4061" t="s">
        <v>8317</v>
      </c>
      <c r="R4061" t="s">
        <v>8318</v>
      </c>
      <c r="S4061" s="8">
        <f t="shared" si="380"/>
        <v>41866.432314814811</v>
      </c>
      <c r="T4061" s="8">
        <f t="shared" si="381"/>
        <v>41897.875</v>
      </c>
      <c r="U4061" t="str">
        <f t="shared" si="382"/>
        <v>Aug</v>
      </c>
      <c r="V4061" t="str">
        <f t="shared" si="383"/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>
        <f t="shared" si="379"/>
        <v>57</v>
      </c>
      <c r="Q4062" t="s">
        <v>8317</v>
      </c>
      <c r="R4062" t="s">
        <v>8318</v>
      </c>
      <c r="S4062" s="8">
        <f t="shared" si="380"/>
        <v>41779.486759259256</v>
      </c>
      <c r="T4062" s="8">
        <f t="shared" si="381"/>
        <v>41813.416666666664</v>
      </c>
      <c r="U4062" t="str">
        <f t="shared" si="382"/>
        <v>May</v>
      </c>
      <c r="V4062" t="str">
        <f t="shared" si="383"/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">
        <v>8317</v>
      </c>
      <c r="R4063" t="s">
        <v>8318</v>
      </c>
      <c r="S4063" s="8">
        <f t="shared" si="380"/>
        <v>42420.933136574073</v>
      </c>
      <c r="T4063" s="8">
        <f t="shared" si="381"/>
        <v>42480.849803240737</v>
      </c>
      <c r="U4063" t="str">
        <f t="shared" si="382"/>
        <v>Feb</v>
      </c>
      <c r="V4063" t="str">
        <f t="shared" si="383"/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>
        <f t="shared" si="379"/>
        <v>163.33000000000001</v>
      </c>
      <c r="Q4064" t="s">
        <v>8317</v>
      </c>
      <c r="R4064" t="s">
        <v>8318</v>
      </c>
      <c r="S4064" s="8">
        <f t="shared" si="380"/>
        <v>42523.530879629623</v>
      </c>
      <c r="T4064" s="8">
        <f t="shared" si="381"/>
        <v>42553.489212962959</v>
      </c>
      <c r="U4064" t="str">
        <f t="shared" si="382"/>
        <v>Jun</v>
      </c>
      <c r="V4064" t="str">
        <f t="shared" si="383"/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>
        <f t="shared" si="379"/>
        <v>15</v>
      </c>
      <c r="Q4065" t="s">
        <v>8317</v>
      </c>
      <c r="R4065" t="s">
        <v>8318</v>
      </c>
      <c r="S4065" s="8">
        <f t="shared" si="380"/>
        <v>41787.473194444443</v>
      </c>
      <c r="T4065" s="8">
        <f t="shared" si="381"/>
        <v>41817.431527777779</v>
      </c>
      <c r="U4065" t="str">
        <f t="shared" si="382"/>
        <v>May</v>
      </c>
      <c r="V4065" t="str">
        <f t="shared" si="383"/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>
        <f t="shared" si="379"/>
        <v>64.17</v>
      </c>
      <c r="Q4066" t="s">
        <v>8317</v>
      </c>
      <c r="R4066" t="s">
        <v>8318</v>
      </c>
      <c r="S4066" s="8">
        <f t="shared" si="380"/>
        <v>42093.379930555551</v>
      </c>
      <c r="T4066" s="8">
        <f t="shared" si="381"/>
        <v>42123.338263888887</v>
      </c>
      <c r="U4066" t="str">
        <f t="shared" si="382"/>
        <v>Mar</v>
      </c>
      <c r="V4066" t="str">
        <f t="shared" si="383"/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>
        <f t="shared" si="379"/>
        <v>6.75</v>
      </c>
      <c r="Q4067" t="s">
        <v>8317</v>
      </c>
      <c r="R4067" t="s">
        <v>8318</v>
      </c>
      <c r="S4067" s="8">
        <f t="shared" si="380"/>
        <v>41833.74318287037</v>
      </c>
      <c r="T4067" s="8">
        <f t="shared" si="381"/>
        <v>41863.701516203706</v>
      </c>
      <c r="U4067" t="str">
        <f t="shared" si="382"/>
        <v>Jul</v>
      </c>
      <c r="V4067" t="str">
        <f t="shared" si="383"/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>
        <f t="shared" si="379"/>
        <v>25</v>
      </c>
      <c r="Q4068" t="s">
        <v>8317</v>
      </c>
      <c r="R4068" t="s">
        <v>8318</v>
      </c>
      <c r="S4068" s="8">
        <f t="shared" si="380"/>
        <v>42478.830879629626</v>
      </c>
      <c r="T4068" s="8">
        <f t="shared" si="381"/>
        <v>42508.789212962962</v>
      </c>
      <c r="U4068" t="str">
        <f t="shared" si="382"/>
        <v>Apr</v>
      </c>
      <c r="V4068" t="str">
        <f t="shared" si="383"/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>
        <f t="shared" si="379"/>
        <v>179.12</v>
      </c>
      <c r="Q4069" t="s">
        <v>8317</v>
      </c>
      <c r="R4069" t="s">
        <v>8318</v>
      </c>
      <c r="S4069" s="8">
        <f t="shared" si="380"/>
        <v>42234.909143518518</v>
      </c>
      <c r="T4069" s="8">
        <f t="shared" si="381"/>
        <v>42274.867476851854</v>
      </c>
      <c r="U4069" t="str">
        <f t="shared" si="382"/>
        <v>Aug</v>
      </c>
      <c r="V4069" t="str">
        <f t="shared" si="383"/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">
        <v>8317</v>
      </c>
      <c r="R4070" t="s">
        <v>8318</v>
      </c>
      <c r="S4070" s="8">
        <f t="shared" si="380"/>
        <v>42718.755266203698</v>
      </c>
      <c r="T4070" s="8">
        <f t="shared" si="381"/>
        <v>42748.711805555555</v>
      </c>
      <c r="U4070" t="str">
        <f t="shared" si="382"/>
        <v>Dec</v>
      </c>
      <c r="V4070" t="str">
        <f t="shared" si="383"/>
        <v>2016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>
        <f t="shared" si="379"/>
        <v>33.08</v>
      </c>
      <c r="Q4071" t="s">
        <v>8317</v>
      </c>
      <c r="R4071" t="s">
        <v>8318</v>
      </c>
      <c r="S4071" s="8">
        <f t="shared" si="380"/>
        <v>42022.453194444439</v>
      </c>
      <c r="T4071" s="8">
        <f t="shared" si="381"/>
        <v>42063.25</v>
      </c>
      <c r="U4071" t="str">
        <f t="shared" si="382"/>
        <v>Jan</v>
      </c>
      <c r="V4071" t="str">
        <f t="shared" si="383"/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>
        <f t="shared" si="379"/>
        <v>27.5</v>
      </c>
      <c r="Q4072" t="s">
        <v>8317</v>
      </c>
      <c r="R4072" t="s">
        <v>8318</v>
      </c>
      <c r="S4072" s="8">
        <f t="shared" si="380"/>
        <v>42031.458564814813</v>
      </c>
      <c r="T4072" s="8">
        <f t="shared" si="381"/>
        <v>42063.875</v>
      </c>
      <c r="U4072" t="str">
        <f t="shared" si="382"/>
        <v>Jan</v>
      </c>
      <c r="V4072" t="str">
        <f t="shared" si="383"/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">
        <v>8317</v>
      </c>
      <c r="R4073" t="s">
        <v>8318</v>
      </c>
      <c r="S4073" s="8">
        <f t="shared" si="380"/>
        <v>42700.59642361111</v>
      </c>
      <c r="T4073" s="8">
        <f t="shared" si="381"/>
        <v>42730.554756944446</v>
      </c>
      <c r="U4073" t="str">
        <f t="shared" si="382"/>
        <v>Nov</v>
      </c>
      <c r="V4073" t="str">
        <f t="shared" si="383"/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>
        <f t="shared" si="379"/>
        <v>2</v>
      </c>
      <c r="Q4074" t="s">
        <v>8317</v>
      </c>
      <c r="R4074" t="s">
        <v>8318</v>
      </c>
      <c r="S4074" s="8">
        <f t="shared" si="380"/>
        <v>41812.566099537034</v>
      </c>
      <c r="T4074" s="8">
        <f t="shared" si="381"/>
        <v>41872.52443287037</v>
      </c>
      <c r="U4074" t="str">
        <f t="shared" si="382"/>
        <v>Jun</v>
      </c>
      <c r="V4074" t="str">
        <f t="shared" si="383"/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>
        <f t="shared" si="379"/>
        <v>18.5</v>
      </c>
      <c r="Q4075" t="s">
        <v>8317</v>
      </c>
      <c r="R4075" t="s">
        <v>8318</v>
      </c>
      <c r="S4075" s="8">
        <f t="shared" si="380"/>
        <v>42078.136875000004</v>
      </c>
      <c r="T4075" s="8">
        <f t="shared" si="381"/>
        <v>42132.916666666672</v>
      </c>
      <c r="U4075" t="str">
        <f t="shared" si="382"/>
        <v>Mar</v>
      </c>
      <c r="V4075" t="str">
        <f t="shared" si="383"/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>
        <f t="shared" si="379"/>
        <v>35</v>
      </c>
      <c r="Q4076" t="s">
        <v>8317</v>
      </c>
      <c r="R4076" t="s">
        <v>8318</v>
      </c>
      <c r="S4076" s="8">
        <f t="shared" si="380"/>
        <v>42283.344618055555</v>
      </c>
      <c r="T4076" s="8">
        <f t="shared" si="381"/>
        <v>42313.344618055555</v>
      </c>
      <c r="U4076" t="str">
        <f t="shared" si="382"/>
        <v>Oct</v>
      </c>
      <c r="V4076" t="str">
        <f t="shared" si="383"/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>
        <f t="shared" si="379"/>
        <v>44.31</v>
      </c>
      <c r="Q4077" t="s">
        <v>8317</v>
      </c>
      <c r="R4077" t="s">
        <v>8318</v>
      </c>
      <c r="S4077" s="8">
        <f t="shared" si="380"/>
        <v>41778.837604166663</v>
      </c>
      <c r="T4077" s="8">
        <f t="shared" si="381"/>
        <v>41820.477777777778</v>
      </c>
      <c r="U4077" t="str">
        <f t="shared" si="382"/>
        <v>May</v>
      </c>
      <c r="V4077" t="str">
        <f t="shared" si="383"/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">
        <v>8317</v>
      </c>
      <c r="R4078" t="s">
        <v>8318</v>
      </c>
      <c r="S4078" s="8">
        <f t="shared" si="380"/>
        <v>41905.587372685186</v>
      </c>
      <c r="T4078" s="8">
        <f t="shared" si="381"/>
        <v>41933.57708333333</v>
      </c>
      <c r="U4078" t="str">
        <f t="shared" si="382"/>
        <v>Sep</v>
      </c>
      <c r="V4078" t="str">
        <f t="shared" si="383"/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>
        <f t="shared" si="379"/>
        <v>222.5</v>
      </c>
      <c r="Q4079" t="s">
        <v>8317</v>
      </c>
      <c r="R4079" t="s">
        <v>8318</v>
      </c>
      <c r="S4079" s="8">
        <f t="shared" si="380"/>
        <v>42695.502245370364</v>
      </c>
      <c r="T4079" s="8">
        <f t="shared" si="381"/>
        <v>42725.4605787037</v>
      </c>
      <c r="U4079" t="str">
        <f t="shared" si="382"/>
        <v>Nov</v>
      </c>
      <c r="V4079" t="str">
        <f t="shared" si="383"/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">
        <v>8317</v>
      </c>
      <c r="R4080" t="s">
        <v>8318</v>
      </c>
      <c r="S4080" s="8">
        <f t="shared" si="380"/>
        <v>42732.579189814809</v>
      </c>
      <c r="T4080" s="8">
        <f t="shared" si="381"/>
        <v>42762.537523148145</v>
      </c>
      <c r="U4080" t="str">
        <f t="shared" si="382"/>
        <v>Dec</v>
      </c>
      <c r="V4080" t="str">
        <f t="shared" si="383"/>
        <v>2016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>
        <f t="shared" si="379"/>
        <v>5</v>
      </c>
      <c r="Q4081" t="s">
        <v>8317</v>
      </c>
      <c r="R4081" t="s">
        <v>8318</v>
      </c>
      <c r="S4081" s="8">
        <f t="shared" si="380"/>
        <v>42510.730567129627</v>
      </c>
      <c r="T4081" s="8">
        <f t="shared" si="381"/>
        <v>42540.688900462963</v>
      </c>
      <c r="U4081" t="str">
        <f t="shared" si="382"/>
        <v>May</v>
      </c>
      <c r="V4081" t="str">
        <f t="shared" si="383"/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">
        <v>8317</v>
      </c>
      <c r="R4082" t="s">
        <v>8318</v>
      </c>
      <c r="S4082" s="8">
        <f t="shared" si="380"/>
        <v>42511.489768518521</v>
      </c>
      <c r="T4082" s="8">
        <f t="shared" si="381"/>
        <v>42535.537500000006</v>
      </c>
      <c r="U4082" t="str">
        <f t="shared" si="382"/>
        <v>May</v>
      </c>
      <c r="V4082" t="str">
        <f t="shared" si="383"/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>
        <f t="shared" si="379"/>
        <v>29.17</v>
      </c>
      <c r="Q4083" t="s">
        <v>8317</v>
      </c>
      <c r="R4083" t="s">
        <v>8318</v>
      </c>
      <c r="S4083" s="8">
        <f t="shared" si="380"/>
        <v>42041.372974537029</v>
      </c>
      <c r="T4083" s="8">
        <f t="shared" si="381"/>
        <v>42071.289641203708</v>
      </c>
      <c r="U4083" t="str">
        <f t="shared" si="382"/>
        <v>Feb</v>
      </c>
      <c r="V4083" t="str">
        <f t="shared" si="383"/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">
        <v>8317</v>
      </c>
      <c r="R4084" t="s">
        <v>8318</v>
      </c>
      <c r="S4084" s="8">
        <f t="shared" si="380"/>
        <v>42306.980937499997</v>
      </c>
      <c r="T4084" s="8">
        <f t="shared" si="381"/>
        <v>42322.708333333328</v>
      </c>
      <c r="U4084" t="str">
        <f t="shared" si="382"/>
        <v>Oct</v>
      </c>
      <c r="V4084" t="str">
        <f t="shared" si="383"/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>
        <f t="shared" si="379"/>
        <v>126.5</v>
      </c>
      <c r="Q4085" t="s">
        <v>8317</v>
      </c>
      <c r="R4085" t="s">
        <v>8318</v>
      </c>
      <c r="S4085" s="8">
        <f t="shared" si="380"/>
        <v>42353.553425925922</v>
      </c>
      <c r="T4085" s="8">
        <f t="shared" si="381"/>
        <v>42383.511759259258</v>
      </c>
      <c r="U4085" t="str">
        <f t="shared" si="382"/>
        <v>Dec</v>
      </c>
      <c r="V4085" t="str">
        <f t="shared" si="383"/>
        <v>2015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>
        <f t="shared" si="379"/>
        <v>10</v>
      </c>
      <c r="Q4086" t="s">
        <v>8317</v>
      </c>
      <c r="R4086" t="s">
        <v>8318</v>
      </c>
      <c r="S4086" s="8">
        <f t="shared" si="380"/>
        <v>42622.228078703702</v>
      </c>
      <c r="T4086" s="8">
        <f t="shared" si="381"/>
        <v>42652.186412037037</v>
      </c>
      <c r="U4086" t="str">
        <f t="shared" si="382"/>
        <v>Sep</v>
      </c>
      <c r="V4086" t="str">
        <f t="shared" si="383"/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>
        <f t="shared" si="379"/>
        <v>10</v>
      </c>
      <c r="Q4087" t="s">
        <v>8317</v>
      </c>
      <c r="R4087" t="s">
        <v>8318</v>
      </c>
      <c r="S4087" s="8">
        <f t="shared" si="380"/>
        <v>42058.395543981482</v>
      </c>
      <c r="T4087" s="8">
        <f t="shared" si="381"/>
        <v>42086.915972222225</v>
      </c>
      <c r="U4087" t="str">
        <f t="shared" si="382"/>
        <v>Feb</v>
      </c>
      <c r="V4087" t="str">
        <f t="shared" si="383"/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>
        <f t="shared" si="379"/>
        <v>9.4</v>
      </c>
      <c r="Q4088" t="s">
        <v>8317</v>
      </c>
      <c r="R4088" t="s">
        <v>8318</v>
      </c>
      <c r="S4088" s="8">
        <f t="shared" si="380"/>
        <v>42304.732627314814</v>
      </c>
      <c r="T4088" s="8">
        <f t="shared" si="381"/>
        <v>42328.916666666672</v>
      </c>
      <c r="U4088" t="str">
        <f t="shared" si="382"/>
        <v>Oct</v>
      </c>
      <c r="V4088" t="str">
        <f t="shared" si="383"/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">
        <v>8317</v>
      </c>
      <c r="R4089" t="s">
        <v>8318</v>
      </c>
      <c r="S4089" s="8">
        <f t="shared" si="380"/>
        <v>42538.53456018518</v>
      </c>
      <c r="T4089" s="8">
        <f t="shared" si="381"/>
        <v>42568.492893518516</v>
      </c>
      <c r="U4089" t="str">
        <f t="shared" si="382"/>
        <v>Jun</v>
      </c>
      <c r="V4089" t="str">
        <f t="shared" si="383"/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>
        <f t="shared" si="379"/>
        <v>72</v>
      </c>
      <c r="Q4090" t="s">
        <v>8317</v>
      </c>
      <c r="R4090" t="s">
        <v>8318</v>
      </c>
      <c r="S4090" s="8">
        <f t="shared" si="380"/>
        <v>41990.40421296296</v>
      </c>
      <c r="T4090" s="8">
        <f t="shared" si="381"/>
        <v>42020.184722222228</v>
      </c>
      <c r="U4090" t="str">
        <f t="shared" si="382"/>
        <v>Dec</v>
      </c>
      <c r="V4090" t="str">
        <f t="shared" si="383"/>
        <v>2014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>
        <f t="shared" si="379"/>
        <v>30</v>
      </c>
      <c r="Q4091" t="s">
        <v>8317</v>
      </c>
      <c r="R4091" t="s">
        <v>8318</v>
      </c>
      <c r="S4091" s="8">
        <f t="shared" si="380"/>
        <v>42122.524166666662</v>
      </c>
      <c r="T4091" s="8">
        <f t="shared" si="381"/>
        <v>42155.482638888891</v>
      </c>
      <c r="U4091" t="str">
        <f t="shared" si="382"/>
        <v>Apr</v>
      </c>
      <c r="V4091" t="str">
        <f t="shared" si="383"/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>
        <f t="shared" si="379"/>
        <v>10.67</v>
      </c>
      <c r="Q4092" t="s">
        <v>8317</v>
      </c>
      <c r="R4092" t="s">
        <v>8318</v>
      </c>
      <c r="S4092" s="8">
        <f t="shared" si="380"/>
        <v>42209.464548611104</v>
      </c>
      <c r="T4092" s="8">
        <f t="shared" si="381"/>
        <v>42223.375</v>
      </c>
      <c r="U4092" t="str">
        <f t="shared" si="382"/>
        <v>Jul</v>
      </c>
      <c r="V4092" t="str">
        <f t="shared" si="383"/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>
        <f t="shared" si="379"/>
        <v>25.5</v>
      </c>
      <c r="Q4093" t="s">
        <v>8317</v>
      </c>
      <c r="R4093" t="s">
        <v>8318</v>
      </c>
      <c r="S4093" s="8">
        <f t="shared" si="380"/>
        <v>41990.298043981478</v>
      </c>
      <c r="T4093" s="8">
        <f t="shared" si="381"/>
        <v>42020.256377314814</v>
      </c>
      <c r="U4093" t="str">
        <f t="shared" si="382"/>
        <v>Dec</v>
      </c>
      <c r="V4093" t="str">
        <f t="shared" si="383"/>
        <v>2014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>
        <f t="shared" si="379"/>
        <v>20</v>
      </c>
      <c r="Q4094" t="s">
        <v>8317</v>
      </c>
      <c r="R4094" t="s">
        <v>8318</v>
      </c>
      <c r="S4094" s="8">
        <f t="shared" si="380"/>
        <v>42038.986655092587</v>
      </c>
      <c r="T4094" s="8">
        <f t="shared" si="381"/>
        <v>42098.903321759266</v>
      </c>
      <c r="U4094" t="str">
        <f t="shared" si="382"/>
        <v>Feb</v>
      </c>
      <c r="V4094" t="str">
        <f t="shared" si="383"/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>
        <f t="shared" si="379"/>
        <v>15</v>
      </c>
      <c r="Q4095" t="s">
        <v>8317</v>
      </c>
      <c r="R4095" t="s">
        <v>8318</v>
      </c>
      <c r="S4095" s="8">
        <f t="shared" si="380"/>
        <v>42178.607557870368</v>
      </c>
      <c r="T4095" s="8">
        <f t="shared" si="381"/>
        <v>42238.565891203703</v>
      </c>
      <c r="U4095" t="str">
        <f t="shared" si="382"/>
        <v>Jun</v>
      </c>
      <c r="V4095" t="str">
        <f t="shared" si="383"/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>
        <f t="shared" si="379"/>
        <v>91.25</v>
      </c>
      <c r="Q4096" t="s">
        <v>8317</v>
      </c>
      <c r="R4096" t="s">
        <v>8318</v>
      </c>
      <c r="S4096" s="8">
        <f t="shared" si="380"/>
        <v>41889.878472222219</v>
      </c>
      <c r="T4096" s="8">
        <f t="shared" si="381"/>
        <v>41933.957638888889</v>
      </c>
      <c r="U4096" t="str">
        <f t="shared" si="382"/>
        <v>Sep</v>
      </c>
      <c r="V4096" t="str">
        <f t="shared" si="383"/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>
        <f t="shared" si="379"/>
        <v>800</v>
      </c>
      <c r="Q4097" t="s">
        <v>8317</v>
      </c>
      <c r="R4097" t="s">
        <v>8318</v>
      </c>
      <c r="S4097" s="8">
        <f t="shared" si="380"/>
        <v>42692.823495370372</v>
      </c>
      <c r="T4097" s="8">
        <f t="shared" si="381"/>
        <v>42722.781828703708</v>
      </c>
      <c r="U4097" t="str">
        <f t="shared" si="382"/>
        <v>Nov</v>
      </c>
      <c r="V4097" t="str">
        <f t="shared" si="383"/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>
        <f t="shared" si="379"/>
        <v>80</v>
      </c>
      <c r="Q4098" t="s">
        <v>8317</v>
      </c>
      <c r="R4098" t="s">
        <v>8318</v>
      </c>
      <c r="S4098" s="8">
        <f t="shared" si="380"/>
        <v>42750.321979166663</v>
      </c>
      <c r="T4098" s="8">
        <f t="shared" si="381"/>
        <v>42794.118749999994</v>
      </c>
      <c r="U4098" t="str">
        <f t="shared" si="382"/>
        <v>Jan</v>
      </c>
      <c r="V4098" t="str">
        <f t="shared" si="383"/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ROUND(100*(E4099/D4099),0)</f>
        <v>0</v>
      </c>
      <c r="P4099" t="e">
        <f t="shared" ref="P4099:P4115" si="385">ROUND(E4099/L4099,2)</f>
        <v>#DIV/0!</v>
      </c>
      <c r="Q4099" t="s">
        <v>8317</v>
      </c>
      <c r="R4099" t="s">
        <v>8318</v>
      </c>
      <c r="S4099" s="8">
        <f t="shared" ref="S4099:S4115" si="386">(((J4099/60)/60)/24)+DATE(1970,1,1)+(-5/24)</f>
        <v>42344.616168981483</v>
      </c>
      <c r="T4099" s="8">
        <f t="shared" ref="T4099:T4115" si="387">(((I4099/60)/60)/24)+DATE(1970,1,1)+(-6/24)</f>
        <v>42400.746527777781</v>
      </c>
      <c r="U4099" t="str">
        <f t="shared" ref="U4099:U4115" si="388">TEXT(S4099,"mmm")</f>
        <v>Dec</v>
      </c>
      <c r="V4099" t="str">
        <f t="shared" ref="V4099:V4115" si="389">TEXT(S4099,"yyyy")</f>
        <v>2015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">
        <v>8317</v>
      </c>
      <c r="R4100" t="s">
        <v>8318</v>
      </c>
      <c r="S4100" s="8">
        <f t="shared" si="386"/>
        <v>42495.51385416666</v>
      </c>
      <c r="T4100" s="8">
        <f t="shared" si="387"/>
        <v>42525.472187499996</v>
      </c>
      <c r="U4100" t="str">
        <f t="shared" si="388"/>
        <v>May</v>
      </c>
      <c r="V4100" t="str">
        <f t="shared" si="389"/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>
        <f t="shared" si="385"/>
        <v>50</v>
      </c>
      <c r="Q4101" t="s">
        <v>8317</v>
      </c>
      <c r="R4101" t="s">
        <v>8318</v>
      </c>
      <c r="S4101" s="8">
        <f t="shared" si="386"/>
        <v>42570.642048611109</v>
      </c>
      <c r="T4101" s="8">
        <f t="shared" si="387"/>
        <v>42615.600381944445</v>
      </c>
      <c r="U4101" t="str">
        <f t="shared" si="388"/>
        <v>Jul</v>
      </c>
      <c r="V4101" t="str">
        <f t="shared" si="389"/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">
        <v>8317</v>
      </c>
      <c r="R4102" t="s">
        <v>8318</v>
      </c>
      <c r="S4102" s="8">
        <f t="shared" si="386"/>
        <v>41926.916550925926</v>
      </c>
      <c r="T4102" s="8">
        <f t="shared" si="387"/>
        <v>41936.874884259261</v>
      </c>
      <c r="U4102" t="str">
        <f t="shared" si="388"/>
        <v>Oct</v>
      </c>
      <c r="V4102" t="str">
        <f t="shared" si="389"/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">
        <v>8317</v>
      </c>
      <c r="R4103" t="s">
        <v>8318</v>
      </c>
      <c r="S4103" s="8">
        <f t="shared" si="386"/>
        <v>42730.695393518516</v>
      </c>
      <c r="T4103" s="8">
        <f t="shared" si="387"/>
        <v>42760.653726851851</v>
      </c>
      <c r="U4103" t="str">
        <f t="shared" si="388"/>
        <v>Dec</v>
      </c>
      <c r="V4103" t="str">
        <f t="shared" si="389"/>
        <v>2016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>
        <f t="shared" si="385"/>
        <v>22.83</v>
      </c>
      <c r="Q4104" t="s">
        <v>8317</v>
      </c>
      <c r="R4104" t="s">
        <v>8318</v>
      </c>
      <c r="S4104" s="8">
        <f t="shared" si="386"/>
        <v>42475.639733796292</v>
      </c>
      <c r="T4104" s="8">
        <f t="shared" si="387"/>
        <v>42505.598067129627</v>
      </c>
      <c r="U4104" t="str">
        <f t="shared" si="388"/>
        <v>Apr</v>
      </c>
      <c r="V4104" t="str">
        <f t="shared" si="389"/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16.670000000000002</v>
      </c>
      <c r="Q4105" t="s">
        <v>8317</v>
      </c>
      <c r="R4105" t="s">
        <v>8318</v>
      </c>
      <c r="S4105" s="8">
        <f t="shared" si="386"/>
        <v>42188.624606481484</v>
      </c>
      <c r="T4105" s="8">
        <f t="shared" si="387"/>
        <v>42242.522222222222</v>
      </c>
      <c r="U4105" t="str">
        <f t="shared" si="388"/>
        <v>Jul</v>
      </c>
      <c r="V4105" t="str">
        <f t="shared" si="389"/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>
        <f t="shared" si="385"/>
        <v>45.79</v>
      </c>
      <c r="Q4106" t="s">
        <v>8317</v>
      </c>
      <c r="R4106" t="s">
        <v>8318</v>
      </c>
      <c r="S4106" s="8">
        <f t="shared" si="386"/>
        <v>42640.069837962961</v>
      </c>
      <c r="T4106" s="8">
        <f t="shared" si="387"/>
        <v>42670.028171296297</v>
      </c>
      <c r="U4106" t="str">
        <f t="shared" si="388"/>
        <v>Sep</v>
      </c>
      <c r="V4106" t="str">
        <f t="shared" si="389"/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>
        <f t="shared" si="385"/>
        <v>383.33</v>
      </c>
      <c r="Q4107" t="s">
        <v>8317</v>
      </c>
      <c r="R4107" t="s">
        <v>8318</v>
      </c>
      <c r="S4107" s="8">
        <f t="shared" si="386"/>
        <v>42696.802187499998</v>
      </c>
      <c r="T4107" s="8">
        <f t="shared" si="387"/>
        <v>42729.760520833333</v>
      </c>
      <c r="U4107" t="str">
        <f t="shared" si="388"/>
        <v>Nov</v>
      </c>
      <c r="V4107" t="str">
        <f t="shared" si="389"/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>
        <f t="shared" si="385"/>
        <v>106.97</v>
      </c>
      <c r="Q4108" t="s">
        <v>8317</v>
      </c>
      <c r="R4108" t="s">
        <v>8318</v>
      </c>
      <c r="S4108" s="8">
        <f t="shared" si="386"/>
        <v>42052.841041666667</v>
      </c>
      <c r="T4108" s="8">
        <f t="shared" si="387"/>
        <v>42095.791666666672</v>
      </c>
      <c r="U4108" t="str">
        <f t="shared" si="388"/>
        <v>Feb</v>
      </c>
      <c r="V4108" t="str">
        <f t="shared" si="389"/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>
        <f t="shared" si="385"/>
        <v>10.25</v>
      </c>
      <c r="Q4109" t="s">
        <v>8317</v>
      </c>
      <c r="R4109" t="s">
        <v>8318</v>
      </c>
      <c r="S4109" s="8">
        <f t="shared" si="386"/>
        <v>41883.708344907405</v>
      </c>
      <c r="T4109" s="8">
        <f t="shared" si="387"/>
        <v>41906.666678240741</v>
      </c>
      <c r="U4109" t="str">
        <f t="shared" si="388"/>
        <v>Sep</v>
      </c>
      <c r="V4109" t="str">
        <f t="shared" si="389"/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>
        <f t="shared" si="385"/>
        <v>59</v>
      </c>
      <c r="Q4110" t="s">
        <v>8317</v>
      </c>
      <c r="R4110" t="s">
        <v>8318</v>
      </c>
      <c r="S4110" s="8">
        <f t="shared" si="386"/>
        <v>42766.823344907411</v>
      </c>
      <c r="T4110" s="8">
        <f t="shared" si="387"/>
        <v>42796.958333333328</v>
      </c>
      <c r="U4110" t="str">
        <f t="shared" si="388"/>
        <v>Jan</v>
      </c>
      <c r="V4110" t="str">
        <f t="shared" si="389"/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">
        <v>8317</v>
      </c>
      <c r="R4111" t="s">
        <v>8318</v>
      </c>
      <c r="S4111" s="8">
        <f t="shared" si="386"/>
        <v>42307.331064814811</v>
      </c>
      <c r="T4111" s="8">
        <f t="shared" si="387"/>
        <v>42337.331064814818</v>
      </c>
      <c r="U4111" t="str">
        <f t="shared" si="388"/>
        <v>Oct</v>
      </c>
      <c r="V4111" t="str">
        <f t="shared" si="389"/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>
        <f t="shared" si="385"/>
        <v>14.33</v>
      </c>
      <c r="Q4112" t="s">
        <v>8317</v>
      </c>
      <c r="R4112" t="s">
        <v>8318</v>
      </c>
      <c r="S4112" s="8">
        <f t="shared" si="386"/>
        <v>42512.418414351843</v>
      </c>
      <c r="T4112" s="8">
        <f t="shared" si="387"/>
        <v>42572.376747685179</v>
      </c>
      <c r="U4112" t="str">
        <f t="shared" si="388"/>
        <v>May</v>
      </c>
      <c r="V4112" t="str">
        <f t="shared" si="389"/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>
        <f t="shared" si="385"/>
        <v>15.67</v>
      </c>
      <c r="Q4113" t="s">
        <v>8317</v>
      </c>
      <c r="R4113" t="s">
        <v>8318</v>
      </c>
      <c r="S4113" s="8">
        <f t="shared" si="386"/>
        <v>42028.927546296291</v>
      </c>
      <c r="T4113" s="8">
        <f t="shared" si="387"/>
        <v>42058.885879629626</v>
      </c>
      <c r="U4113" t="str">
        <f t="shared" si="388"/>
        <v>Jan</v>
      </c>
      <c r="V4113" t="str">
        <f t="shared" si="389"/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>
        <f t="shared" si="385"/>
        <v>1</v>
      </c>
      <c r="Q4114" t="s">
        <v>8317</v>
      </c>
      <c r="R4114" t="s">
        <v>8318</v>
      </c>
      <c r="S4114" s="8">
        <f t="shared" si="386"/>
        <v>42400.738263888888</v>
      </c>
      <c r="T4114" s="8">
        <f t="shared" si="387"/>
        <v>42427.75</v>
      </c>
      <c r="U4114" t="str">
        <f t="shared" si="388"/>
        <v>Jan</v>
      </c>
      <c r="V4114" t="str">
        <f t="shared" si="389"/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>
        <f t="shared" si="385"/>
        <v>1</v>
      </c>
      <c r="Q4115" t="s">
        <v>8317</v>
      </c>
      <c r="R4115" t="s">
        <v>8318</v>
      </c>
      <c r="S4115" s="8">
        <f t="shared" si="386"/>
        <v>42358.364849537036</v>
      </c>
      <c r="T4115" s="8">
        <f t="shared" si="387"/>
        <v>42377.023611111115</v>
      </c>
      <c r="U4115" t="str">
        <f t="shared" si="388"/>
        <v>Dec</v>
      </c>
      <c r="V4115" t="str">
        <f t="shared" si="389"/>
        <v>2015</v>
      </c>
    </row>
  </sheetData>
  <autoFilter ref="A1:N4115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20" sqref="G20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bestFit="1" customWidth="1"/>
    <col min="4" max="4" width="7.83203125" customWidth="1"/>
    <col min="5" max="5" width="3.83203125" bestFit="1" customWidth="1"/>
    <col min="6" max="6" width="10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6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6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6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6" t="s">
        <v>8331</v>
      </c>
      <c r="B8" s="5"/>
      <c r="C8" s="5"/>
      <c r="D8" s="5">
        <v>24</v>
      </c>
      <c r="E8" s="5"/>
      <c r="F8" s="5">
        <v>24</v>
      </c>
    </row>
    <row r="9" spans="1:6" x14ac:dyDescent="0.2">
      <c r="A9" s="6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6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6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6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6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6" t="s">
        <v>8362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37" sqref="I37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8365</v>
      </c>
      <c r="B2" t="s">
        <v>8360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6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6" t="s">
        <v>8344</v>
      </c>
      <c r="B7" s="5"/>
      <c r="C7" s="5"/>
      <c r="D7" s="5">
        <v>20</v>
      </c>
      <c r="E7" s="5"/>
      <c r="F7" s="5">
        <v>20</v>
      </c>
    </row>
    <row r="8" spans="1:6" x14ac:dyDescent="0.2">
      <c r="A8" s="6" t="s">
        <v>8332</v>
      </c>
      <c r="B8" s="5"/>
      <c r="C8" s="5"/>
      <c r="D8" s="5">
        <v>24</v>
      </c>
      <c r="E8" s="5"/>
      <c r="F8" s="5">
        <v>24</v>
      </c>
    </row>
    <row r="9" spans="1:6" x14ac:dyDescent="0.2">
      <c r="A9" s="6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6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6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6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6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">
      <c r="A14" s="6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6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6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6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6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6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6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6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6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6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6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6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6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">
      <c r="A27" s="6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6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6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6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6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6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6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6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6" t="s">
        <v>8313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6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">
      <c r="A37" s="6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6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6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6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6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">
      <c r="A42" s="6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6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6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6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6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6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7.83203125" bestFit="1" customWidth="1"/>
    <col min="5" max="5" width="10" bestFit="1" customWidth="1"/>
    <col min="6" max="6" width="10" customWidth="1"/>
  </cols>
  <sheetData>
    <row r="1" spans="1:5" x14ac:dyDescent="0.2">
      <c r="A1" s="7" t="s">
        <v>8308</v>
      </c>
      <c r="B1" t="s">
        <v>8360</v>
      </c>
    </row>
    <row r="2" spans="1:5" x14ac:dyDescent="0.2">
      <c r="A2" s="7" t="s">
        <v>8369</v>
      </c>
      <c r="B2" t="s">
        <v>8360</v>
      </c>
    </row>
    <row r="4" spans="1:5" x14ac:dyDescent="0.2">
      <c r="A4" s="7" t="s">
        <v>8364</v>
      </c>
      <c r="B4" s="7" t="s">
        <v>8363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6" t="s">
        <v>8370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">
      <c r="A7" s="6" t="s">
        <v>8371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">
      <c r="A8" s="6" t="s">
        <v>8372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6" t="s">
        <v>8373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6" t="s">
        <v>8374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">
      <c r="A11" s="6" t="s">
        <v>8375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6" t="s">
        <v>8376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6" t="s">
        <v>8377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6" t="s">
        <v>8378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6" t="s">
        <v>8379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6" t="s">
        <v>8380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">
      <c r="A17" s="6" t="s">
        <v>8381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">
      <c r="A18" s="6" t="s">
        <v>8362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24" sqref="D24"/>
    </sheetView>
  </sheetViews>
  <sheetFormatPr baseColWidth="10" defaultRowHeight="15" x14ac:dyDescent="0.2"/>
  <cols>
    <col min="1" max="1" width="37.83203125" bestFit="1" customWidth="1"/>
    <col min="2" max="2" width="14.83203125" bestFit="1" customWidth="1"/>
    <col min="3" max="3" width="12.33203125" bestFit="1" customWidth="1"/>
    <col min="4" max="4" width="14.6640625" bestFit="1" customWidth="1"/>
    <col min="5" max="5" width="11.5" bestFit="1" customWidth="1"/>
    <col min="6" max="6" width="15.1640625" bestFit="1" customWidth="1"/>
    <col min="7" max="7" width="11.83203125" bestFit="1" customWidth="1"/>
    <col min="8" max="8" width="14.33203125" bestFit="1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ht="21" x14ac:dyDescent="0.25">
      <c r="A2" s="9" t="s">
        <v>8390</v>
      </c>
      <c r="B2">
        <f>COUNTIFS(data!$F$2:$F$4115,"=successful",data!$D$2:$D$4115,"&lt;1000")</f>
        <v>322</v>
      </c>
      <c r="C2">
        <f>COUNTIFS(data!$F$2:$F$4115,"=failed",data!$D$2:$D$4115,"&lt;1000")</f>
        <v>113</v>
      </c>
      <c r="D2">
        <f>COUNTIFS(data!$F$2:$F$4115,"=canceled",data!$D$2:$D$4115,"&lt;1000")</f>
        <v>18</v>
      </c>
      <c r="E2">
        <f>SUM(B2:D2)</f>
        <v>453</v>
      </c>
      <c r="F2">
        <f>ROUND(100*B2/$E2,0)</f>
        <v>71</v>
      </c>
      <c r="G2">
        <f>ROUND(100*C2/$E2,0)</f>
        <v>25</v>
      </c>
      <c r="H2">
        <f>ROUND(100*D2/$E2,0)</f>
        <v>4</v>
      </c>
    </row>
    <row r="3" spans="1:8" ht="21" x14ac:dyDescent="0.25">
      <c r="A3" s="9" t="s">
        <v>8391</v>
      </c>
      <c r="B3">
        <f>COUNTIFS(data!$F$2:$F$4115,"=successful",
                      data!$D$2:$D$4115,"&gt;=1000",
                      data!$D$2:$D$4115,"&lt;=4999")</f>
        <v>932</v>
      </c>
      <c r="C3">
        <f>COUNTIFS(data!$F$2:$F$4115,"=failed",
                      data!$D$2:$D$4115,"&gt;=1000",
                      data!$D$2:$D$4115,"&lt;=4999")</f>
        <v>420</v>
      </c>
      <c r="D3">
        <f>COUNTIFS(data!$F$2:$F$4115,"=canceled",
                      data!$D$2:$D$4115,"&gt;=1000",
                      data!$D$2:$D$4115,"&lt;=4999")</f>
        <v>60</v>
      </c>
      <c r="E3">
        <f>SUM(B3:D3)</f>
        <v>1412</v>
      </c>
      <c r="F3">
        <f t="shared" ref="F3:F13" si="0">ROUND(100*B3/$E3,0)</f>
        <v>66</v>
      </c>
      <c r="G3">
        <f t="shared" ref="G3:G13" si="1">ROUND(100*C3/$E3,0)</f>
        <v>30</v>
      </c>
      <c r="H3">
        <f t="shared" ref="H3:H13" si="2">ROUND(100*D3/$E3,0)</f>
        <v>4</v>
      </c>
    </row>
    <row r="4" spans="1:8" ht="21" x14ac:dyDescent="0.25">
      <c r="A4" s="9" t="s">
        <v>8392</v>
      </c>
      <c r="B4">
        <f>COUNTIFS(data!$F$2:$F$4115,"=successful",
                      data!$D$2:$D$4115,"&gt;=5000",
                      data!$D$2:$D$4115,"&lt;=9999")</f>
        <v>381</v>
      </c>
      <c r="C4">
        <f>COUNTIFS(data!$F$2:$F$4115,"=failed",
                      data!$D$2:$D$4115,"&gt;=5000",
                      data!$D$2:$D$4115,"&lt;=9999")</f>
        <v>283</v>
      </c>
      <c r="D4">
        <f>COUNTIFS(data!$F$2:$F$4115,"=canceled",
                      data!$D$2:$D$4115,"&gt;=5000",
                      data!$D$2:$D$4115,"&lt;=9999")</f>
        <v>52</v>
      </c>
      <c r="E4">
        <f t="shared" ref="E4:E13" si="3">SUM(B4:D4)</f>
        <v>716</v>
      </c>
      <c r="F4">
        <f t="shared" si="0"/>
        <v>53</v>
      </c>
      <c r="G4">
        <f t="shared" si="1"/>
        <v>40</v>
      </c>
      <c r="H4">
        <f t="shared" si="2"/>
        <v>7</v>
      </c>
    </row>
    <row r="5" spans="1:8" ht="21" x14ac:dyDescent="0.25">
      <c r="A5" s="9" t="s">
        <v>8393</v>
      </c>
      <c r="B5">
        <f>COUNTIFS(data!$F$2:$F$4115,"=successful",
                      data!$D$2:$D$4115,"&gt;=10000",
                      data!$D$2:$D$4115,"&lt;=14999")</f>
        <v>168</v>
      </c>
      <c r="C5">
        <f>COUNTIFS(data!$F$2:$F$4115,"=failed",
                      data!$D$2:$D$4115,"&gt;=10000",
                      data!$D$2:$D$4115,"&lt;=14999")</f>
        <v>144</v>
      </c>
      <c r="D5">
        <f>COUNTIFS(data!$F$2:$F$4115,"=canceled",
                      data!$D$2:$D$4115,"&gt;=10000",
                      data!$D$2:$D$4115,"&lt;=14999")</f>
        <v>40</v>
      </c>
      <c r="E5">
        <f t="shared" si="3"/>
        <v>352</v>
      </c>
      <c r="F5">
        <f t="shared" si="0"/>
        <v>48</v>
      </c>
      <c r="G5">
        <f t="shared" si="1"/>
        <v>41</v>
      </c>
      <c r="H5">
        <f t="shared" si="2"/>
        <v>11</v>
      </c>
    </row>
    <row r="6" spans="1:8" ht="21" x14ac:dyDescent="0.25">
      <c r="A6" s="9" t="s">
        <v>8394</v>
      </c>
      <c r="B6">
        <f>COUNTIFS(data!$F$2:$F$4115,"=successful",
                      data!$D$2:$D$4115,"&gt;=15000",
                      data!$D$2:$D$4115,"&lt;=19999")</f>
        <v>94</v>
      </c>
      <c r="C6">
        <f>COUNTIFS(data!$F$2:$F$4115,"=failed",
                      data!$D$2:$D$4115,"&gt;=15000",
                      data!$D$2:$D$4115,"&lt;=19999")</f>
        <v>90</v>
      </c>
      <c r="D6">
        <f>COUNTIFS(data!$F$2:$F$4115,"=canceled",
                      data!$D$2:$D$4115,"&gt;=15000",
                      data!$D$2:$D$4115,"&lt;=19999")</f>
        <v>17</v>
      </c>
      <c r="E6">
        <f t="shared" si="3"/>
        <v>201</v>
      </c>
      <c r="F6">
        <f t="shared" si="0"/>
        <v>47</v>
      </c>
      <c r="G6">
        <f>ROUND(100*C6/$E6,0)</f>
        <v>45</v>
      </c>
      <c r="H6">
        <f>ROUND(100*D6/$E6,0)</f>
        <v>8</v>
      </c>
    </row>
    <row r="7" spans="1:8" ht="21" x14ac:dyDescent="0.25">
      <c r="A7" s="9" t="s">
        <v>8395</v>
      </c>
      <c r="B7">
        <f>COUNTIFS(data!$F$2:$F$4115,"=successful",
                      data!$D$2:$D$4115,"&gt;=20000",
                      data!$D$2:$D$4115,"&lt;=24999")</f>
        <v>62</v>
      </c>
      <c r="C7">
        <f>COUNTIFS(data!$F$2:$F$4115,"=failed",
                      data!$D$2:$D$4115,"&gt;=20000",
                      data!$D$2:$D$4115,"&lt;=24999")</f>
        <v>72</v>
      </c>
      <c r="D7">
        <f>COUNTIFS(data!$F$2:$F$4115,"=canceled",
                      data!$D$2:$D$4115,"&gt;=20000",
                      data!$D$2:$D$4115,"&lt;=24999")</f>
        <v>14</v>
      </c>
      <c r="E7">
        <f t="shared" si="3"/>
        <v>148</v>
      </c>
      <c r="F7">
        <f t="shared" si="0"/>
        <v>42</v>
      </c>
      <c r="G7">
        <f t="shared" si="1"/>
        <v>49</v>
      </c>
      <c r="H7">
        <f t="shared" si="2"/>
        <v>9</v>
      </c>
    </row>
    <row r="8" spans="1:8" ht="21" x14ac:dyDescent="0.25">
      <c r="A8" s="9" t="s">
        <v>8396</v>
      </c>
      <c r="B8">
        <f>COUNTIFS(data!$F$2:$F$4115,"=successful",
                      data!$D$2:$D$4115,"&gt;=25000",
                      data!$D$2:$D$4115,"&lt;=29999")</f>
        <v>55</v>
      </c>
      <c r="C8">
        <f>COUNTIFS(data!$F$2:$F$4115,"=failed",
                      data!$D$2:$D$4115,"&gt;=25000",
                      data!$D$2:$D$4115,"&lt;=29999")</f>
        <v>64</v>
      </c>
      <c r="D8">
        <f>COUNTIFS(data!$F$2:$F$4115,"=canceled",
                      data!$D$2:$D$4115,"&gt;=25000",
                      data!$D$2:$D$4115,"&lt;=29999")</f>
        <v>18</v>
      </c>
      <c r="E8">
        <f t="shared" si="3"/>
        <v>137</v>
      </c>
      <c r="F8">
        <f t="shared" si="0"/>
        <v>40</v>
      </c>
      <c r="G8">
        <f t="shared" si="1"/>
        <v>47</v>
      </c>
      <c r="H8">
        <f t="shared" si="2"/>
        <v>13</v>
      </c>
    </row>
    <row r="9" spans="1:8" ht="21" x14ac:dyDescent="0.25">
      <c r="A9" s="9" t="s">
        <v>8397</v>
      </c>
      <c r="B9">
        <f>COUNTIFS(data!$F$2:$F$4115,"=successful",
                      data!$D$2:$D$4115,"&gt;=30000",
                      data!$D$2:$D$4115,"&lt;=34999")</f>
        <v>32</v>
      </c>
      <c r="C9">
        <f>COUNTIFS(data!$F$2:$F$4115,"=failed",
                      data!$D$2:$D$4115,"&gt;=30000",
                      data!$D$2:$D$4115,"&lt;=34999")</f>
        <v>37</v>
      </c>
      <c r="D9">
        <f>COUNTIFS(data!$F$2:$F$4115,"=canceled",
                      data!$D$2:$D$4115,"&gt;=30000",
                      data!$D$2:$D$4115,"&lt;=34999")</f>
        <v>13</v>
      </c>
      <c r="E9">
        <f>SUM(B9:D9)</f>
        <v>82</v>
      </c>
      <c r="F9">
        <f t="shared" si="0"/>
        <v>39</v>
      </c>
      <c r="G9">
        <f t="shared" si="1"/>
        <v>45</v>
      </c>
      <c r="H9">
        <f t="shared" si="2"/>
        <v>16</v>
      </c>
    </row>
    <row r="10" spans="1:8" ht="21" x14ac:dyDescent="0.25">
      <c r="A10" s="9" t="s">
        <v>8398</v>
      </c>
      <c r="B10">
        <f>COUNTIFS(data!$F$2:$F$4115,"=successful",
                      data!$D$2:$D$4115,"&gt;=35000",
                      data!$D$2:$D$4115,"&lt;=39999")</f>
        <v>26</v>
      </c>
      <c r="C10">
        <f>COUNTIFS(data!$F$2:$F$4115,"=failed",
                      data!$D$2:$D$4115,"&gt;=35000",
                      data!$D$2:$D$4115,"&lt;=39999")</f>
        <v>22</v>
      </c>
      <c r="D10">
        <f>COUNTIFS(data!$F$2:$F$4115,"=canceled",
                      data!$D$2:$D$4115,"&gt;=35000",
                      data!$D$2:$D$4115,"&lt;=39999")</f>
        <v>7</v>
      </c>
      <c r="E10">
        <f t="shared" si="3"/>
        <v>55</v>
      </c>
      <c r="F10">
        <f t="shared" si="0"/>
        <v>47</v>
      </c>
      <c r="G10">
        <f t="shared" si="1"/>
        <v>40</v>
      </c>
      <c r="H10">
        <f t="shared" si="2"/>
        <v>13</v>
      </c>
    </row>
    <row r="11" spans="1:8" ht="21" x14ac:dyDescent="0.25">
      <c r="A11" s="9" t="s">
        <v>8399</v>
      </c>
      <c r="B11">
        <f>COUNTIFS(data!$F$2:$F$4115,"=successful",
                      data!$D$2:$D$4115,"&gt;=40000",
                      data!$D$2:$D$4115,"&lt;=44999")</f>
        <v>21</v>
      </c>
      <c r="C11">
        <f>COUNTIFS(data!$F$2:$F$4115,"=failed",
                      data!$D$2:$D$4115,"&gt;=40000",
                      data!$D$2:$D$4115,"&lt;=44999")</f>
        <v>16</v>
      </c>
      <c r="D11">
        <f>COUNTIFS(data!$F$2:$F$4115,"=canceled",
                      data!$D$2:$D$4115,"&gt;=40000",
                      data!$D$2:$D$4115,"&lt;=44999")</f>
        <v>6</v>
      </c>
      <c r="E11">
        <f t="shared" si="3"/>
        <v>43</v>
      </c>
      <c r="F11">
        <f t="shared" si="0"/>
        <v>49</v>
      </c>
      <c r="G11">
        <f t="shared" si="1"/>
        <v>37</v>
      </c>
      <c r="H11">
        <f t="shared" si="2"/>
        <v>14</v>
      </c>
    </row>
    <row r="12" spans="1:8" ht="21" x14ac:dyDescent="0.25">
      <c r="A12" s="9" t="s">
        <v>8400</v>
      </c>
      <c r="B12">
        <f>COUNTIFS(data!$F$2:$F$4115,"=successful",
                      data!$D$2:$D$4115,"&gt;=45000",
                      data!$D$2:$D$4115,"&lt;=49999")</f>
        <v>6</v>
      </c>
      <c r="C12">
        <f>COUNTIFS(data!$F$2:$F$4115,"=failed",
                      data!$D$2:$D$4115,"&gt;=45000",
                      data!$D$2:$D$4115,"&lt;=49999")</f>
        <v>11</v>
      </c>
      <c r="D12">
        <f>COUNTIFS(data!$F$2:$F$4115,"=canceled",
                      data!$D$2:$D$4115,"&gt;=45000",
                      data!$D$2:$D$4115,"&lt;=49999")</f>
        <v>4</v>
      </c>
      <c r="E12">
        <f t="shared" si="3"/>
        <v>21</v>
      </c>
      <c r="F12">
        <f t="shared" si="0"/>
        <v>29</v>
      </c>
      <c r="G12">
        <f t="shared" si="1"/>
        <v>52</v>
      </c>
      <c r="H12">
        <f t="shared" si="2"/>
        <v>19</v>
      </c>
    </row>
    <row r="13" spans="1:8" ht="21" x14ac:dyDescent="0.25">
      <c r="A13" s="9" t="s">
        <v>8401</v>
      </c>
      <c r="B13">
        <f>COUNTIFS(data!$F$2:$F$4115,"=successful",
                      data!$D$2:$D$4115,"&gt;=50000")</f>
        <v>86</v>
      </c>
      <c r="C13">
        <f>COUNTIFS(data!$F$2:$F$4115,"=failed",
                      data!$D$2:$D$4115,"&gt;=50000")</f>
        <v>258</v>
      </c>
      <c r="D13">
        <f>COUNTIFS(data!$F$2:$F$4115,"=canceled",
                      data!$D$2:$D$4115,"&gt;=50000")</f>
        <v>100</v>
      </c>
      <c r="E13">
        <f t="shared" si="3"/>
        <v>444</v>
      </c>
      <c r="F13">
        <f t="shared" si="0"/>
        <v>19</v>
      </c>
      <c r="G13">
        <f t="shared" si="1"/>
        <v>58</v>
      </c>
      <c r="H13">
        <f t="shared" si="2"/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G33" sqref="G33"/>
    </sheetView>
  </sheetViews>
  <sheetFormatPr baseColWidth="10" defaultRowHeight="15" x14ac:dyDescent="0.2"/>
  <cols>
    <col min="1" max="1" width="13.33203125" customWidth="1"/>
    <col min="2" max="2" width="14.83203125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8365</v>
      </c>
      <c r="B2" t="s">
        <v>8325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6" t="s">
        <v>8354</v>
      </c>
      <c r="B6" s="5">
        <v>40</v>
      </c>
      <c r="C6" s="5"/>
      <c r="D6" s="5"/>
      <c r="E6" s="5"/>
      <c r="F6" s="5">
        <v>40</v>
      </c>
    </row>
    <row r="7" spans="1:6" x14ac:dyDescent="0.2">
      <c r="A7" s="6" t="s">
        <v>8330</v>
      </c>
      <c r="B7" s="5">
        <v>40</v>
      </c>
      <c r="C7" s="5"/>
      <c r="D7" s="5"/>
      <c r="E7" s="5"/>
      <c r="F7" s="5">
        <v>40</v>
      </c>
    </row>
    <row r="8" spans="1:6" x14ac:dyDescent="0.2">
      <c r="A8" s="6" t="s">
        <v>8347</v>
      </c>
      <c r="B8" s="5"/>
      <c r="C8" s="5">
        <v>40</v>
      </c>
      <c r="D8" s="5"/>
      <c r="E8" s="5">
        <v>20</v>
      </c>
      <c r="F8" s="5">
        <v>60</v>
      </c>
    </row>
    <row r="9" spans="1:6" x14ac:dyDescent="0.2">
      <c r="A9" s="6" t="s">
        <v>8329</v>
      </c>
      <c r="B9" s="5">
        <v>140</v>
      </c>
      <c r="C9" s="5">
        <v>20</v>
      </c>
      <c r="D9" s="5"/>
      <c r="E9" s="5"/>
      <c r="F9" s="5">
        <v>160</v>
      </c>
    </row>
    <row r="10" spans="1:6" x14ac:dyDescent="0.2">
      <c r="A10" s="6" t="s">
        <v>8328</v>
      </c>
      <c r="B10" s="5"/>
      <c r="C10" s="5">
        <v>60</v>
      </c>
      <c r="D10" s="5"/>
      <c r="E10" s="5"/>
      <c r="F10" s="5">
        <v>60</v>
      </c>
    </row>
    <row r="11" spans="1:6" x14ac:dyDescent="0.2">
      <c r="A11" s="6" t="s">
        <v>8327</v>
      </c>
      <c r="B11" s="5">
        <v>20</v>
      </c>
      <c r="C11" s="5"/>
      <c r="D11" s="5"/>
      <c r="E11" s="5"/>
      <c r="F11" s="5">
        <v>20</v>
      </c>
    </row>
    <row r="12" spans="1:6" x14ac:dyDescent="0.2">
      <c r="A12" s="6" t="s">
        <v>8346</v>
      </c>
      <c r="B12" s="5">
        <v>40</v>
      </c>
      <c r="C12" s="5"/>
      <c r="D12" s="5"/>
      <c r="E12" s="5"/>
      <c r="F12" s="5">
        <v>40</v>
      </c>
    </row>
    <row r="13" spans="1:6" x14ac:dyDescent="0.2">
      <c r="A13" s="6" t="s">
        <v>8326</v>
      </c>
      <c r="B13" s="5">
        <v>260</v>
      </c>
      <c r="C13" s="5"/>
      <c r="D13" s="5"/>
      <c r="E13" s="5"/>
      <c r="F13" s="5">
        <v>260</v>
      </c>
    </row>
    <row r="14" spans="1:6" x14ac:dyDescent="0.2">
      <c r="A14" s="6" t="s">
        <v>8340</v>
      </c>
      <c r="B14" s="5"/>
      <c r="C14" s="5"/>
      <c r="D14" s="5">
        <v>20</v>
      </c>
      <c r="E14" s="5"/>
      <c r="F14" s="5">
        <v>20</v>
      </c>
    </row>
    <row r="15" spans="1:6" x14ac:dyDescent="0.2">
      <c r="A15" s="6" t="s">
        <v>8362</v>
      </c>
      <c r="B15" s="5">
        <v>540</v>
      </c>
      <c r="C15" s="5">
        <v>120</v>
      </c>
      <c r="D15" s="5">
        <v>20</v>
      </c>
      <c r="E15" s="5">
        <v>20</v>
      </c>
      <c r="F15" s="5">
        <v>700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27" sqref="C2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7.83203125" bestFit="1" customWidth="1"/>
    <col min="5" max="5" width="10" bestFit="1" customWidth="1"/>
    <col min="6" max="6" width="10" customWidth="1"/>
  </cols>
  <sheetData>
    <row r="1" spans="1:5" x14ac:dyDescent="0.2">
      <c r="A1" s="7" t="s">
        <v>8308</v>
      </c>
      <c r="B1" t="s">
        <v>8325</v>
      </c>
    </row>
    <row r="2" spans="1:5" x14ac:dyDescent="0.2">
      <c r="A2" s="7" t="s">
        <v>8369</v>
      </c>
      <c r="B2" t="s">
        <v>8360</v>
      </c>
    </row>
    <row r="4" spans="1:5" x14ac:dyDescent="0.2">
      <c r="A4" s="7" t="s">
        <v>8364</v>
      </c>
      <c r="B4" s="7" t="s">
        <v>8363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6" t="s">
        <v>8370</v>
      </c>
      <c r="B6" s="5">
        <v>55</v>
      </c>
      <c r="C6" s="5">
        <v>10</v>
      </c>
      <c r="D6" s="5">
        <v>3</v>
      </c>
      <c r="E6" s="5">
        <v>68</v>
      </c>
    </row>
    <row r="7" spans="1:5" x14ac:dyDescent="0.2">
      <c r="A7" s="6" t="s">
        <v>8371</v>
      </c>
      <c r="B7" s="5">
        <v>48</v>
      </c>
      <c r="C7" s="5">
        <v>8</v>
      </c>
      <c r="D7" s="5"/>
      <c r="E7" s="5">
        <v>56</v>
      </c>
    </row>
    <row r="8" spans="1:5" x14ac:dyDescent="0.2">
      <c r="A8" s="6" t="s">
        <v>8372</v>
      </c>
      <c r="B8" s="5">
        <v>49</v>
      </c>
      <c r="C8" s="5">
        <v>10</v>
      </c>
      <c r="D8" s="5">
        <v>2</v>
      </c>
      <c r="E8" s="5">
        <v>61</v>
      </c>
    </row>
    <row r="9" spans="1:5" x14ac:dyDescent="0.2">
      <c r="A9" s="6" t="s">
        <v>8373</v>
      </c>
      <c r="B9" s="5">
        <v>49</v>
      </c>
      <c r="C9" s="5">
        <v>10</v>
      </c>
      <c r="D9" s="5">
        <v>1</v>
      </c>
      <c r="E9" s="5">
        <v>60</v>
      </c>
    </row>
    <row r="10" spans="1:5" x14ac:dyDescent="0.2">
      <c r="A10" s="6" t="s">
        <v>8374</v>
      </c>
      <c r="B10" s="5">
        <v>53</v>
      </c>
      <c r="C10" s="5">
        <v>9</v>
      </c>
      <c r="D10" s="5">
        <v>2</v>
      </c>
      <c r="E10" s="5">
        <v>64</v>
      </c>
    </row>
    <row r="11" spans="1:5" x14ac:dyDescent="0.2">
      <c r="A11" s="6" t="s">
        <v>8375</v>
      </c>
      <c r="B11" s="5">
        <v>46</v>
      </c>
      <c r="C11" s="5">
        <v>7</v>
      </c>
      <c r="D11" s="5"/>
      <c r="E11" s="5">
        <v>53</v>
      </c>
    </row>
    <row r="12" spans="1:5" x14ac:dyDescent="0.2">
      <c r="A12" s="6" t="s">
        <v>8376</v>
      </c>
      <c r="B12" s="5">
        <v>39</v>
      </c>
      <c r="C12" s="5">
        <v>8</v>
      </c>
      <c r="D12" s="5">
        <v>5</v>
      </c>
      <c r="E12" s="5">
        <v>52</v>
      </c>
    </row>
    <row r="13" spans="1:5" x14ac:dyDescent="0.2">
      <c r="A13" s="6" t="s">
        <v>8377</v>
      </c>
      <c r="B13" s="5">
        <v>45</v>
      </c>
      <c r="C13" s="5">
        <v>12</v>
      </c>
      <c r="D13" s="5">
        <v>4</v>
      </c>
      <c r="E13" s="5">
        <v>61</v>
      </c>
    </row>
    <row r="14" spans="1:5" x14ac:dyDescent="0.2">
      <c r="A14" s="6" t="s">
        <v>8378</v>
      </c>
      <c r="B14" s="5">
        <v>38</v>
      </c>
      <c r="C14" s="5">
        <v>13</v>
      </c>
      <c r="D14" s="5"/>
      <c r="E14" s="5">
        <v>51</v>
      </c>
    </row>
    <row r="15" spans="1:5" x14ac:dyDescent="0.2">
      <c r="A15" s="6" t="s">
        <v>8379</v>
      </c>
      <c r="B15" s="5">
        <v>43</v>
      </c>
      <c r="C15" s="5">
        <v>16</v>
      </c>
      <c r="D15" s="5">
        <v>1</v>
      </c>
      <c r="E15" s="5">
        <v>60</v>
      </c>
    </row>
    <row r="16" spans="1:5" x14ac:dyDescent="0.2">
      <c r="A16" s="6" t="s">
        <v>8380</v>
      </c>
      <c r="B16" s="5">
        <v>45</v>
      </c>
      <c r="C16" s="5">
        <v>9</v>
      </c>
      <c r="D16" s="5">
        <v>1</v>
      </c>
      <c r="E16" s="5">
        <v>55</v>
      </c>
    </row>
    <row r="17" spans="1:5" x14ac:dyDescent="0.2">
      <c r="A17" s="6" t="s">
        <v>8381</v>
      </c>
      <c r="B17" s="5">
        <v>30</v>
      </c>
      <c r="C17" s="5">
        <v>8</v>
      </c>
      <c r="D17" s="5">
        <v>1</v>
      </c>
      <c r="E17" s="5">
        <v>39</v>
      </c>
    </row>
    <row r="18" spans="1:5" x14ac:dyDescent="0.2">
      <c r="A18" s="6" t="s">
        <v>8362</v>
      </c>
      <c r="B18" s="5">
        <v>540</v>
      </c>
      <c r="C18" s="5">
        <v>120</v>
      </c>
      <c r="D18" s="5">
        <v>20</v>
      </c>
      <c r="E18" s="5">
        <v>680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</vt:lpstr>
      <vt:lpstr>sub category</vt:lpstr>
      <vt:lpstr>start date</vt:lpstr>
      <vt:lpstr>Bonus</vt:lpstr>
      <vt:lpstr>for report 1</vt:lpstr>
      <vt:lpstr>for report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2018-01-15T21:43:28Z</dcterms:modified>
</cp:coreProperties>
</file>