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fiacom-my.sharepoint.com/personal/alan_ferreiros_faculdadefia_edu_br/Documents/ProjetoFinal/__PROJETO_FINAL__/"/>
    </mc:Choice>
  </mc:AlternateContent>
  <xr:revisionPtr revIDLastSave="5" documentId="8_{52533E36-26CF-4B9A-BE71-168F24C35C39}" xr6:coauthVersionLast="45" xr6:coauthVersionMax="45" xr10:uidLastSave="{E828F265-90F2-4273-BEF8-DAC34DDA07EF}"/>
  <bookViews>
    <workbookView xWindow="-120" yWindow="-120" windowWidth="29040" windowHeight="15840" xr2:uid="{387D73BD-99B8-42DF-951C-CA315B15A1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5" i="1" l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9" i="1"/>
  <c r="R25" i="1" s="1"/>
  <c r="N9" i="1"/>
  <c r="O8" i="1"/>
  <c r="N8" i="1"/>
  <c r="O7" i="1"/>
  <c r="N7" i="1"/>
  <c r="O6" i="1"/>
  <c r="N6" i="1"/>
  <c r="Q22" i="1" s="1"/>
  <c r="O5" i="1"/>
  <c r="R21" i="1" s="1"/>
  <c r="T21" i="1" s="1"/>
  <c r="N5" i="1"/>
  <c r="O4" i="1"/>
  <c r="N4" i="1"/>
  <c r="O3" i="1"/>
  <c r="N3" i="1"/>
  <c r="M21" i="1"/>
  <c r="M22" i="1" s="1"/>
  <c r="M23" i="1" s="1"/>
  <c r="M24" i="1" s="1"/>
  <c r="M25" i="1" s="1"/>
  <c r="L21" i="1"/>
  <c r="L22" i="1" s="1"/>
  <c r="L23" i="1" s="1"/>
  <c r="L24" i="1" s="1"/>
  <c r="L25" i="1" s="1"/>
  <c r="M20" i="1"/>
  <c r="L20" i="1"/>
  <c r="M13" i="1"/>
  <c r="M14" i="1" s="1"/>
  <c r="M15" i="1" s="1"/>
  <c r="M16" i="1" s="1"/>
  <c r="M17" i="1" s="1"/>
  <c r="L13" i="1"/>
  <c r="L14" i="1" s="1"/>
  <c r="L15" i="1" s="1"/>
  <c r="L16" i="1" s="1"/>
  <c r="L17" i="1" s="1"/>
  <c r="M12" i="1"/>
  <c r="L12" i="1"/>
  <c r="M6" i="1"/>
  <c r="M7" i="1" s="1"/>
  <c r="M8" i="1" s="1"/>
  <c r="M9" i="1" s="1"/>
  <c r="M5" i="1"/>
  <c r="L5" i="1"/>
  <c r="L6" i="1" s="1"/>
  <c r="L7" i="1" s="1"/>
  <c r="L8" i="1" s="1"/>
  <c r="L9" i="1" s="1"/>
  <c r="M4" i="1"/>
  <c r="L4" i="1"/>
  <c r="R23" i="1" l="1"/>
  <c r="V23" i="1" s="1"/>
  <c r="X23" i="1" s="1"/>
  <c r="Z23" i="1" s="1"/>
  <c r="Q20" i="1"/>
  <c r="R19" i="1"/>
  <c r="Q24" i="1"/>
  <c r="R20" i="1"/>
  <c r="T20" i="1" s="1"/>
  <c r="R24" i="1"/>
  <c r="V24" i="1" s="1"/>
  <c r="X24" i="1" s="1"/>
  <c r="Z24" i="1" s="1"/>
  <c r="Q21" i="1"/>
  <c r="U21" i="1" s="1"/>
  <c r="W21" i="1" s="1"/>
  <c r="Y21" i="1" s="1"/>
  <c r="Q25" i="1"/>
  <c r="U25" i="1" s="1"/>
  <c r="W25" i="1" s="1"/>
  <c r="Y25" i="1" s="1"/>
  <c r="R22" i="1"/>
  <c r="V22" i="1" s="1"/>
  <c r="X22" i="1" s="1"/>
  <c r="Z22" i="1" s="1"/>
  <c r="Q19" i="1"/>
  <c r="S19" i="1" s="1"/>
  <c r="Q23" i="1"/>
  <c r="S23" i="1" s="1"/>
  <c r="T22" i="1"/>
  <c r="U23" i="1"/>
  <c r="W23" i="1" s="1"/>
  <c r="Y23" i="1" s="1"/>
  <c r="T23" i="1"/>
  <c r="U22" i="1"/>
  <c r="W22" i="1" s="1"/>
  <c r="Y22" i="1" s="1"/>
  <c r="S22" i="1"/>
  <c r="U20" i="1"/>
  <c r="W20" i="1" s="1"/>
  <c r="Y20" i="1" s="1"/>
  <c r="S20" i="1"/>
  <c r="V19" i="1"/>
  <c r="X19" i="1" s="1"/>
  <c r="Z19" i="1" s="1"/>
  <c r="T19" i="1"/>
  <c r="S21" i="1"/>
  <c r="S24" i="1"/>
  <c r="U24" i="1"/>
  <c r="W24" i="1" s="1"/>
  <c r="Y24" i="1" s="1"/>
  <c r="V25" i="1"/>
  <c r="X25" i="1" s="1"/>
  <c r="Z25" i="1" s="1"/>
  <c r="T25" i="1"/>
  <c r="U19" i="1"/>
  <c r="W19" i="1" s="1"/>
  <c r="Y19" i="1" s="1"/>
  <c r="V21" i="1"/>
  <c r="X21" i="1" s="1"/>
  <c r="Z21" i="1" s="1"/>
  <c r="S25" i="1" l="1"/>
  <c r="T24" i="1"/>
  <c r="V20" i="1"/>
  <c r="X20" i="1" s="1"/>
  <c r="Z20" i="1" s="1"/>
</calcChain>
</file>

<file path=xl/sharedStrings.xml><?xml version="1.0" encoding="utf-8"?>
<sst xmlns="http://schemas.openxmlformats.org/spreadsheetml/2006/main" count="40" uniqueCount="26">
  <si>
    <t>baseline</t>
  </si>
  <si>
    <t>naive</t>
  </si>
  <si>
    <t>linear_regression</t>
  </si>
  <si>
    <t>generalized_linear_regression</t>
  </si>
  <si>
    <t>decision_tree_regression</t>
  </si>
  <si>
    <t>random_forest_regression</t>
  </si>
  <si>
    <t>gradient_boost_regression</t>
  </si>
  <si>
    <t>1. Method</t>
  </si>
  <si>
    <t>2. rmse train</t>
  </si>
  <si>
    <t>3. rmse test</t>
  </si>
  <si>
    <t>4. mse train</t>
  </si>
  <si>
    <t>5. mse test</t>
  </si>
  <si>
    <t>6. r2 train</t>
  </si>
  <si>
    <t>7. r2 test</t>
  </si>
  <si>
    <t>8. mae train</t>
  </si>
  <si>
    <t>9. mae test</t>
  </si>
  <si>
    <t>train count</t>
  </si>
  <si>
    <t>test count</t>
  </si>
  <si>
    <t>total mse train</t>
  </si>
  <si>
    <t>total mse test</t>
  </si>
  <si>
    <t>diff mse train</t>
  </si>
  <si>
    <t>diff mse test</t>
  </si>
  <si>
    <t>diff rmse train</t>
  </si>
  <si>
    <t>diff rmse test</t>
  </si>
  <si>
    <t>diff rmse train %</t>
  </si>
  <si>
    <t>diff rmse test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</si>
</sst>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106F-7690-4B99-94E7-035067579194}">
  <dimension ref="B1:Z25"/>
  <sheetViews>
    <sheetView tabSelected="1" topLeftCell="B1" workbookViewId="0">
      <selection activeCell="Q18" sqref="Q18:Z25"/>
    </sheetView>
  </sheetViews>
  <sheetFormatPr defaultRowHeight="15" x14ac:dyDescent="0.25"/>
  <cols>
    <col min="2" max="2" width="28.42578125" bestFit="1" customWidth="1"/>
    <col min="3" max="3" width="12" bestFit="1" customWidth="1"/>
    <col min="4" max="5" width="11.28515625" bestFit="1" customWidth="1"/>
    <col min="6" max="6" width="10.5703125" bestFit="1" customWidth="1"/>
    <col min="7" max="7" width="9.28515625" bestFit="1" customWidth="1"/>
    <col min="8" max="8" width="8.5703125" bestFit="1" customWidth="1"/>
    <col min="9" max="9" width="11.42578125" bestFit="1" customWidth="1"/>
    <col min="10" max="10" width="10.7109375" bestFit="1" customWidth="1"/>
    <col min="11" max="11" width="1.140625" customWidth="1"/>
    <col min="12" max="13" width="10.7109375" customWidth="1"/>
    <col min="14" max="14" width="14" bestFit="1" customWidth="1"/>
    <col min="15" max="15" width="13.28515625" bestFit="1" customWidth="1"/>
    <col min="16" max="16" width="1.140625" customWidth="1"/>
    <col min="17" max="18" width="5.5703125" bestFit="1" customWidth="1"/>
    <col min="19" max="19" width="12.85546875" bestFit="1" customWidth="1"/>
    <col min="20" max="20" width="12.140625" bestFit="1" customWidth="1"/>
    <col min="21" max="22" width="4.5703125" bestFit="1" customWidth="1"/>
    <col min="23" max="23" width="13.7109375" bestFit="1" customWidth="1"/>
    <col min="24" max="24" width="12.85546875" bestFit="1" customWidth="1"/>
    <col min="25" max="25" width="15.7109375" bestFit="1" customWidth="1"/>
    <col min="26" max="26" width="12.85546875" bestFit="1" customWidth="1"/>
  </cols>
  <sheetData>
    <row r="1" spans="2:18" s="1" customFormat="1" x14ac:dyDescent="0.25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L1" s="1" t="s">
        <v>16</v>
      </c>
      <c r="M1" s="1" t="s">
        <v>17</v>
      </c>
      <c r="N1" t="s">
        <v>18</v>
      </c>
      <c r="O1" t="s">
        <v>19</v>
      </c>
      <c r="R1"/>
    </row>
    <row r="3" spans="2:18" x14ac:dyDescent="0.25">
      <c r="B3" t="s">
        <v>0</v>
      </c>
      <c r="C3">
        <v>9.1020000000000003</v>
      </c>
      <c r="D3">
        <v>9.2970000000000006</v>
      </c>
      <c r="E3">
        <v>82.841999999999999</v>
      </c>
      <c r="F3">
        <v>86.433000000000007</v>
      </c>
      <c r="G3">
        <v>-0.187</v>
      </c>
      <c r="H3">
        <v>-0.17599999999999999</v>
      </c>
      <c r="I3">
        <v>6.2869999999999999</v>
      </c>
      <c r="J3">
        <v>6.2670000000000003</v>
      </c>
      <c r="L3">
        <v>36921</v>
      </c>
      <c r="M3">
        <v>15765</v>
      </c>
      <c r="N3" s="3">
        <f>L3*E3</f>
        <v>3058609.4819999998</v>
      </c>
      <c r="O3" s="3">
        <f>M3*F3</f>
        <v>1362616.2450000001</v>
      </c>
    </row>
    <row r="4" spans="2:18" x14ac:dyDescent="0.25">
      <c r="B4" t="s">
        <v>1</v>
      </c>
      <c r="C4">
        <v>8.3539999999999992</v>
      </c>
      <c r="D4">
        <v>8.5719999999999992</v>
      </c>
      <c r="E4">
        <v>69.795000000000002</v>
      </c>
      <c r="F4">
        <v>73.472999999999999</v>
      </c>
      <c r="G4">
        <v>0</v>
      </c>
      <c r="H4">
        <v>0</v>
      </c>
      <c r="I4">
        <v>5.694</v>
      </c>
      <c r="J4">
        <v>5.7350000000000003</v>
      </c>
      <c r="L4">
        <f>L3</f>
        <v>36921</v>
      </c>
      <c r="M4">
        <f t="shared" ref="M4:M9" si="0">M3</f>
        <v>15765</v>
      </c>
      <c r="N4" s="3">
        <f t="shared" ref="N4:N9" si="1">L4*E4</f>
        <v>2576901.1949999998</v>
      </c>
      <c r="O4" s="3">
        <f t="shared" ref="O4:O9" si="2">M4*F4</f>
        <v>1158301.845</v>
      </c>
    </row>
    <row r="5" spans="2:18" x14ac:dyDescent="0.25">
      <c r="B5" t="s">
        <v>2</v>
      </c>
      <c r="C5">
        <v>7.327</v>
      </c>
      <c r="D5">
        <v>7.548</v>
      </c>
      <c r="E5">
        <v>53.685000000000002</v>
      </c>
      <c r="F5">
        <v>56.968000000000004</v>
      </c>
      <c r="G5">
        <v>0.23100000000000001</v>
      </c>
      <c r="H5">
        <v>0.22500000000000001</v>
      </c>
      <c r="I5">
        <v>4.6210000000000004</v>
      </c>
      <c r="J5">
        <v>4.6150000000000002</v>
      </c>
      <c r="L5">
        <f t="shared" ref="L5:L9" si="3">L4</f>
        <v>36921</v>
      </c>
      <c r="M5">
        <f t="shared" si="0"/>
        <v>15765</v>
      </c>
      <c r="N5" s="3">
        <f t="shared" si="1"/>
        <v>1982103.885</v>
      </c>
      <c r="O5" s="3">
        <f t="shared" si="2"/>
        <v>898100.52</v>
      </c>
    </row>
    <row r="6" spans="2:18" x14ac:dyDescent="0.25">
      <c r="B6" t="s">
        <v>3</v>
      </c>
      <c r="C6">
        <v>7.327</v>
      </c>
      <c r="D6">
        <v>7.548</v>
      </c>
      <c r="E6">
        <v>53.685000000000002</v>
      </c>
      <c r="F6">
        <v>56.968000000000004</v>
      </c>
      <c r="G6">
        <v>0.23100000000000001</v>
      </c>
      <c r="H6">
        <v>0.22500000000000001</v>
      </c>
      <c r="I6">
        <v>4.6210000000000004</v>
      </c>
      <c r="J6">
        <v>4.6150000000000002</v>
      </c>
      <c r="L6">
        <f t="shared" si="3"/>
        <v>36921</v>
      </c>
      <c r="M6">
        <f t="shared" si="0"/>
        <v>15765</v>
      </c>
      <c r="N6" s="3">
        <f t="shared" si="1"/>
        <v>1982103.885</v>
      </c>
      <c r="O6" s="3">
        <f t="shared" si="2"/>
        <v>898100.52</v>
      </c>
    </row>
    <row r="7" spans="2:18" x14ac:dyDescent="0.25">
      <c r="B7" t="s">
        <v>4</v>
      </c>
      <c r="C7">
        <v>6.9139999999999997</v>
      </c>
      <c r="D7">
        <v>7.1180000000000003</v>
      </c>
      <c r="E7">
        <v>47.798000000000002</v>
      </c>
      <c r="F7">
        <v>50.673000000000002</v>
      </c>
      <c r="G7">
        <v>0.315</v>
      </c>
      <c r="H7">
        <v>0.31</v>
      </c>
      <c r="I7">
        <v>4.29</v>
      </c>
      <c r="J7">
        <v>4.2720000000000002</v>
      </c>
      <c r="L7">
        <f t="shared" si="3"/>
        <v>36921</v>
      </c>
      <c r="M7">
        <f t="shared" si="0"/>
        <v>15765</v>
      </c>
      <c r="N7" s="3">
        <f t="shared" si="1"/>
        <v>1764749.9580000001</v>
      </c>
      <c r="O7" s="3">
        <f t="shared" si="2"/>
        <v>798859.84499999997</v>
      </c>
    </row>
    <row r="8" spans="2:18" x14ac:dyDescent="0.25">
      <c r="B8" t="s">
        <v>5</v>
      </c>
      <c r="C8">
        <v>6.63</v>
      </c>
      <c r="D8">
        <v>6.9370000000000003</v>
      </c>
      <c r="E8">
        <v>43.954000000000001</v>
      </c>
      <c r="F8">
        <v>48.122999999999998</v>
      </c>
      <c r="G8">
        <v>0.37</v>
      </c>
      <c r="H8">
        <v>0.34499999999999997</v>
      </c>
      <c r="I8">
        <v>4.0620000000000003</v>
      </c>
      <c r="J8">
        <v>4.0970000000000004</v>
      </c>
      <c r="L8">
        <f t="shared" si="3"/>
        <v>36921</v>
      </c>
      <c r="M8">
        <f t="shared" si="0"/>
        <v>15765</v>
      </c>
      <c r="N8" s="3">
        <f t="shared" si="1"/>
        <v>1622825.6340000001</v>
      </c>
      <c r="O8" s="3">
        <f t="shared" si="2"/>
        <v>758659.09499999997</v>
      </c>
    </row>
    <row r="9" spans="2:18" x14ac:dyDescent="0.25">
      <c r="B9" t="s">
        <v>6</v>
      </c>
      <c r="C9">
        <v>6.7539999999999996</v>
      </c>
      <c r="D9">
        <v>7.0119999999999996</v>
      </c>
      <c r="E9">
        <v>45.619</v>
      </c>
      <c r="F9">
        <v>49.161999999999999</v>
      </c>
      <c r="G9">
        <v>0.34599999999999997</v>
      </c>
      <c r="H9">
        <v>0.33100000000000002</v>
      </c>
      <c r="I9">
        <v>4.1479999999999997</v>
      </c>
      <c r="J9">
        <v>4.1609999999999996</v>
      </c>
      <c r="L9">
        <f t="shared" si="3"/>
        <v>36921</v>
      </c>
      <c r="M9">
        <f t="shared" si="0"/>
        <v>15765</v>
      </c>
      <c r="N9" s="3">
        <f t="shared" si="1"/>
        <v>1684299.0989999999</v>
      </c>
      <c r="O9" s="3">
        <f t="shared" si="2"/>
        <v>775038.92999999993</v>
      </c>
    </row>
    <row r="10" spans="2:18" x14ac:dyDescent="0.25">
      <c r="N10" s="3"/>
      <c r="O10" s="3"/>
    </row>
    <row r="11" spans="2:18" x14ac:dyDescent="0.25">
      <c r="B11" t="s">
        <v>0</v>
      </c>
      <c r="C11">
        <v>11.42</v>
      </c>
      <c r="D11">
        <v>11.907999999999999</v>
      </c>
      <c r="E11">
        <v>130.40899999999999</v>
      </c>
      <c r="F11">
        <v>141.80000000000001</v>
      </c>
      <c r="G11">
        <v>-0.16</v>
      </c>
      <c r="H11">
        <v>-0.129</v>
      </c>
      <c r="I11">
        <v>7.5270000000000001</v>
      </c>
      <c r="J11">
        <v>7.7450000000000001</v>
      </c>
      <c r="L11">
        <v>23451</v>
      </c>
      <c r="M11">
        <v>10030</v>
      </c>
      <c r="N11" s="3">
        <f t="shared" ref="N11:N17" si="4">L11*E11</f>
        <v>3058221.4589999998</v>
      </c>
      <c r="O11" s="3">
        <f t="shared" ref="O11:O17" si="5">M11*F11</f>
        <v>1422254</v>
      </c>
    </row>
    <row r="12" spans="2:18" x14ac:dyDescent="0.25">
      <c r="B12" t="s">
        <v>1</v>
      </c>
      <c r="C12">
        <v>10.603999999999999</v>
      </c>
      <c r="D12">
        <v>11.209</v>
      </c>
      <c r="E12">
        <v>112.449</v>
      </c>
      <c r="F12">
        <v>125.639</v>
      </c>
      <c r="G12">
        <v>0</v>
      </c>
      <c r="H12">
        <v>0</v>
      </c>
      <c r="I12">
        <v>7.1210000000000004</v>
      </c>
      <c r="J12">
        <v>7.4</v>
      </c>
      <c r="L12">
        <f>L11</f>
        <v>23451</v>
      </c>
      <c r="M12">
        <f t="shared" ref="M12:M17" si="6">M11</f>
        <v>10030</v>
      </c>
      <c r="N12" s="3">
        <f t="shared" si="4"/>
        <v>2637041.4989999998</v>
      </c>
      <c r="O12" s="3">
        <f t="shared" si="5"/>
        <v>1260159.17</v>
      </c>
    </row>
    <row r="13" spans="2:18" x14ac:dyDescent="0.25">
      <c r="B13" t="s">
        <v>2</v>
      </c>
      <c r="C13">
        <v>9.6150000000000002</v>
      </c>
      <c r="D13">
        <v>10.141999999999999</v>
      </c>
      <c r="E13">
        <v>92.448999999999998</v>
      </c>
      <c r="F13">
        <v>102.85899999999999</v>
      </c>
      <c r="G13">
        <v>0.17799999999999999</v>
      </c>
      <c r="H13">
        <v>0.18099999999999999</v>
      </c>
      <c r="I13">
        <v>6.1</v>
      </c>
      <c r="J13">
        <v>6.2830000000000004</v>
      </c>
      <c r="L13">
        <f t="shared" ref="L13:L17" si="7">L12</f>
        <v>23451</v>
      </c>
      <c r="M13">
        <f t="shared" si="6"/>
        <v>10030</v>
      </c>
      <c r="N13" s="3">
        <f t="shared" si="4"/>
        <v>2168021.4989999998</v>
      </c>
      <c r="O13" s="3">
        <f t="shared" si="5"/>
        <v>1031675.7699999999</v>
      </c>
    </row>
    <row r="14" spans="2:18" x14ac:dyDescent="0.25">
      <c r="B14" t="s">
        <v>3</v>
      </c>
      <c r="C14">
        <v>9.6150000000000002</v>
      </c>
      <c r="D14">
        <v>10.141999999999999</v>
      </c>
      <c r="E14">
        <v>92.448999999999998</v>
      </c>
      <c r="F14">
        <v>102.861</v>
      </c>
      <c r="G14">
        <v>0.17799999999999999</v>
      </c>
      <c r="H14">
        <v>0.18099999999999999</v>
      </c>
      <c r="I14">
        <v>6.1</v>
      </c>
      <c r="J14">
        <v>6.2830000000000004</v>
      </c>
      <c r="L14">
        <f t="shared" si="7"/>
        <v>23451</v>
      </c>
      <c r="M14">
        <f t="shared" si="6"/>
        <v>10030</v>
      </c>
      <c r="N14" s="3">
        <f t="shared" si="4"/>
        <v>2168021.4989999998</v>
      </c>
      <c r="O14" s="3">
        <f t="shared" si="5"/>
        <v>1031695.8300000001</v>
      </c>
    </row>
    <row r="15" spans="2:18" x14ac:dyDescent="0.25">
      <c r="B15" t="s">
        <v>4</v>
      </c>
      <c r="C15">
        <v>9.0920000000000005</v>
      </c>
      <c r="D15">
        <v>9.69</v>
      </c>
      <c r="E15">
        <v>82.667000000000002</v>
      </c>
      <c r="F15">
        <v>93.900999999999996</v>
      </c>
      <c r="G15">
        <v>0.26500000000000001</v>
      </c>
      <c r="H15">
        <v>0.252</v>
      </c>
      <c r="I15">
        <v>5.6050000000000004</v>
      </c>
      <c r="J15">
        <v>5.859</v>
      </c>
      <c r="L15">
        <f t="shared" si="7"/>
        <v>23451</v>
      </c>
      <c r="M15">
        <f t="shared" si="6"/>
        <v>10030</v>
      </c>
      <c r="N15" s="3">
        <f t="shared" si="4"/>
        <v>1938623.817</v>
      </c>
      <c r="O15" s="3">
        <f t="shared" si="5"/>
        <v>941827.02999999991</v>
      </c>
    </row>
    <row r="16" spans="2:18" x14ac:dyDescent="0.25">
      <c r="B16" t="s">
        <v>5</v>
      </c>
      <c r="C16">
        <v>8.7629999999999999</v>
      </c>
      <c r="D16">
        <v>9.5990000000000002</v>
      </c>
      <c r="E16">
        <v>76.784000000000006</v>
      </c>
      <c r="F16">
        <v>92.137</v>
      </c>
      <c r="G16">
        <v>0.317</v>
      </c>
      <c r="H16">
        <v>0.26600000000000001</v>
      </c>
      <c r="I16">
        <v>5.3819999999999997</v>
      </c>
      <c r="J16">
        <v>5.7560000000000002</v>
      </c>
      <c r="L16">
        <f t="shared" si="7"/>
        <v>23451</v>
      </c>
      <c r="M16">
        <f t="shared" si="6"/>
        <v>10030</v>
      </c>
      <c r="N16" s="3">
        <f t="shared" si="4"/>
        <v>1800661.584</v>
      </c>
      <c r="O16" s="3">
        <f t="shared" si="5"/>
        <v>924134.11</v>
      </c>
    </row>
    <row r="17" spans="2:26" x14ac:dyDescent="0.25">
      <c r="B17" t="s">
        <v>6</v>
      </c>
      <c r="C17">
        <v>8.8480000000000008</v>
      </c>
      <c r="D17">
        <v>9.5229999999999997</v>
      </c>
      <c r="E17">
        <v>78.278000000000006</v>
      </c>
      <c r="F17">
        <v>90.694999999999993</v>
      </c>
      <c r="G17">
        <v>0.30399999999999999</v>
      </c>
      <c r="H17">
        <v>0.27800000000000002</v>
      </c>
      <c r="I17">
        <v>5.4269999999999996</v>
      </c>
      <c r="J17">
        <v>5.7249999999999996</v>
      </c>
      <c r="L17">
        <f t="shared" si="7"/>
        <v>23451</v>
      </c>
      <c r="M17">
        <f t="shared" si="6"/>
        <v>10030</v>
      </c>
      <c r="N17" s="3">
        <f t="shared" si="4"/>
        <v>1835697.378</v>
      </c>
      <c r="O17" s="3">
        <f t="shared" si="5"/>
        <v>909670.85</v>
      </c>
    </row>
    <row r="18" spans="2:26" x14ac:dyDescent="0.25">
      <c r="N18" s="3"/>
      <c r="O18" s="3"/>
      <c r="S18" t="s">
        <v>20</v>
      </c>
      <c r="T18" t="s">
        <v>21</v>
      </c>
      <c r="W18" t="s">
        <v>22</v>
      </c>
      <c r="X18" t="s">
        <v>23</v>
      </c>
      <c r="Y18" t="s">
        <v>24</v>
      </c>
      <c r="Z18" t="s">
        <v>25</v>
      </c>
    </row>
    <row r="19" spans="2:26" x14ac:dyDescent="0.25">
      <c r="B19" t="s">
        <v>0</v>
      </c>
      <c r="C19">
        <v>10.099</v>
      </c>
      <c r="D19">
        <v>10.397</v>
      </c>
      <c r="E19">
        <v>101.98699999999999</v>
      </c>
      <c r="F19">
        <v>108.10599999999999</v>
      </c>
      <c r="G19">
        <v>-0.13100000000000001</v>
      </c>
      <c r="H19">
        <v>-0.104</v>
      </c>
      <c r="I19">
        <v>6.8070000000000004</v>
      </c>
      <c r="J19">
        <v>6.8630000000000004</v>
      </c>
      <c r="L19">
        <v>60798</v>
      </c>
      <c r="M19">
        <v>25795</v>
      </c>
      <c r="N19" s="3">
        <f t="shared" ref="N19:N25" si="8">L19*E19</f>
        <v>6200605.6259999992</v>
      </c>
      <c r="O19" s="3">
        <f t="shared" ref="O19:O25" si="9">M19*F19</f>
        <v>2788594.27</v>
      </c>
      <c r="Q19" s="3">
        <f>(N3+N11)/L19</f>
        <v>100.60908156518306</v>
      </c>
      <c r="R19" s="3">
        <f>(O3+O11)/M19</f>
        <v>107.96162996704788</v>
      </c>
      <c r="S19" s="2">
        <f>E19-Q19</f>
        <v>1.3779184348169338</v>
      </c>
      <c r="T19" s="2">
        <f>F19-R19</f>
        <v>0.14437003295211071</v>
      </c>
      <c r="U19" s="3">
        <f>SQRT(Q19)</f>
        <v>10.03040784640301</v>
      </c>
      <c r="V19" s="3">
        <f>SQRT(R19)</f>
        <v>10.390458602345129</v>
      </c>
      <c r="W19" s="2">
        <f>C19-U19</f>
        <v>6.8592153596990002E-2</v>
      </c>
      <c r="X19" s="2">
        <f>D19-V19</f>
        <v>6.5413976548711616E-3</v>
      </c>
      <c r="Y19" s="4">
        <f>W19/U19</f>
        <v>6.8384211935696845E-3</v>
      </c>
      <c r="Z19" s="4">
        <f>X19/V19</f>
        <v>6.2955812685638022E-4</v>
      </c>
    </row>
    <row r="20" spans="2:26" x14ac:dyDescent="0.25">
      <c r="B20" t="s">
        <v>1</v>
      </c>
      <c r="C20">
        <v>9.4979999999999993</v>
      </c>
      <c r="D20">
        <v>9.8940000000000001</v>
      </c>
      <c r="E20">
        <v>90.203000000000003</v>
      </c>
      <c r="F20">
        <v>97.894999999999996</v>
      </c>
      <c r="G20">
        <v>0</v>
      </c>
      <c r="H20">
        <v>0</v>
      </c>
      <c r="I20">
        <v>6.4219999999999997</v>
      </c>
      <c r="J20">
        <v>6.5419999999999998</v>
      </c>
      <c r="L20">
        <f>L19</f>
        <v>60798</v>
      </c>
      <c r="M20">
        <f t="shared" ref="M20:M25" si="10">M19</f>
        <v>25795</v>
      </c>
      <c r="N20" s="3">
        <f t="shared" si="8"/>
        <v>5484161.9939999999</v>
      </c>
      <c r="O20" s="3">
        <f t="shared" si="9"/>
        <v>2525201.5249999999</v>
      </c>
      <c r="Q20" s="3">
        <f t="shared" ref="Q20:R25" si="11">(N4+N12)/L20</f>
        <v>85.758457416362376</v>
      </c>
      <c r="R20" s="3">
        <f t="shared" si="11"/>
        <v>93.756968986237624</v>
      </c>
      <c r="S20" s="2">
        <f t="shared" ref="S20:T25" si="12">E20-Q20</f>
        <v>4.4445425836376273</v>
      </c>
      <c r="T20" s="2">
        <f t="shared" si="12"/>
        <v>4.1380310137623724</v>
      </c>
      <c r="U20" s="3">
        <f t="shared" ref="U20:U25" si="13">SQRT(Q20)</f>
        <v>9.2605862350265049</v>
      </c>
      <c r="V20" s="3">
        <f t="shared" ref="V20:V25" si="14">SQRT(R20)</f>
        <v>9.6828182357326948</v>
      </c>
      <c r="W20" s="2">
        <f t="shared" ref="W20:W25" si="15">C20-U20</f>
        <v>0.23741376497349442</v>
      </c>
      <c r="X20" s="2">
        <f t="shared" ref="X20:X25" si="16">D20-V20</f>
        <v>0.21118176426730528</v>
      </c>
      <c r="Y20" s="4">
        <f t="shared" ref="Y20:Y25" si="17">W20/U20</f>
        <v>2.5637012490150945E-2</v>
      </c>
      <c r="Z20" s="4">
        <f t="shared" ref="Z20:Z25" si="18">X20/V20</f>
        <v>2.1809948211975832E-2</v>
      </c>
    </row>
    <row r="21" spans="2:26" x14ac:dyDescent="0.25">
      <c r="B21" t="s">
        <v>2</v>
      </c>
      <c r="C21">
        <v>8.327</v>
      </c>
      <c r="D21">
        <v>8.67</v>
      </c>
      <c r="E21">
        <v>69.334999999999994</v>
      </c>
      <c r="F21">
        <v>75.168000000000006</v>
      </c>
      <c r="G21">
        <v>0.23100000000000001</v>
      </c>
      <c r="H21">
        <v>0.23200000000000001</v>
      </c>
      <c r="I21">
        <v>5.226</v>
      </c>
      <c r="J21">
        <v>5.2809999999999997</v>
      </c>
      <c r="L21">
        <f t="shared" ref="L21:L25" si="19">L20</f>
        <v>60798</v>
      </c>
      <c r="M21">
        <f t="shared" si="10"/>
        <v>25795</v>
      </c>
      <c r="N21" s="3">
        <f t="shared" si="8"/>
        <v>4215429.33</v>
      </c>
      <c r="O21" s="3">
        <f t="shared" si="9"/>
        <v>1938958.56</v>
      </c>
      <c r="Q21" s="3">
        <f t="shared" si="11"/>
        <v>68.260886608112102</v>
      </c>
      <c r="R21" s="3">
        <f t="shared" si="11"/>
        <v>74.812029075402208</v>
      </c>
      <c r="S21" s="2">
        <f t="shared" si="12"/>
        <v>1.0741133918878916</v>
      </c>
      <c r="T21" s="2">
        <f t="shared" si="12"/>
        <v>0.35597092459779844</v>
      </c>
      <c r="U21" s="3">
        <f t="shared" si="13"/>
        <v>8.2620146821530227</v>
      </c>
      <c r="V21" s="3">
        <f t="shared" si="14"/>
        <v>8.6493947230660133</v>
      </c>
      <c r="W21" s="2">
        <f t="shared" si="15"/>
        <v>6.4985317846977253E-2</v>
      </c>
      <c r="X21" s="2">
        <f t="shared" si="16"/>
        <v>2.0605276933986616E-2</v>
      </c>
      <c r="Y21" s="4">
        <f t="shared" si="17"/>
        <v>7.865553420929353E-3</v>
      </c>
      <c r="Z21" s="4">
        <f t="shared" si="18"/>
        <v>2.3822796384857917E-3</v>
      </c>
    </row>
    <row r="22" spans="2:26" x14ac:dyDescent="0.25">
      <c r="B22" t="s">
        <v>3</v>
      </c>
      <c r="C22">
        <v>8.327</v>
      </c>
      <c r="D22">
        <v>8.67</v>
      </c>
      <c r="E22">
        <v>69.334999999999994</v>
      </c>
      <c r="F22">
        <v>75.168999999999997</v>
      </c>
      <c r="G22">
        <v>0.23100000000000001</v>
      </c>
      <c r="H22">
        <v>0.23200000000000001</v>
      </c>
      <c r="I22">
        <v>5.226</v>
      </c>
      <c r="J22">
        <v>5.2809999999999997</v>
      </c>
      <c r="L22">
        <f t="shared" si="19"/>
        <v>60798</v>
      </c>
      <c r="M22">
        <f t="shared" si="10"/>
        <v>25795</v>
      </c>
      <c r="N22" s="3">
        <f t="shared" si="8"/>
        <v>4215429.33</v>
      </c>
      <c r="O22" s="3">
        <f t="shared" si="9"/>
        <v>1938984.355</v>
      </c>
      <c r="Q22" s="3">
        <f t="shared" si="11"/>
        <v>68.260886608112102</v>
      </c>
      <c r="R22" s="3">
        <f t="shared" si="11"/>
        <v>74.812806745493319</v>
      </c>
      <c r="S22" s="2">
        <f t="shared" si="12"/>
        <v>1.0741133918878916</v>
      </c>
      <c r="T22" s="2">
        <f t="shared" si="12"/>
        <v>0.35619325450667816</v>
      </c>
      <c r="U22" s="3">
        <f t="shared" si="13"/>
        <v>8.2620146821530227</v>
      </c>
      <c r="V22" s="3">
        <f t="shared" si="14"/>
        <v>8.6494396781232776</v>
      </c>
      <c r="W22" s="2">
        <f t="shared" si="15"/>
        <v>6.4985317846977253E-2</v>
      </c>
      <c r="X22" s="2">
        <f t="shared" si="16"/>
        <v>2.0560321876722298E-2</v>
      </c>
      <c r="Y22" s="4">
        <f t="shared" si="17"/>
        <v>7.865553420929353E-3</v>
      </c>
      <c r="Z22" s="4">
        <f t="shared" si="18"/>
        <v>2.3770698035763859E-3</v>
      </c>
    </row>
    <row r="23" spans="2:26" x14ac:dyDescent="0.25">
      <c r="B23" t="s">
        <v>4</v>
      </c>
      <c r="C23">
        <v>7.9080000000000004</v>
      </c>
      <c r="D23">
        <v>8.298</v>
      </c>
      <c r="E23">
        <v>62.54</v>
      </c>
      <c r="F23">
        <v>68.852000000000004</v>
      </c>
      <c r="G23">
        <v>0.307</v>
      </c>
      <c r="H23">
        <v>0.29699999999999999</v>
      </c>
      <c r="I23">
        <v>4.8710000000000004</v>
      </c>
      <c r="J23">
        <v>4.952</v>
      </c>
      <c r="L23">
        <f t="shared" si="19"/>
        <v>60798</v>
      </c>
      <c r="M23">
        <f t="shared" si="10"/>
        <v>25795</v>
      </c>
      <c r="N23" s="3">
        <f t="shared" si="8"/>
        <v>3802306.92</v>
      </c>
      <c r="O23" s="3">
        <f t="shared" si="9"/>
        <v>1776037.34</v>
      </c>
      <c r="Q23" s="3">
        <f t="shared" si="11"/>
        <v>60.912756587387747</v>
      </c>
      <c r="R23" s="3">
        <f t="shared" si="11"/>
        <v>67.481561349098669</v>
      </c>
      <c r="S23" s="2">
        <f t="shared" si="12"/>
        <v>1.6272434126122519</v>
      </c>
      <c r="T23" s="2">
        <f t="shared" si="12"/>
        <v>1.3704386509013347</v>
      </c>
      <c r="U23" s="3">
        <f t="shared" si="13"/>
        <v>7.8046624902930777</v>
      </c>
      <c r="V23" s="3">
        <f t="shared" si="14"/>
        <v>8.214716145375851</v>
      </c>
      <c r="W23" s="2">
        <f t="shared" si="15"/>
        <v>0.10333750970692268</v>
      </c>
      <c r="X23" s="2">
        <f t="shared" si="16"/>
        <v>8.3283854624149001E-2</v>
      </c>
      <c r="Y23" s="4">
        <f t="shared" si="17"/>
        <v>1.3240484112598979E-2</v>
      </c>
      <c r="Z23" s="4">
        <f t="shared" si="18"/>
        <v>1.0138372787358008E-2</v>
      </c>
    </row>
    <row r="24" spans="2:26" x14ac:dyDescent="0.25">
      <c r="B24" t="s">
        <v>5</v>
      </c>
      <c r="C24">
        <v>7.6219999999999999</v>
      </c>
      <c r="D24">
        <v>8.1739999999999995</v>
      </c>
      <c r="E24">
        <v>58.087000000000003</v>
      </c>
      <c r="F24">
        <v>66.819000000000003</v>
      </c>
      <c r="G24">
        <v>0.35599999999999998</v>
      </c>
      <c r="H24">
        <v>0.317</v>
      </c>
      <c r="I24">
        <v>4.6390000000000002</v>
      </c>
      <c r="J24">
        <v>4.8129999999999997</v>
      </c>
      <c r="L24">
        <f t="shared" si="19"/>
        <v>60798</v>
      </c>
      <c r="M24">
        <f t="shared" si="10"/>
        <v>25795</v>
      </c>
      <c r="N24" s="3">
        <f t="shared" si="8"/>
        <v>3531573.426</v>
      </c>
      <c r="O24" s="3">
        <f t="shared" si="9"/>
        <v>1723596.105</v>
      </c>
      <c r="Q24" s="3">
        <f t="shared" si="11"/>
        <v>56.309207835784079</v>
      </c>
      <c r="R24" s="3">
        <f t="shared" si="11"/>
        <v>65.237185694902109</v>
      </c>
      <c r="S24" s="2">
        <f t="shared" si="12"/>
        <v>1.7777921642159242</v>
      </c>
      <c r="T24" s="2">
        <f t="shared" si="12"/>
        <v>1.5818143050978932</v>
      </c>
      <c r="U24" s="3">
        <f t="shared" si="13"/>
        <v>7.5039461509118039</v>
      </c>
      <c r="V24" s="3">
        <f t="shared" si="14"/>
        <v>8.0769539861820494</v>
      </c>
      <c r="W24" s="2">
        <f t="shared" si="15"/>
        <v>0.11805384908819594</v>
      </c>
      <c r="X24" s="2">
        <f t="shared" si="16"/>
        <v>9.7046013817950083E-2</v>
      </c>
      <c r="Y24" s="4">
        <f t="shared" si="17"/>
        <v>1.5732235641623203E-2</v>
      </c>
      <c r="Z24" s="4">
        <f t="shared" si="18"/>
        <v>1.201517477801349E-2</v>
      </c>
    </row>
    <row r="25" spans="2:26" x14ac:dyDescent="0.25">
      <c r="B25" t="s">
        <v>6</v>
      </c>
      <c r="C25">
        <v>7.7320000000000002</v>
      </c>
      <c r="D25">
        <v>8.1530000000000005</v>
      </c>
      <c r="E25">
        <v>59.78</v>
      </c>
      <c r="F25">
        <v>66.477000000000004</v>
      </c>
      <c r="G25">
        <v>0.33700000000000002</v>
      </c>
      <c r="H25">
        <v>0.32100000000000001</v>
      </c>
      <c r="I25">
        <v>4.7270000000000003</v>
      </c>
      <c r="J25">
        <v>4.8179999999999996</v>
      </c>
      <c r="L25">
        <f t="shared" si="19"/>
        <v>60798</v>
      </c>
      <c r="M25">
        <f t="shared" si="10"/>
        <v>25795</v>
      </c>
      <c r="N25" s="3">
        <f t="shared" si="8"/>
        <v>3634504.44</v>
      </c>
      <c r="O25" s="3">
        <f t="shared" si="9"/>
        <v>1714774.2150000001</v>
      </c>
      <c r="Q25" s="3">
        <f t="shared" si="11"/>
        <v>57.896583390901014</v>
      </c>
      <c r="R25" s="3">
        <f t="shared" si="11"/>
        <v>65.311485946888922</v>
      </c>
      <c r="S25" s="2">
        <f t="shared" si="12"/>
        <v>1.8834166090989868</v>
      </c>
      <c r="T25" s="2">
        <f t="shared" si="12"/>
        <v>1.1655140531110817</v>
      </c>
      <c r="U25" s="3">
        <f t="shared" si="13"/>
        <v>7.6089804435877619</v>
      </c>
      <c r="V25" s="3">
        <f t="shared" si="14"/>
        <v>8.0815521991068593</v>
      </c>
      <c r="W25" s="2">
        <f t="shared" si="15"/>
        <v>0.12301955641223827</v>
      </c>
      <c r="X25" s="2">
        <f t="shared" si="16"/>
        <v>7.1447800893141178E-2</v>
      </c>
      <c r="Y25" s="4">
        <f t="shared" si="17"/>
        <v>1.6167679405183554E-2</v>
      </c>
      <c r="Z25" s="4">
        <f t="shared" si="18"/>
        <v>8.8408512539258615E-3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01DED3AA4F314E80147B24E0CDFD9F" ma:contentTypeVersion="12" ma:contentTypeDescription="Create a new document." ma:contentTypeScope="" ma:versionID="cb5041ff6468d854682aaea0e142ca74">
  <xsd:schema xmlns:xsd="http://www.w3.org/2001/XMLSchema" xmlns:xs="http://www.w3.org/2001/XMLSchema" xmlns:p="http://schemas.microsoft.com/office/2006/metadata/properties" xmlns:ns3="0e5ddb88-a1d4-4f32-b7d9-6ba4f73bba7e" xmlns:ns4="702bbd4d-8432-45d2-b5a8-9330ea76a1b8" targetNamespace="http://schemas.microsoft.com/office/2006/metadata/properties" ma:root="true" ma:fieldsID="59f2d1a8849b77cf94628ea0373f5545" ns3:_="" ns4:_="">
    <xsd:import namespace="0e5ddb88-a1d4-4f32-b7d9-6ba4f73bba7e"/>
    <xsd:import namespace="702bbd4d-8432-45d2-b5a8-9330ea76a1b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ddb88-a1d4-4f32-b7d9-6ba4f73bba7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bbd4d-8432-45d2-b5a8-9330ea76a1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20DE34-744D-4788-AA35-F7CDDBA853B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40C929-6F3B-47C2-9C6B-9655B8F55B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053F08-DBB5-4FF0-8A3D-84726A4466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5ddb88-a1d4-4f32-b7d9-6ba4f73bba7e"/>
    <ds:schemaRef ds:uri="702bbd4d-8432-45d2-b5a8-9330ea76a1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Ferreirós</dc:creator>
  <cp:lastModifiedBy>Alan Ferreirós</cp:lastModifiedBy>
  <dcterms:created xsi:type="dcterms:W3CDTF">2020-06-03T17:27:16Z</dcterms:created>
  <dcterms:modified xsi:type="dcterms:W3CDTF">2020-06-05T23:26:45Z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0x0101008101DED3AA4F314E80147B24E0CDFD9F</vt:lpwstr>
  </property>
</Properties>
</file>