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ython\Gantt-plotly\"/>
    </mc:Choice>
  </mc:AlternateContent>
  <xr:revisionPtr revIDLastSave="0" documentId="13_ncr:1_{E7466CEA-A272-49F3-946B-E55E7E3C2B47}" xr6:coauthVersionLast="47" xr6:coauthVersionMax="47" xr10:uidLastSave="{00000000-0000-0000-0000-000000000000}"/>
  <bookViews>
    <workbookView xWindow="4140" yWindow="3348" windowWidth="19932" windowHeight="9852" tabRatio="500" xr2:uid="{00000000-000D-0000-FFFF-FFFF00000000}"/>
  </bookViews>
  <sheets>
    <sheet name="PERT" sheetId="2" r:id="rId1"/>
  </sheets>
  <definedNames>
    <definedName name="stato">#REF!</definedName>
    <definedName name="Tasks_with_Assignments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3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C40" i="2"/>
  <c r="C39" i="2"/>
  <c r="C38" i="2"/>
  <c r="C37" i="2"/>
  <c r="C36" i="2"/>
  <c r="C35" i="2"/>
  <c r="F34" i="2"/>
  <c r="C34" i="2"/>
  <c r="C33" i="2"/>
  <c r="F32" i="2"/>
  <c r="C32" i="2"/>
  <c r="F31" i="2"/>
  <c r="C31" i="2"/>
  <c r="C30" i="2"/>
  <c r="C29" i="2"/>
  <c r="C28" i="2"/>
  <c r="C27" i="2"/>
  <c r="C26" i="2"/>
  <c r="C25" i="2"/>
  <c r="C24" i="2"/>
  <c r="C23" i="2"/>
  <c r="C22" i="2"/>
  <c r="E21" i="2"/>
  <c r="F21" i="2" s="1"/>
  <c r="E22" i="2" s="1"/>
  <c r="C21" i="2"/>
  <c r="C20" i="2"/>
  <c r="C19" i="2"/>
  <c r="C18" i="2"/>
  <c r="F17" i="2"/>
  <c r="E17" i="2"/>
  <c r="C17" i="2"/>
  <c r="C16" i="2"/>
  <c r="C15" i="2"/>
  <c r="C14" i="2"/>
  <c r="F13" i="2"/>
  <c r="C13" i="2"/>
  <c r="E12" i="2"/>
  <c r="C12" i="2"/>
  <c r="F11" i="2"/>
  <c r="C11" i="2"/>
  <c r="C10" i="2"/>
  <c r="C9" i="2"/>
  <c r="C8" i="2"/>
  <c r="C7" i="2"/>
  <c r="C6" i="2"/>
  <c r="C4" i="2"/>
  <c r="C3" i="2"/>
  <c r="F22" i="2" l="1"/>
</calcChain>
</file>

<file path=xl/sharedStrings.xml><?xml version="1.0" encoding="utf-8"?>
<sst xmlns="http://schemas.openxmlformats.org/spreadsheetml/2006/main" count="49" uniqueCount="48">
  <si>
    <t>Id</t>
  </si>
  <si>
    <t>Task Name</t>
  </si>
  <si>
    <t>Depend.</t>
  </si>
  <si>
    <t>Duration</t>
  </si>
  <si>
    <t>Start Date</t>
  </si>
  <si>
    <t>End Date</t>
  </si>
  <si>
    <t>Complete in %</t>
  </si>
  <si>
    <t>Start</t>
  </si>
  <si>
    <t>Project Start</t>
  </si>
  <si>
    <t>1.1</t>
  </si>
  <si>
    <t>1.2</t>
  </si>
  <si>
    <t>2.1</t>
  </si>
  <si>
    <t>2.2</t>
  </si>
  <si>
    <t>2.4</t>
  </si>
  <si>
    <t>2.5</t>
  </si>
  <si>
    <t>3.1</t>
  </si>
  <si>
    <t>3.2</t>
  </si>
  <si>
    <t>3.3</t>
  </si>
  <si>
    <t>3.4</t>
  </si>
  <si>
    <t>3.5</t>
  </si>
  <si>
    <t>4.1</t>
  </si>
  <si>
    <t>4.2</t>
  </si>
  <si>
    <t>4.3</t>
  </si>
  <si>
    <t>4.4</t>
  </si>
  <si>
    <t>5.1</t>
  </si>
  <si>
    <t>5.2</t>
  </si>
  <si>
    <t>5.3</t>
  </si>
  <si>
    <t>5.4</t>
  </si>
  <si>
    <t>5.5</t>
  </si>
  <si>
    <t>5.6</t>
  </si>
  <si>
    <t>6.1</t>
  </si>
  <si>
    <t>6.2</t>
  </si>
  <si>
    <t>6.3</t>
  </si>
  <si>
    <t>6.4</t>
  </si>
  <si>
    <t>6.5</t>
  </si>
  <si>
    <t>7.1</t>
  </si>
  <si>
    <t>7.2</t>
  </si>
  <si>
    <t>7.3</t>
  </si>
  <si>
    <t>7.4</t>
  </si>
  <si>
    <t>7.5</t>
  </si>
  <si>
    <t>7.6</t>
  </si>
  <si>
    <t>8.1</t>
  </si>
  <si>
    <t>9.1</t>
  </si>
  <si>
    <t>9.2</t>
  </si>
  <si>
    <t>9.3</t>
  </si>
  <si>
    <t>9.4</t>
  </si>
  <si>
    <t>End</t>
  </si>
  <si>
    <t>End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</si>
</sst>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4" x14ac:knownFonts="1">
    <font>
      <sz val="11"/>
      <color rgb="FF000000"/>
      <name val="Calibri"/>
      <family val="2"/>
      <charset val="1"/>
    </font>
    <font>
      <b/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1F497D"/>
      <name val="Calibri"/>
      <family val="2"/>
    </font>
    <font>
      <sz val="10"/>
      <color rgb="FF1F497D"/>
      <name val="Calibri"/>
      <family val="2"/>
    </font>
    <font>
      <b/>
      <sz val="9"/>
      <color rgb="FF000000"/>
      <name val="Calibri"/>
      <family val="2"/>
      <charset val="1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9CDE5"/>
        <bgColor rgb="FFB7DE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164" fontId="3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/>
    </xf>
    <xf numFmtId="3" fontId="0" fillId="0" borderId="0" xfId="0" applyNumberFormat="1" applyFill="1"/>
    <xf numFmtId="164" fontId="3" fillId="0" borderId="0" xfId="0" applyNumberFormat="1" applyFont="1" applyFill="1" applyAlignment="1">
      <alignment horizontal="center" vertical="center"/>
    </xf>
    <xf numFmtId="164" fontId="6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left" vertical="center"/>
    </xf>
    <xf numFmtId="0" fontId="8" fillId="0" borderId="0" xfId="0" applyFont="1" applyFill="1"/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0" fontId="10" fillId="0" borderId="0" xfId="0" applyFont="1" applyFill="1"/>
    <xf numFmtId="0" fontId="4" fillId="0" borderId="0" xfId="0" applyFont="1" applyFill="1" applyAlignment="1">
      <alignment vertical="center" wrapText="1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 vertical="center"/>
    </xf>
    <xf numFmtId="1" fontId="12" fillId="0" borderId="0" xfId="0" applyNumberFormat="1" applyFont="1" applyFill="1" applyAlignment="1">
      <alignment horizontal="center" vertical="center" wrapText="1"/>
    </xf>
    <xf numFmtId="0" fontId="13" fillId="0" borderId="0" xfId="0" applyFont="1" applyFill="1" applyAlignment="1">
      <alignment horizontal="center"/>
    </xf>
    <xf numFmtId="1" fontId="11" fillId="0" borderId="0" xfId="0" applyNumberFormat="1" applyFont="1" applyFill="1" applyAlignment="1">
      <alignment horizontal="center" vertical="center"/>
    </xf>
  </cellXfs>
  <cellStyles count="1">
    <cellStyle name="Normale" xfId="0" builtinId="0"/>
  </cellStyles>
  <dxfs count="4">
    <dxf>
      <fill>
        <patternFill>
          <bgColor rgb="FFC3D69B"/>
        </patternFill>
      </fill>
    </dxf>
    <dxf>
      <fill>
        <patternFill>
          <bgColor rgb="FFC3D69B"/>
        </patternFill>
      </fill>
    </dxf>
    <dxf>
      <fill>
        <patternFill>
          <bgColor rgb="FFC3D69B"/>
        </patternFill>
      </fill>
    </dxf>
    <dxf>
      <fill>
        <patternFill>
          <bgColor rgb="FFC3D69B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9D9D9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C3D69B"/>
      <rgbColor rgb="FFB7DEE8"/>
      <rgbColor rgb="FFFF99CC"/>
      <rgbColor rgb="FFCC99FF"/>
      <rgbColor rgb="FFFCD5B5"/>
      <rgbColor rgb="FF3366FF"/>
      <rgbColor rgb="FF33CCCC"/>
      <rgbColor rgb="FF92D050"/>
      <rgbColor rgb="FFFFCC00"/>
      <rgbColor rgb="FFFF9900"/>
      <rgbColor rgb="FFE46C0A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0"/>
  <sheetViews>
    <sheetView tabSelected="1" topLeftCell="A13" zoomScaleNormal="100" workbookViewId="0">
      <selection activeCell="G28" sqref="G28"/>
    </sheetView>
  </sheetViews>
  <sheetFormatPr defaultRowHeight="14.4" x14ac:dyDescent="0.3"/>
  <cols>
    <col min="1" max="1" width="7.5546875" customWidth="1"/>
    <col min="2" max="2" width="27.6640625" customWidth="1"/>
    <col min="3" max="3" width="14.5546875" customWidth="1"/>
    <col min="4" max="6" width="8.6640625" customWidth="1"/>
    <col min="7" max="7" width="12.88671875" customWidth="1"/>
    <col min="8" max="1025" width="8.6640625" customWidth="1"/>
  </cols>
  <sheetData>
    <row r="1" spans="1:7" ht="27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9" t="s">
        <v>7</v>
      </c>
      <c r="B2" s="7" t="s">
        <v>8</v>
      </c>
      <c r="C2" s="13"/>
      <c r="D2" s="13">
        <v>0</v>
      </c>
      <c r="E2" s="2">
        <v>44617</v>
      </c>
      <c r="F2" s="2">
        <v>44617</v>
      </c>
      <c r="G2" s="3">
        <v>0</v>
      </c>
    </row>
    <row r="3" spans="1:7" x14ac:dyDescent="0.3">
      <c r="A3" s="9" t="s">
        <v>9</v>
      </c>
      <c r="B3" s="12" t="str">
        <f t="shared" ref="B3:B39" si="0">"Task" &amp;"-"&amp; A3</f>
        <v>Task-1.1</v>
      </c>
      <c r="C3" s="14" t="str">
        <f>A2</f>
        <v>Start</v>
      </c>
      <c r="D3" s="19">
        <f>NETWORKDAYS(E3,F3)-1</f>
        <v>50</v>
      </c>
      <c r="E3" s="2">
        <v>44617</v>
      </c>
      <c r="F3" s="2">
        <v>44687</v>
      </c>
      <c r="G3" s="4">
        <v>100</v>
      </c>
    </row>
    <row r="4" spans="1:7" x14ac:dyDescent="0.3">
      <c r="A4" s="9" t="s">
        <v>10</v>
      </c>
      <c r="B4" s="12" t="str">
        <f t="shared" si="0"/>
        <v>Task-1.2</v>
      </c>
      <c r="C4" s="14" t="str">
        <f>A3</f>
        <v>1.1</v>
      </c>
      <c r="D4" s="19">
        <f t="shared" ref="D4:D40" si="1">NETWORKDAYS(E4,F4)-1</f>
        <v>1</v>
      </c>
      <c r="E4" s="2">
        <v>44692</v>
      </c>
      <c r="F4" s="2">
        <v>44693</v>
      </c>
      <c r="G4" s="4">
        <v>100</v>
      </c>
    </row>
    <row r="5" spans="1:7" x14ac:dyDescent="0.3">
      <c r="A5" s="9" t="s">
        <v>11</v>
      </c>
      <c r="B5" s="12" t="str">
        <f t="shared" si="0"/>
        <v>Task-2.1</v>
      </c>
      <c r="C5" s="14" t="s">
        <v>10</v>
      </c>
      <c r="D5" s="19">
        <f t="shared" si="1"/>
        <v>0</v>
      </c>
      <c r="E5" s="2">
        <v>44693</v>
      </c>
      <c r="F5" s="2">
        <v>44693</v>
      </c>
      <c r="G5" s="4">
        <v>100</v>
      </c>
    </row>
    <row r="6" spans="1:7" x14ac:dyDescent="0.3">
      <c r="A6" s="9" t="s">
        <v>12</v>
      </c>
      <c r="B6" s="12" t="str">
        <f t="shared" si="0"/>
        <v>Task-2.2</v>
      </c>
      <c r="C6" s="14" t="str">
        <f>A5</f>
        <v>2.1</v>
      </c>
      <c r="D6" s="19">
        <f t="shared" si="1"/>
        <v>0</v>
      </c>
      <c r="E6" s="2">
        <v>44704</v>
      </c>
      <c r="F6" s="2">
        <v>44704</v>
      </c>
      <c r="G6" s="4">
        <v>100</v>
      </c>
    </row>
    <row r="7" spans="1:7" x14ac:dyDescent="0.3">
      <c r="A7" s="9" t="s">
        <v>13</v>
      </c>
      <c r="B7" s="12" t="str">
        <f t="shared" si="0"/>
        <v>Task-2.4</v>
      </c>
      <c r="C7" s="14" t="str">
        <f>A6</f>
        <v>2.2</v>
      </c>
      <c r="D7" s="19">
        <f t="shared" si="1"/>
        <v>1</v>
      </c>
      <c r="E7" s="2">
        <v>44741</v>
      </c>
      <c r="F7" s="2">
        <v>44742</v>
      </c>
      <c r="G7" s="4">
        <v>0</v>
      </c>
    </row>
    <row r="8" spans="1:7" x14ac:dyDescent="0.3">
      <c r="A8" s="9" t="s">
        <v>14</v>
      </c>
      <c r="B8" s="12" t="str">
        <f t="shared" si="0"/>
        <v>Task-2.5</v>
      </c>
      <c r="C8" s="14" t="str">
        <f>A7&amp;", "&amp;A17&amp;", " &amp; A23 &amp;", "&amp;A35</f>
        <v>2.4, 4.4, 5.6, 8.1</v>
      </c>
      <c r="D8" s="19">
        <f t="shared" si="1"/>
        <v>21</v>
      </c>
      <c r="E8" s="2">
        <v>44805</v>
      </c>
      <c r="F8" s="2">
        <v>44835</v>
      </c>
      <c r="G8" s="4">
        <v>0</v>
      </c>
    </row>
    <row r="9" spans="1:7" x14ac:dyDescent="0.3">
      <c r="A9" s="9" t="s">
        <v>15</v>
      </c>
      <c r="B9" s="12" t="str">
        <f t="shared" si="0"/>
        <v>Task-3.1</v>
      </c>
      <c r="C9" s="14" t="str">
        <f>A4</f>
        <v>1.2</v>
      </c>
      <c r="D9" s="19">
        <f t="shared" si="1"/>
        <v>16</v>
      </c>
      <c r="E9" s="2">
        <v>44694</v>
      </c>
      <c r="F9" s="2">
        <v>44718</v>
      </c>
      <c r="G9" s="4">
        <v>80</v>
      </c>
    </row>
    <row r="10" spans="1:7" x14ac:dyDescent="0.3">
      <c r="A10" s="9" t="s">
        <v>16</v>
      </c>
      <c r="B10" s="12" t="str">
        <f t="shared" si="0"/>
        <v>Task-3.2</v>
      </c>
      <c r="C10" s="14" t="str">
        <f>A4</f>
        <v>1.2</v>
      </c>
      <c r="D10" s="19">
        <f t="shared" si="1"/>
        <v>5</v>
      </c>
      <c r="E10" s="2">
        <v>44699</v>
      </c>
      <c r="F10" s="2">
        <v>44706</v>
      </c>
      <c r="G10" s="4">
        <v>100</v>
      </c>
    </row>
    <row r="11" spans="1:7" x14ac:dyDescent="0.3">
      <c r="A11" s="9" t="s">
        <v>17</v>
      </c>
      <c r="B11" s="12" t="str">
        <f t="shared" si="0"/>
        <v>Task-3.3</v>
      </c>
      <c r="C11" s="14" t="str">
        <f>A9 &amp;", "&amp; A10</f>
        <v>3.1, 3.2</v>
      </c>
      <c r="D11" s="19">
        <f t="shared" si="1"/>
        <v>11</v>
      </c>
      <c r="E11" s="2">
        <v>44718</v>
      </c>
      <c r="F11" s="2">
        <f>E11+15</f>
        <v>44733</v>
      </c>
      <c r="G11" s="4">
        <v>0</v>
      </c>
    </row>
    <row r="12" spans="1:7" x14ac:dyDescent="0.3">
      <c r="A12" s="9" t="s">
        <v>18</v>
      </c>
      <c r="B12" s="12" t="str">
        <f t="shared" si="0"/>
        <v>Task-3.4</v>
      </c>
      <c r="C12" s="14" t="str">
        <f>A11</f>
        <v>3.3</v>
      </c>
      <c r="D12" s="19">
        <f t="shared" si="1"/>
        <v>6</v>
      </c>
      <c r="E12" s="2">
        <f>F11+1</f>
        <v>44734</v>
      </c>
      <c r="F12" s="2">
        <v>44742</v>
      </c>
      <c r="G12" s="4">
        <v>0</v>
      </c>
    </row>
    <row r="13" spans="1:7" x14ac:dyDescent="0.3">
      <c r="A13" s="9" t="s">
        <v>19</v>
      </c>
      <c r="B13" s="12" t="str">
        <f t="shared" si="0"/>
        <v>Task-3.5</v>
      </c>
      <c r="C13" s="14" t="str">
        <f>A9 &amp;", "&amp; A10</f>
        <v>3.1, 3.2</v>
      </c>
      <c r="D13" s="19">
        <f t="shared" si="1"/>
        <v>11</v>
      </c>
      <c r="E13" s="2">
        <v>44718</v>
      </c>
      <c r="F13" s="2">
        <f>E13+15</f>
        <v>44733</v>
      </c>
      <c r="G13" s="4">
        <v>0</v>
      </c>
    </row>
    <row r="14" spans="1:7" x14ac:dyDescent="0.3">
      <c r="A14" s="9" t="s">
        <v>20</v>
      </c>
      <c r="B14" s="12" t="str">
        <f t="shared" si="0"/>
        <v>Task-4.1</v>
      </c>
      <c r="C14" s="14" t="str">
        <f>A9 &amp; ", " &amp; A7</f>
        <v>3.1, 2.4</v>
      </c>
      <c r="D14" s="19">
        <f t="shared" si="1"/>
        <v>24</v>
      </c>
      <c r="E14" s="2">
        <v>44704</v>
      </c>
      <c r="F14" s="2">
        <v>44736</v>
      </c>
      <c r="G14" s="4">
        <v>30</v>
      </c>
    </row>
    <row r="15" spans="1:7" x14ac:dyDescent="0.3">
      <c r="A15" s="9" t="s">
        <v>21</v>
      </c>
      <c r="B15" s="12" t="str">
        <f t="shared" si="0"/>
        <v>Task-4.2</v>
      </c>
      <c r="C15" s="14" t="str">
        <f>A5 &amp;", "&amp; A26</f>
        <v>2.1, 6.3</v>
      </c>
      <c r="D15" s="19">
        <f t="shared" si="1"/>
        <v>4</v>
      </c>
      <c r="E15" s="2">
        <v>44736</v>
      </c>
      <c r="F15" s="2">
        <v>44742</v>
      </c>
      <c r="G15" s="4">
        <v>0</v>
      </c>
    </row>
    <row r="16" spans="1:7" x14ac:dyDescent="0.3">
      <c r="A16" s="9" t="s">
        <v>22</v>
      </c>
      <c r="B16" s="12" t="str">
        <f t="shared" si="0"/>
        <v>Task-4.3</v>
      </c>
      <c r="C16" s="14" t="str">
        <f>A36</f>
        <v>9.1</v>
      </c>
      <c r="D16" s="19">
        <f t="shared" si="1"/>
        <v>4</v>
      </c>
      <c r="E16" s="2">
        <v>44736</v>
      </c>
      <c r="F16" s="2">
        <v>44742</v>
      </c>
      <c r="G16" s="4">
        <v>0</v>
      </c>
    </row>
    <row r="17" spans="1:7" x14ac:dyDescent="0.3">
      <c r="A17" s="9" t="s">
        <v>23</v>
      </c>
      <c r="B17" s="12" t="str">
        <f t="shared" si="0"/>
        <v>Task-4.4</v>
      </c>
      <c r="C17" s="14" t="str">
        <f>A16</f>
        <v>4.3</v>
      </c>
      <c r="D17" s="19">
        <f t="shared" si="1"/>
        <v>0</v>
      </c>
      <c r="E17" s="2">
        <f>F16</f>
        <v>44742</v>
      </c>
      <c r="F17" s="2">
        <f>E17</f>
        <v>44742</v>
      </c>
      <c r="G17" s="4">
        <v>50</v>
      </c>
    </row>
    <row r="18" spans="1:7" x14ac:dyDescent="0.3">
      <c r="A18" s="9" t="s">
        <v>24</v>
      </c>
      <c r="B18" s="12" t="str">
        <f t="shared" si="0"/>
        <v>Task-5.1</v>
      </c>
      <c r="C18" s="13" t="str">
        <f>A6</f>
        <v>2.2</v>
      </c>
      <c r="D18" s="19">
        <f t="shared" si="1"/>
        <v>1</v>
      </c>
      <c r="E18" s="2">
        <v>44700</v>
      </c>
      <c r="F18" s="2">
        <v>44701</v>
      </c>
      <c r="G18" s="4">
        <v>100</v>
      </c>
    </row>
    <row r="19" spans="1:7" x14ac:dyDescent="0.3">
      <c r="A19" s="9" t="s">
        <v>25</v>
      </c>
      <c r="B19" s="12" t="str">
        <f t="shared" si="0"/>
        <v>Task-5.2</v>
      </c>
      <c r="C19" s="14" t="str">
        <f>A4</f>
        <v>1.2</v>
      </c>
      <c r="D19" s="19">
        <f t="shared" si="1"/>
        <v>18</v>
      </c>
      <c r="E19" s="2">
        <v>44701</v>
      </c>
      <c r="F19" s="2">
        <v>44727</v>
      </c>
      <c r="G19" s="4">
        <v>0</v>
      </c>
    </row>
    <row r="20" spans="1:7" x14ac:dyDescent="0.3">
      <c r="A20" s="9" t="s">
        <v>26</v>
      </c>
      <c r="B20" s="12" t="str">
        <f t="shared" si="0"/>
        <v>Task-5.3</v>
      </c>
      <c r="C20" s="14" t="str">
        <f>A19</f>
        <v>5.2</v>
      </c>
      <c r="D20" s="19">
        <f t="shared" si="1"/>
        <v>5</v>
      </c>
      <c r="E20" s="2">
        <v>44725</v>
      </c>
      <c r="F20" s="2">
        <v>44732</v>
      </c>
      <c r="G20" s="4">
        <v>0</v>
      </c>
    </row>
    <row r="21" spans="1:7" x14ac:dyDescent="0.3">
      <c r="A21" s="9" t="s">
        <v>27</v>
      </c>
      <c r="B21" s="12" t="str">
        <f t="shared" si="0"/>
        <v>Task-5.4</v>
      </c>
      <c r="C21" s="14" t="str">
        <f>A19</f>
        <v>5.2</v>
      </c>
      <c r="D21" s="19">
        <f t="shared" si="1"/>
        <v>5</v>
      </c>
      <c r="E21" s="2">
        <f>F19+1</f>
        <v>44728</v>
      </c>
      <c r="F21" s="2">
        <f>E21+7</f>
        <v>44735</v>
      </c>
      <c r="G21" s="4">
        <v>0</v>
      </c>
    </row>
    <row r="22" spans="1:7" x14ac:dyDescent="0.3">
      <c r="A22" s="9" t="s">
        <v>28</v>
      </c>
      <c r="B22" s="12" t="str">
        <f t="shared" si="0"/>
        <v>Task-5.5</v>
      </c>
      <c r="C22" s="14" t="str">
        <f>A21</f>
        <v>5.4</v>
      </c>
      <c r="D22" s="19">
        <f t="shared" si="1"/>
        <v>5</v>
      </c>
      <c r="E22" s="2">
        <f>F21+1</f>
        <v>44736</v>
      </c>
      <c r="F22" s="2">
        <f>E22+7</f>
        <v>44743</v>
      </c>
      <c r="G22" s="4">
        <v>0</v>
      </c>
    </row>
    <row r="23" spans="1:7" x14ac:dyDescent="0.3">
      <c r="A23" s="9" t="s">
        <v>29</v>
      </c>
      <c r="B23" s="12" t="str">
        <f t="shared" si="0"/>
        <v>Task-5.6</v>
      </c>
      <c r="C23" s="14" t="str">
        <f>A17 &amp; ", "&amp; A21</f>
        <v>4.4, 5.4</v>
      </c>
      <c r="D23" s="19">
        <f t="shared" si="1"/>
        <v>0</v>
      </c>
      <c r="E23" s="2">
        <v>44742</v>
      </c>
      <c r="F23" s="2">
        <v>44742</v>
      </c>
      <c r="G23" s="4">
        <v>30</v>
      </c>
    </row>
    <row r="24" spans="1:7" x14ac:dyDescent="0.3">
      <c r="A24" s="10" t="s">
        <v>30</v>
      </c>
      <c r="B24" s="12" t="str">
        <f t="shared" si="0"/>
        <v>Task-6.1</v>
      </c>
      <c r="C24" s="15" t="str">
        <f>A4</f>
        <v>1.2</v>
      </c>
      <c r="D24" s="19">
        <f t="shared" si="1"/>
        <v>0</v>
      </c>
      <c r="E24" s="5">
        <v>44742</v>
      </c>
      <c r="F24" s="5">
        <v>44742</v>
      </c>
      <c r="G24" s="4">
        <v>0</v>
      </c>
    </row>
    <row r="25" spans="1:7" x14ac:dyDescent="0.3">
      <c r="A25" s="10" t="s">
        <v>31</v>
      </c>
      <c r="B25" s="12" t="str">
        <f t="shared" si="0"/>
        <v>Task-6.2</v>
      </c>
      <c r="C25" s="15" t="str">
        <f>A24</f>
        <v>6.1</v>
      </c>
      <c r="D25" s="19">
        <f t="shared" si="1"/>
        <v>0</v>
      </c>
      <c r="E25" s="5">
        <v>44742</v>
      </c>
      <c r="F25" s="5">
        <v>44742</v>
      </c>
      <c r="G25" s="4">
        <v>0</v>
      </c>
    </row>
    <row r="26" spans="1:7" x14ac:dyDescent="0.3">
      <c r="A26" s="10" t="s">
        <v>32</v>
      </c>
      <c r="B26" s="12" t="str">
        <f t="shared" si="0"/>
        <v>Task-6.3</v>
      </c>
      <c r="C26" s="15" t="str">
        <f>A4</f>
        <v>1.2</v>
      </c>
      <c r="D26" s="19">
        <f t="shared" si="1"/>
        <v>0</v>
      </c>
      <c r="E26" s="5">
        <v>44736</v>
      </c>
      <c r="F26" s="5">
        <v>44736</v>
      </c>
      <c r="G26" s="4">
        <v>30</v>
      </c>
    </row>
    <row r="27" spans="1:7" x14ac:dyDescent="0.3">
      <c r="A27" s="10" t="s">
        <v>33</v>
      </c>
      <c r="B27" s="12" t="str">
        <f t="shared" si="0"/>
        <v>Task-6.4</v>
      </c>
      <c r="C27" s="15" t="str">
        <f>A25</f>
        <v>6.2</v>
      </c>
      <c r="D27" s="19">
        <f t="shared" si="1"/>
        <v>0</v>
      </c>
      <c r="E27" s="5">
        <v>44742</v>
      </c>
      <c r="F27" s="5">
        <v>44742</v>
      </c>
      <c r="G27" s="4">
        <v>0</v>
      </c>
    </row>
    <row r="28" spans="1:7" x14ac:dyDescent="0.3">
      <c r="A28" s="10" t="s">
        <v>34</v>
      </c>
      <c r="B28" s="12" t="str">
        <f t="shared" si="0"/>
        <v>Task-6.5</v>
      </c>
      <c r="C28" s="15" t="str">
        <f>A24 &amp;", "&amp; A25 &amp;", "&amp; A25 &amp;", "&amp; A27</f>
        <v>6.1, 6.2, 6.2, 6.4</v>
      </c>
      <c r="D28" s="19">
        <f t="shared" si="1"/>
        <v>0</v>
      </c>
      <c r="E28" s="5">
        <v>44742</v>
      </c>
      <c r="F28" s="5">
        <v>44742</v>
      </c>
      <c r="G28" s="4">
        <v>30</v>
      </c>
    </row>
    <row r="29" spans="1:7" x14ac:dyDescent="0.3">
      <c r="A29" s="10" t="s">
        <v>35</v>
      </c>
      <c r="B29" s="12" t="str">
        <f t="shared" si="0"/>
        <v>Task-7.1</v>
      </c>
      <c r="C29" s="16" t="str">
        <f>A4</f>
        <v>1.2</v>
      </c>
      <c r="D29" s="19">
        <f t="shared" si="1"/>
        <v>0</v>
      </c>
      <c r="E29" s="2">
        <v>44731</v>
      </c>
      <c r="F29" s="2">
        <v>44732</v>
      </c>
      <c r="G29" s="4">
        <v>0</v>
      </c>
    </row>
    <row r="30" spans="1:7" x14ac:dyDescent="0.3">
      <c r="A30" s="10" t="s">
        <v>36</v>
      </c>
      <c r="B30" s="12" t="str">
        <f t="shared" si="0"/>
        <v>Task-7.2</v>
      </c>
      <c r="C30" s="17" t="str">
        <f>A13 &amp;", "&amp; A23 &amp;", "&amp;A28</f>
        <v>3.5, 5.6, 6.5</v>
      </c>
      <c r="D30" s="19">
        <f t="shared" si="1"/>
        <v>1</v>
      </c>
      <c r="E30" s="2">
        <v>44742</v>
      </c>
      <c r="F30" s="2">
        <v>44743</v>
      </c>
      <c r="G30" s="4">
        <v>0</v>
      </c>
    </row>
    <row r="31" spans="1:7" x14ac:dyDescent="0.3">
      <c r="A31" s="10" t="s">
        <v>37</v>
      </c>
      <c r="B31" s="12" t="str">
        <f t="shared" si="0"/>
        <v>Task-7.3</v>
      </c>
      <c r="C31" s="17" t="str">
        <f>A29 &amp;", "&amp; A30 &amp; ", "&amp; A13 &amp;", "&amp; A12 &amp;", "&amp; A23</f>
        <v>7.1, 7.2, 3.5, 3.4, 5.6</v>
      </c>
      <c r="D31" s="19">
        <f t="shared" si="1"/>
        <v>3</v>
      </c>
      <c r="E31" s="2">
        <v>44746</v>
      </c>
      <c r="F31" s="2">
        <f>E31+3</f>
        <v>44749</v>
      </c>
      <c r="G31" s="4">
        <v>0</v>
      </c>
    </row>
    <row r="32" spans="1:7" x14ac:dyDescent="0.3">
      <c r="A32" s="10" t="s">
        <v>38</v>
      </c>
      <c r="B32" s="12" t="str">
        <f t="shared" si="0"/>
        <v>Task-7.4</v>
      </c>
      <c r="C32" s="17" t="str">
        <f>A29 &amp;", "&amp;  A30</f>
        <v>7.1, 7.2</v>
      </c>
      <c r="D32" s="19">
        <f t="shared" si="1"/>
        <v>3</v>
      </c>
      <c r="E32" s="2">
        <v>44746</v>
      </c>
      <c r="F32" s="2">
        <f>E32+3</f>
        <v>44749</v>
      </c>
      <c r="G32" s="4">
        <v>0</v>
      </c>
    </row>
    <row r="33" spans="1:7" x14ac:dyDescent="0.3">
      <c r="A33" s="10" t="s">
        <v>39</v>
      </c>
      <c r="B33" s="12" t="str">
        <f t="shared" si="0"/>
        <v>Task-7.5</v>
      </c>
      <c r="C33" s="14" t="str">
        <f>A31&amp;", "&amp;A13&amp;", "&amp; A23</f>
        <v>7.3, 3.5, 5.6</v>
      </c>
      <c r="D33" s="19">
        <f t="shared" si="1"/>
        <v>15</v>
      </c>
      <c r="E33" s="2">
        <v>44750</v>
      </c>
      <c r="F33" s="2">
        <v>44771</v>
      </c>
      <c r="G33" s="4">
        <v>0</v>
      </c>
    </row>
    <row r="34" spans="1:7" x14ac:dyDescent="0.3">
      <c r="A34" s="10" t="s">
        <v>40</v>
      </c>
      <c r="B34" s="12" t="str">
        <f t="shared" si="0"/>
        <v>Task-7.6</v>
      </c>
      <c r="C34" s="14" t="str">
        <f>A33</f>
        <v>7.5</v>
      </c>
      <c r="D34" s="19">
        <f t="shared" si="1"/>
        <v>0</v>
      </c>
      <c r="E34" s="2">
        <v>44770</v>
      </c>
      <c r="F34" s="2">
        <f>E34</f>
        <v>44770</v>
      </c>
      <c r="G34" s="4">
        <v>0</v>
      </c>
    </row>
    <row r="35" spans="1:7" x14ac:dyDescent="0.3">
      <c r="A35" s="10" t="s">
        <v>41</v>
      </c>
      <c r="B35" s="12" t="str">
        <f t="shared" si="0"/>
        <v>Task-8.1</v>
      </c>
      <c r="C35" s="16" t="str">
        <f>A21</f>
        <v>5.4</v>
      </c>
      <c r="D35" s="19">
        <f t="shared" si="1"/>
        <v>60</v>
      </c>
      <c r="E35" s="6">
        <v>44746</v>
      </c>
      <c r="F35" s="6">
        <v>44830</v>
      </c>
      <c r="G35" s="4">
        <v>0</v>
      </c>
    </row>
    <row r="36" spans="1:7" x14ac:dyDescent="0.3">
      <c r="A36" s="10" t="s">
        <v>42</v>
      </c>
      <c r="B36" s="12" t="str">
        <f t="shared" si="0"/>
        <v>Task-9.1</v>
      </c>
      <c r="C36" s="14" t="str">
        <f>A9</f>
        <v>3.1</v>
      </c>
      <c r="D36" s="19">
        <f t="shared" si="1"/>
        <v>14</v>
      </c>
      <c r="E36" s="2">
        <v>44718</v>
      </c>
      <c r="F36" s="2">
        <v>44736</v>
      </c>
      <c r="G36" s="4">
        <v>0</v>
      </c>
    </row>
    <row r="37" spans="1:7" x14ac:dyDescent="0.3">
      <c r="A37" s="10" t="s">
        <v>43</v>
      </c>
      <c r="B37" s="12" t="str">
        <f t="shared" si="0"/>
        <v>Task-9.2</v>
      </c>
      <c r="C37" s="14" t="str">
        <f>A9 &amp;", "&amp; A10</f>
        <v>3.1, 3.2</v>
      </c>
      <c r="D37" s="19">
        <f t="shared" si="1"/>
        <v>29</v>
      </c>
      <c r="E37" s="2">
        <v>44718</v>
      </c>
      <c r="F37" s="2">
        <v>44757</v>
      </c>
      <c r="G37" s="4">
        <v>0</v>
      </c>
    </row>
    <row r="38" spans="1:7" x14ac:dyDescent="0.3">
      <c r="A38" s="10" t="s">
        <v>44</v>
      </c>
      <c r="B38" s="12" t="str">
        <f t="shared" si="0"/>
        <v>Task-9.3</v>
      </c>
      <c r="C38" s="14" t="str">
        <f>A9 &amp;", "&amp; A10</f>
        <v>3.1, 3.2</v>
      </c>
      <c r="D38" s="19">
        <f t="shared" si="1"/>
        <v>19</v>
      </c>
      <c r="E38" s="2">
        <v>44746</v>
      </c>
      <c r="F38" s="2">
        <v>44771</v>
      </c>
      <c r="G38" s="4">
        <v>0</v>
      </c>
    </row>
    <row r="39" spans="1:7" x14ac:dyDescent="0.3">
      <c r="A39" s="10" t="s">
        <v>45</v>
      </c>
      <c r="B39" s="12" t="str">
        <f t="shared" si="0"/>
        <v>Task-9.4</v>
      </c>
      <c r="C39" s="14" t="str">
        <f>A37</f>
        <v>9.2</v>
      </c>
      <c r="D39" s="19">
        <f t="shared" si="1"/>
        <v>20</v>
      </c>
      <c r="E39" s="2">
        <v>44802</v>
      </c>
      <c r="F39" s="2">
        <v>44830</v>
      </c>
      <c r="G39" s="4">
        <v>0</v>
      </c>
    </row>
    <row r="40" spans="1:7" x14ac:dyDescent="0.3">
      <c r="A40" s="11" t="s">
        <v>46</v>
      </c>
      <c r="B40" s="8" t="s">
        <v>47</v>
      </c>
      <c r="C40" s="18" t="str">
        <f>A39</f>
        <v>9.4</v>
      </c>
      <c r="D40" s="19">
        <f t="shared" si="1"/>
        <v>1</v>
      </c>
      <c r="E40" s="2">
        <v>44830</v>
      </c>
      <c r="F40" s="2">
        <v>44831</v>
      </c>
      <c r="G40" s="4">
        <v>0</v>
      </c>
    </row>
  </sheetData>
  <conditionalFormatting sqref="B3:D3 C19 C30:C34 C36:C39 C21:C23 C4:C17 B3:B39 D4:D40">
    <cfRule type="expression" dxfId="3" priority="3">
      <formula>(#REF!="Completed")</formula>
    </cfRule>
  </conditionalFormatting>
  <conditionalFormatting sqref="C24:C26">
    <cfRule type="expression" dxfId="2" priority="8">
      <formula>(#REF!="Completed")</formula>
    </cfRule>
  </conditionalFormatting>
  <conditionalFormatting sqref="C20">
    <cfRule type="expression" dxfId="1" priority="15">
      <formula>(#REF!="Completed")</formula>
    </cfRule>
  </conditionalFormatting>
  <conditionalFormatting sqref="C27:C28">
    <cfRule type="expression" dxfId="0" priority="16">
      <formula>(#REF!="Completed")</formula>
    </cfRule>
  </conditionalFormatting>
  <pageMargins left="0.7" right="0.7" top="0.75" bottom="0.75" header="0.51180555555555496" footer="0.3"/>
  <pageSetup paperSize="9" firstPageNumber="0" orientation="portrait" horizontalDpi="300" verticalDpi="300" r:id="rId1"/>
  <headerFooter>
    <oddFooter>&amp;C&amp;"TIM Sans,Regular"&amp;8TIM - Uso Interno - Tutti i diritti riservati.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282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PERT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Giorgio Not</dc:creator>
  <dc:description/>
  <cp:lastModifiedBy>Andrea Sorrente</cp:lastModifiedBy>
  <cp:revision>19</cp:revision>
  <dcterms:created xsi:type="dcterms:W3CDTF">2020-11-03T10:29:16Z</dcterms:created>
  <dcterms:modified xsi:type="dcterms:W3CDTF">2022-06-05T17:40:26Z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ContentTypeId">
    <vt:lpwstr>0x010100AFD990206D2B8E41801D4DF632F735EC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MSIP_Label_d6986fb0-3baa-42d2-89d5-89f9b25e6ac9_ActionId">
    <vt:lpwstr>e1d617a0-b592-4591-90ba-62a31c005ded</vt:lpwstr>
  </property>
  <property fmtid="{D5CDD505-2E9C-101B-9397-08002B2CF9AE}" pid="9" name="MSIP_Label_d6986fb0-3baa-42d2-89d5-89f9b25e6ac9_ContentBits">
    <vt:lpwstr>2</vt:lpwstr>
  </property>
  <property fmtid="{D5CDD505-2E9C-101B-9397-08002B2CF9AE}" pid="10" name="MSIP_Label_d6986fb0-3baa-42d2-89d5-89f9b25e6ac9_Enabled">
    <vt:lpwstr>true</vt:lpwstr>
  </property>
  <property fmtid="{D5CDD505-2E9C-101B-9397-08002B2CF9AE}" pid="11" name="MSIP_Label_d6986fb0-3baa-42d2-89d5-89f9b25e6ac9_Method">
    <vt:lpwstr>Standard</vt:lpwstr>
  </property>
  <property fmtid="{D5CDD505-2E9C-101B-9397-08002B2CF9AE}" pid="12" name="MSIP_Label_d6986fb0-3baa-42d2-89d5-89f9b25e6ac9_Name">
    <vt:lpwstr>Uso Interno</vt:lpwstr>
  </property>
  <property fmtid="{D5CDD505-2E9C-101B-9397-08002B2CF9AE}" pid="13" name="MSIP_Label_d6986fb0-3baa-42d2-89d5-89f9b25e6ac9_SetDate">
    <vt:lpwstr>2022-06-01T17:22:57Z</vt:lpwstr>
  </property>
  <property fmtid="{D5CDD505-2E9C-101B-9397-08002B2CF9AE}" pid="14" name="MSIP_Label_d6986fb0-3baa-42d2-89d5-89f9b25e6ac9_SiteId">
    <vt:lpwstr>6815f468-021c-48f2-a6b2-d65c8e979dfb</vt:lpwstr>
  </property>
  <property fmtid="{D5CDD505-2E9C-101B-9397-08002B2CF9AE}" pid="15" name="ScaleCrop">
    <vt:bool>false</vt:bool>
  </property>
  <property fmtid="{D5CDD505-2E9C-101B-9397-08002B2CF9AE}" pid="16" name="ShareDoc">
    <vt:bool>false</vt:bool>
  </property>
</Properties>
</file>