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customXml/item1.xml" ContentType="application/xml"/>
  <Override PartName="/customXml/itemProps1.xml" ContentType="application/vnd.openxmlformats-officedocument.customXmlProperties+xml"/>
  <Override PartName="/customXml/item2.xml" ContentType="application/xml"/>
  <Override PartName="/customXml/itemProps3.xml" ContentType="application/vnd.openxmlformats-officedocument.customXmlProperties+xml"/>
  <Override PartName="/customXml/_rels/item3.xml.rels" ContentType="application/vnd.openxmlformats-package.relationships+xml"/>
  <Override PartName="/customXml/_rels/item1.xml.rels" ContentType="application/vnd.openxmlformats-package.relationships+xml"/>
  <Override PartName="/customXml/_rels/item2.xml.rels" ContentType="application/vnd.openxmlformats-package.relationships+xml"/>
  <Override PartName="/customXml/itemProps2.xml" ContentType="application/vnd.openxmlformats-officedocument.customXmlProperties+xml"/>
  <Override PartName="/customXml/item3.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oria" sheetId="1" state="visible" r:id="rId2"/>
    <sheet name="PERT" sheetId="2" state="visible" r:id="rId3"/>
    <sheet name="Project-Plan" sheetId="3" state="visible" r:id="rId4"/>
    <sheet name="AP" sheetId="4" state="visible" r:id="rId5"/>
    <sheet name="Problemi-Issue-info" sheetId="5" state="visible" r:id="rId6"/>
    <sheet name="Info" sheetId="6" state="visible" r:id="rId7"/>
  </sheets>
  <definedNames>
    <definedName function="false" hidden="true" localSheetId="3" name="_xlnm._FilterDatabase" vbProcedure="false">AP!$A$1:$I$1</definedName>
    <definedName function="false" hidden="true" localSheetId="2" name="_xlnm._FilterDatabase" vbProcedure="false">'Project-Plan'!$A$1:$J$39</definedName>
    <definedName function="false" hidden="false" name="stato" vbProcedure="false">Info!$A$2:$A$5</definedName>
    <definedName function="false" hidden="false" name="Tasks_with_Assignments"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<sst xmlns="http://schemas.openxmlformats.org/spreadsheetml/2006/main" count="410" uniqueCount="259">
  <si>
    <t xml:space="preserve">Data</t>
  </si>
  <si>
    <r>
      <rPr>
        <b val="true"/>
        <sz val="11"/>
        <color rgb="FF000000"/>
        <rFont val="Calibri"/>
        <family val="2"/>
        <charset val="1"/>
      </rPr>
      <t xml:space="preserve">Id ver </t>
    </r>
    <r>
      <rPr>
        <b val="true"/>
        <sz val="10"/>
        <color rgb="FF000000"/>
        <rFont val="Calibri"/>
        <family val="2"/>
        <charset val="1"/>
      </rPr>
      <t xml:space="preserve">Sharepoint</t>
    </r>
  </si>
  <si>
    <t xml:space="preserve">Nota</t>
  </si>
  <si>
    <t xml:space="preserve">1.0</t>
  </si>
  <si>
    <t xml:space="preserve">Prima versione in bozza della Baseline 0</t>
  </si>
  <si>
    <t xml:space="preserve">8.0</t>
  </si>
  <si>
    <r>
      <rPr>
        <b val="true"/>
        <sz val="11"/>
        <color rgb="FF000000"/>
        <rFont val="Calibri"/>
        <family val="2"/>
        <charset val="1"/>
      </rPr>
      <t xml:space="preserve">Baseline 0 rev. 0.1</t>
    </r>
    <r>
      <rPr>
        <sz val="11"/>
        <color rgb="FF000000"/>
        <rFont val="Calibri"/>
        <family val="2"/>
        <charset val="1"/>
      </rPr>
      <t xml:space="preserve"> - Piano completato con tutte le sue parti.
Revisione attività di HPE con R. Priori (HPE). </t>
    </r>
  </si>
  <si>
    <t xml:space="preserve">11.0</t>
  </si>
  <si>
    <r>
      <rPr>
        <b val="true"/>
        <sz val="11"/>
        <color rgb="FF000000"/>
        <rFont val="Calibri"/>
        <family val="2"/>
        <charset val="1"/>
      </rPr>
      <t xml:space="preserve">Baseline 0 rev. 0.2 
</t>
    </r>
    <r>
      <rPr>
        <sz val="11"/>
        <color rgb="FF000000"/>
        <rFont val="Calibri"/>
        <family val="2"/>
        <charset val="1"/>
      </rPr>
      <t xml:space="preserve">Aggiornato il piano dopo la conferma di Ing. NFV per il completamento onboarding sito di PQR entro giugno. Revisione svolta anche con il Fornitore HPE (R.Priori)</t>
    </r>
  </si>
  <si>
    <t xml:space="preserve">Id</t>
  </si>
  <si>
    <t xml:space="preserve">Task Name</t>
  </si>
  <si>
    <t xml:space="preserve">Depend.</t>
  </si>
  <si>
    <t xml:space="preserve">Duration</t>
  </si>
  <si>
    <t xml:space="preserve">Start Date</t>
  </si>
  <si>
    <t xml:space="preserve">End Date</t>
  </si>
  <si>
    <t xml:space="preserve">Start</t>
  </si>
  <si>
    <t xml:space="preserve">Project Start</t>
  </si>
  <si>
    <t xml:space="preserve">1.1</t>
  </si>
  <si>
    <t xml:space="preserve">Studio di fattibilità della soluzione</t>
  </si>
  <si>
    <t xml:space="preserve">1.2</t>
  </si>
  <si>
    <t xml:space="preserve">Approvazione del progetto e relativo budget gli interventi su IMP, TGDS ed EasyAPI</t>
  </si>
  <si>
    <t xml:space="preserve">2.1</t>
  </si>
  <si>
    <t xml:space="preserve">Assegnazione PdB</t>
  </si>
  <si>
    <t xml:space="preserve">2.2</t>
  </si>
  <si>
    <t xml:space="preserve">Richiesta RdA</t>
  </si>
  <si>
    <t xml:space="preserve">2.4</t>
  </si>
  <si>
    <t xml:space="preserve">M: Emissione BO</t>
  </si>
  <si>
    <t xml:space="preserve">2.5</t>
  </si>
  <si>
    <t xml:space="preserve">Richiesta EM</t>
  </si>
  <si>
    <t xml:space="preserve">3.1</t>
  </si>
  <si>
    <t xml:space="preserve">Progettazione integrazione telefonica (SIP/RTP) tra COOP VoLTE ed IMP IVR virtuali, via MSC/MGW</t>
  </si>
  <si>
    <t xml:space="preserve">3.2</t>
  </si>
  <si>
    <t xml:space="preserve">Progettazione routing dati tra IMP IVR virtuali e MSC</t>
  </si>
  <si>
    <t xml:space="preserve">3.3</t>
  </si>
  <si>
    <t xml:space="preserve">Core Mobile - Produzione pacchetto di rilascio per gli MSC</t>
  </si>
  <si>
    <t xml:space="preserve">3.4</t>
  </si>
  <si>
    <t xml:space="preserve">Core Mobile - Installazione del pacchetto presso gli MSC e configurazione di PQR</t>
  </si>
  <si>
    <t xml:space="preserve">3.5</t>
  </si>
  <si>
    <t xml:space="preserve">NAM+ - Progetto di Rete e configurazioni visibilità VPN MSS-SIGN dai nodi IMP IVR</t>
  </si>
  <si>
    <t xml:space="preserve">4.1</t>
  </si>
  <si>
    <t xml:space="preserve">Sviluppo per adeguamenti  dei servizi di Segreteria Mobile e Selfcare</t>
  </si>
  <si>
    <t xml:space="preserve">4.2</t>
  </si>
  <si>
    <t xml:space="preserve">Test di interlavoro con TGDS in ambiente di PVV</t>
  </si>
  <si>
    <t xml:space="preserve">4.3</t>
  </si>
  <si>
    <t xml:space="preserve">Test di prodotto in ambiente IMP di PVR</t>
  </si>
  <si>
    <t xml:space="preserve">4.4</t>
  </si>
  <si>
    <r>
      <rPr>
        <b val="true"/>
        <sz val="10"/>
        <color rgb="FF1F497D"/>
        <rFont val="Calibri"/>
        <family val="2"/>
        <charset val="1"/>
      </rPr>
      <t xml:space="preserve">M:</t>
    </r>
    <r>
      <rPr>
        <sz val="10"/>
        <color rgb="FF1F497D"/>
        <rFont val="Calibri"/>
        <family val="2"/>
        <charset val="1"/>
      </rPr>
      <t xml:space="preserve"> Rilascio nuove versioni Servizi Segreteria Mobile e Selfcare COOP VoLTE</t>
    </r>
  </si>
  <si>
    <t xml:space="preserve">5.1</t>
  </si>
  <si>
    <t xml:space="preserve">Blueprint aggiornamento nodo IMP di Milano Bersaglio (PQR) e nodo PVR</t>
  </si>
  <si>
    <t xml:space="preserve">5.2</t>
  </si>
  <si>
    <t xml:space="preserve">NFV - Onboarding nuove vm SNF</t>
  </si>
  <si>
    <t xml:space="preserve">5.3</t>
  </si>
  <si>
    <t xml:space="preserve">NFV - Aggiornamento di rete per VPN MSS-SIGN</t>
  </si>
  <si>
    <t xml:space="preserve">5.4</t>
  </si>
  <si>
    <t xml:space="preserve">IMP - Configurazione sw delle vm SNF</t>
  </si>
  <si>
    <t xml:space="preserve">5.5</t>
  </si>
  <si>
    <t xml:space="preserve">IMP - Integrazione con MAST nuove vm SNF</t>
  </si>
  <si>
    <t xml:space="preserve">5.6</t>
  </si>
  <si>
    <t xml:space="preserve">IMP PQR - Installazione nuove versioni Servizi Segreteria Mobile e Selfcare</t>
  </si>
  <si>
    <t xml:space="preserve">6.1</t>
  </si>
  <si>
    <r>
      <rPr>
        <b val="true"/>
        <sz val="10"/>
        <color rgb="FF1F497D"/>
        <rFont val="Calibri"/>
        <family val="2"/>
        <charset val="1"/>
      </rPr>
      <t xml:space="preserve">M:</t>
    </r>
    <r>
      <rPr>
        <sz val="10"/>
        <color rgb="FF1F497D"/>
        <rFont val="Calibri"/>
        <family val="2"/>
        <charset val="1"/>
      </rPr>
      <t xml:space="preserve"> COOP - Aggiornamento front End API per integrazione BSS via TIM EasyAPI ed allestimento sito PVV</t>
    </r>
  </si>
  <si>
    <t xml:space="preserve">6.2</t>
  </si>
  <si>
    <r>
      <rPr>
        <b val="true"/>
        <sz val="10"/>
        <color rgb="FF1F497D"/>
        <rFont val="Calibri"/>
        <family val="2"/>
        <charset val="1"/>
      </rPr>
      <t xml:space="preserve">M:</t>
    </r>
    <r>
      <rPr>
        <sz val="10"/>
        <color rgb="FF1F497D"/>
        <rFont val="Calibri"/>
        <family val="2"/>
        <charset val="1"/>
      </rPr>
      <t xml:space="preserve"> EasyAPI - Completamento integrazione con BSS COOP ed allestimento sito PQR</t>
    </r>
  </si>
  <si>
    <t xml:space="preserve">6.3</t>
  </si>
  <si>
    <t xml:space="preserve">M: TGDS/EasyAPI/BSS COOP - predisposizione ambiente di PVV</t>
  </si>
  <si>
    <t xml:space="preserve">6.4</t>
  </si>
  <si>
    <r>
      <rPr>
        <b val="true"/>
        <sz val="10"/>
        <color rgb="FF1F497D"/>
        <rFont val="Calibri"/>
        <family val="2"/>
        <charset val="1"/>
      </rPr>
      <t xml:space="preserve">M</t>
    </r>
    <r>
      <rPr>
        <sz val="10"/>
        <color rgb="FF1F497D"/>
        <rFont val="Calibri"/>
        <family val="2"/>
        <charset val="1"/>
      </rPr>
      <t xml:space="preserve">: TGDS - Completamento integrazione con EasyAPI ed allestimento sito PQR</t>
    </r>
  </si>
  <si>
    <r>
      <rPr>
        <b val="true"/>
        <sz val="10"/>
        <color rgb="FF1F497D"/>
        <rFont val="Calibri"/>
        <family val="2"/>
        <charset val="1"/>
      </rPr>
      <t xml:space="preserve">M:</t>
    </r>
    <r>
      <rPr>
        <sz val="10"/>
        <color rgb="FF1F497D"/>
        <rFont val="Calibri"/>
        <family val="2"/>
        <charset val="1"/>
      </rPr>
      <t xml:space="preserve"> Fornitura SIM COOP per le PQR di IMP (Segreteria/Selfcare)</t>
    </r>
  </si>
  <si>
    <t xml:space="preserve">6.5</t>
  </si>
  <si>
    <r>
      <rPr>
        <b val="true"/>
        <sz val="10"/>
        <color rgb="FF1F497D"/>
        <rFont val="Calibri"/>
        <family val="2"/>
        <charset val="1"/>
      </rPr>
      <t xml:space="preserve">M:</t>
    </r>
    <r>
      <rPr>
        <sz val="10"/>
        <color rgb="FF1F497D"/>
        <rFont val="Calibri"/>
        <family val="2"/>
        <charset val="1"/>
      </rPr>
      <t xml:space="preserve"> Completamento IOT tra COOP BSS e TIM EasyAPI e TGDS</t>
    </r>
  </si>
  <si>
    <t xml:space="preserve">7.1</t>
  </si>
  <si>
    <t xml:space="preserve">Distribuzione delle SIM uso prova lavoro ai team coinvolti nelle PQR</t>
  </si>
  <si>
    <t xml:space="preserve">7.2</t>
  </si>
  <si>
    <t xml:space="preserve">Pre verifica della predisposizione End2End ambienti PQR</t>
  </si>
  <si>
    <t xml:space="preserve">7.3</t>
  </si>
  <si>
    <t xml:space="preserve">IoT - IMP vs Core Mobile</t>
  </si>
  <si>
    <t xml:space="preserve">7.4</t>
  </si>
  <si>
    <t xml:space="preserve">IoT - IMP vs TGDS/EasyAPI/COOP BSS</t>
  </si>
  <si>
    <t xml:space="preserve">7.5</t>
  </si>
  <si>
    <t xml:space="preserve">IMP PQR Funzionali - Servizio di Segreteria e Selfcare</t>
  </si>
  <si>
    <t xml:space="preserve">7.6</t>
  </si>
  <si>
    <r>
      <rPr>
        <b val="true"/>
        <sz val="10"/>
        <color rgb="FF1F497D"/>
        <rFont val="Calibri"/>
        <family val="2"/>
        <charset val="1"/>
      </rPr>
      <t xml:space="preserve">M:</t>
    </r>
    <r>
      <rPr>
        <sz val="10"/>
        <color rgb="FF1F497D"/>
        <rFont val="Calibri"/>
        <family val="2"/>
        <charset val="1"/>
      </rPr>
      <t xml:space="preserve"> IMP Segreteria e Selfcare qualificati</t>
    </r>
  </si>
  <si>
    <t xml:space="preserve">8.1</t>
  </si>
  <si>
    <t xml:space="preserve">IMP Roll out rimanenti nodi</t>
  </si>
  <si>
    <t xml:space="preserve">9.1</t>
  </si>
  <si>
    <t xml:space="preserve">TOL Segreteria Mobile e Selfcare di COOP - agg. COOP VoLTE</t>
  </si>
  <si>
    <t xml:space="preserve">9.2</t>
  </si>
  <si>
    <t xml:space="preserve">Specifica dei requisiti Segreteria Mobile e Selfcare - agg. COOP VoLTE</t>
  </si>
  <si>
    <t xml:space="preserve">9.3</t>
  </si>
  <si>
    <t xml:space="preserve">Manuale Operativo IMP - agg. COOP VoLTE</t>
  </si>
  <si>
    <t xml:space="preserve">9.4</t>
  </si>
  <si>
    <t xml:space="preserve">IMP IVR DTS - agg. COOP VoLTE</t>
  </si>
  <si>
    <t xml:space="preserve">Status</t>
  </si>
  <si>
    <t xml:space="preserve">Phase_Name/Task_Name</t>
  </si>
  <si>
    <t xml:space="preserve">Dipend.</t>
  </si>
  <si>
    <t xml:space="preserve">Finish Date</t>
  </si>
  <si>
    <t xml:space="preserve">Assigned To</t>
  </si>
  <si>
    <t xml:space="preserve">Descrizione/Nota</t>
  </si>
  <si>
    <t xml:space="preserve">Deliverables</t>
  </si>
  <si>
    <t xml:space="preserve">1. </t>
  </si>
  <si>
    <t xml:space="preserve">Completed</t>
  </si>
  <si>
    <t xml:space="preserve">Studio di fattibilità ed approvazione del progetto</t>
  </si>
  <si>
    <t xml:space="preserve">Ing. IMP, Ing. Core, Ing. TGDS, Ing. Easy API, SC</t>
  </si>
  <si>
    <t xml:space="preserve">Comprende tutte le attività svolte per completare lo studio di fattibilità tecnica e le relative stime economiche e di elapsed. Attività completata con l'invio delle stime economiche per IMP/EMBox e la Core Mobile il 6 di maggio a SC.
Nota: avvio analisi a febbraio con il GdL SC/TGDS/EasyAPI/IMP_EMBox</t>
  </si>
  <si>
    <t xml:space="preserve">Slide delle soluzioni teniche: (1) IMP-EMBox/TGDS/EasyAPI/COOP BSS; (2) Core TIM ed IMP (E///, HPE)
Email comunicazione stime economiche a SC</t>
  </si>
  <si>
    <t xml:space="preserve">SC</t>
  </si>
  <si>
    <t xml:space="preserve">OK approvazione del budget per la soluzione individuata per IMP/EMBox/Core.
OK ad avviare il progetto IMP/Mbox ed E/// per la Core</t>
  </si>
  <si>
    <t xml:space="preserve">Mail ufficiale di SC per l'ok a procedere e l'approvazione del budget</t>
  </si>
  <si>
    <t xml:space="preserve">2. </t>
  </si>
  <si>
    <t xml:space="preserve">Running</t>
  </si>
  <si>
    <t xml:space="preserve">IMP Economics</t>
  </si>
  <si>
    <t xml:space="preserve">NW.G.TOP.IP (A)</t>
  </si>
  <si>
    <t xml:space="preserve">Emisisone della RdA, primo step per la lavorazione dell'emissione del BO</t>
  </si>
  <si>
    <t xml:space="preserve">Il numero di RdA 2101018698</t>
  </si>
  <si>
    <t xml:space="preserve">Not Started</t>
  </si>
  <si>
    <t xml:space="preserve">TIM PU (A)</t>
  </si>
  <si>
    <t xml:space="preserve">Il BO necessario per poter avvire le PQR</t>
  </si>
  <si>
    <t xml:space="preserve">Ing. IMP (A), HPE (I)</t>
  </si>
  <si>
    <t xml:space="preserve">Le EM saranno pianificate in corrispondenza dei principali rilasci della comemessa (vd. info 0601.01)</t>
  </si>
  <si>
    <t xml:space="preserve">3. </t>
  </si>
  <si>
    <t xml:space="preserve">Rete Core/Dati - Progettazione integrazione e configurazioni</t>
  </si>
  <si>
    <t xml:space="preserve">Ing. IMP (R), Ing. Core TIM (A), E/// (R), HPE (C)</t>
  </si>
  <si>
    <t xml:space="preserve">Progettazione dell'architettura di rete per l'interlavoro SIP tra COOP VoLTE, MSC e nodi IMP IVR, svolta dal GdL (Ing. Core/IMP TIM; E///; HPE). Raccolta dei dati necessari per le configurazione di rete. Valutazione dei rischi e delle azioni per risolverli/mitigarli</t>
  </si>
  <si>
    <t xml:space="preserve">(1) Slide del progetto realizzato dal GdL
(2) Raccolta di tutte le informazioni necessarie per la creazione dei pacchetti di rilascio</t>
  </si>
  <si>
    <t xml:space="preserve">Ing. IMP (R), Ing. Core (I), Ing. NAM+ (A), Ing. FEV (I)</t>
  </si>
  <si>
    <t xml:space="preserve">Progettazione dell'architetture di rete dati per abilitare il traffico bidirezionale del control plane ed user plane tra i nodi IMP IVR e gli MSC/MGW</t>
  </si>
  <si>
    <t xml:space="preserve">(1) slide condivise dal GdL degli stakeholder della soluzione definitiva
(2) Verifica raggiungibilità IP user plane IMP IVR su OPB-PI e gli IP dei MGW
(3) Assegnazione delle subnet su vpn MSS-SIGN per il control plane di IMP IVR virtuali
(4) definizione dei VIP del Control Plane</t>
  </si>
  <si>
    <t xml:space="preserve">E/// (A), Ing. Core TIM (I)</t>
  </si>
  <si>
    <t xml:space="preserve">Attività di E/// per la produzione del pacchetto dati di configurazione degli MSC (conf. nuovi routing number per i 3 nodi IMP IVR di produzione, 8 numerazioni di prova per accesso diretto ai 4 siti IMP IVR (2 numerazioni a sito)</t>
  </si>
  <si>
    <t xml:space="preserve">Pacchetto di rilascio per le conf. degli MSC</t>
  </si>
  <si>
    <t xml:space="preserve">E/// (A), Ing. TIM Core (R), Ga Core (I o R)</t>
  </si>
  <si>
    <t xml:space="preserve">Il Fornitore E/// applicherà il pacchetto di configurazione agli MSC della CORE Mobile e per l'avvio delle PQR sarà eseguita anche la configurazione per lo spegnimento delle rotte dagli MSC verso i 2 nodi di produzione di IMP non impegnati durante le PQR</t>
  </si>
  <si>
    <t xml:space="preserve">Email di comunicazione del completamento delle configurazioni</t>
  </si>
  <si>
    <t xml:space="preserve">Ing. NAM+ (a) e GA Core Mobile (R)   </t>
  </si>
  <si>
    <r>
      <rPr>
        <sz val="9"/>
        <color rgb="FF000000"/>
        <rFont val="Calibri"/>
        <family val="2"/>
        <charset val="1"/>
      </rPr>
      <t xml:space="preserve">Produzione del documento di progetto per gli interventi presso i ANM+, usato come input per le attività della GA della core mobile. 
</t>
    </r>
    <r>
      <rPr>
        <b val="true"/>
        <sz val="9"/>
        <color rgb="FF000000"/>
        <rFont val="Calibri"/>
        <family val="2"/>
        <charset val="1"/>
      </rPr>
      <t xml:space="preserve">NB1: verificare con R. Rossi (Ing. NAM+) le date
NB2: i test di IoT con IMP ed MSC solo a completamento delle loro configurazioni
</t>
    </r>
  </si>
  <si>
    <t xml:space="preserve">4. </t>
  </si>
  <si>
    <t xml:space="preserve">IMP - Sviluppo servizi Segreteria Mobile e Selfcare </t>
  </si>
  <si>
    <t xml:space="preserve">HPE (A), Ing. IMP (I)</t>
  </si>
  <si>
    <t xml:space="preserve">Sviluppi necessari per aggiornare i servizi in oggetto allo scenario COOP VoLTE che sostituisce la segnalazione ISUP con quella SIP. Il SW sarà gestito su SCM con le pipeline CI/CD di IMP</t>
  </si>
  <si>
    <t xml:space="preserve">HPE(A), Ing. IMP (R), Ing. TGDS (R)</t>
  </si>
  <si>
    <t xml:space="preserve">Predisposizione del test plant di IMP ed esecuzione dei test di interlavoro con il tGDS/EasyAPI/COOP BSS. Si utilizzerà il test automatico del connettore IMP (Robot Framework). Vincolo disponibilità del TGDS aggiornato ed in visibilità con il TP</t>
  </si>
  <si>
    <t xml:space="preserve">(1) Report dei test di convalida interlavoro</t>
  </si>
  <si>
    <t xml:space="preserve">HPE (A), Ing. IMP (I), GA IMP (I)</t>
  </si>
  <si>
    <t xml:space="preserve">Al termine dei test di prodotto la release sw sarà formalmente rilasciata per l'avvio delle PQR</t>
  </si>
  <si>
    <t xml:space="preserve">5. </t>
  </si>
  <si>
    <t xml:space="preserve">Aggiornamenti Nodo PQR IMP IVR</t>
  </si>
  <si>
    <t xml:space="preserve">Ing. IMP (A)</t>
  </si>
  <si>
    <t xml:space="preserve">Completata apertura 303 (PVR) e 305 (Produzione)</t>
  </si>
  <si>
    <t xml:space="preserve">Ing. IMP, Ing. NFV</t>
  </si>
  <si>
    <t xml:space="preserve">Il sito IMP di Milano Bersaglio è stato scelto come sito di PQR. 
Organizzare riunione di kick off con Ing. NFV ed Ing. NAM+</t>
  </si>
  <si>
    <t xml:space="preserve">Ing. NFV</t>
  </si>
  <si>
    <r>
      <rPr>
        <b val="true"/>
        <sz val="9"/>
        <color rgb="FF00B050"/>
        <rFont val="Calibri"/>
        <family val="2"/>
        <charset val="1"/>
      </rPr>
      <t xml:space="preserve">Ing. NFV, in data 31/05/2022, ha confermato fattibilità entro giugno
</t>
    </r>
    <r>
      <rPr>
        <sz val="9"/>
        <color rgb="FF000000"/>
        <rFont val="Calibri"/>
        <family val="2"/>
        <charset val="1"/>
      </rPr>
      <t xml:space="preserve">Realizzazione interna ad NFV della connettività di Rete per la raggiungibilità dallle vm della VNF_IMP-IVR della VPN MSN-SIGN.
Le date devono essere confermate da Ing. NFV. Come alternativa avvio dalla seconda metà di luglio)</t>
    </r>
  </si>
  <si>
    <t xml:space="preserve">HPE</t>
  </si>
  <si>
    <t xml:space="preserve">Configurazione del sw delle nuove vm SNF, bilanciatori SIP dei nodi IMP IVR. Configurazioni eseguite dal Fornitore HPE.</t>
  </si>
  <si>
    <t xml:space="preserve">GA MAST</t>
  </si>
  <si>
    <t xml:space="preserve">Integrazione con la mediation MAST delle nuove vm dei front end del Control Plane del nodo IMP scelto per le PQR. Configuraione necessaria per rimettere in produzione il sistema</t>
  </si>
  <si>
    <t xml:space="preserve">Installazione presso il nodo di PQR della nuova versione dei servizi di Segreteria Mobile e Selfcare per la gestione dello scenario COOP VoLTE.</t>
  </si>
  <si>
    <t xml:space="preserve">6. </t>
  </si>
  <si>
    <t xml:space="preserve">Aggiornamenti TGDS, EasyAPI e COOP BSS e predisposizone ambienti di PQR</t>
  </si>
  <si>
    <t xml:space="preserve">Il completamento dei sistemi TGDS, easyAPI e COOP BSSA necessario per le configurazioni del CF e DCF richieste dai servizi di segreteria e Selfcare</t>
  </si>
  <si>
    <t xml:space="preserve">Ing. COOP (A), Ing. EasyAPI (I), TIM SC (I)</t>
  </si>
  <si>
    <t xml:space="preserve">Sviluppi secondo i requisiti definiti con la presentazione "Segreteria Telefonica e Self Care x VoLTE COOP  - SLIDE" (rev. 6.0)</t>
  </si>
  <si>
    <t xml:space="preserve">Ing. EasyAPI (A), Ing. COOP (I), Ing. TGDS (I), TIM SC (I)</t>
  </si>
  <si>
    <t xml:space="preserve">""</t>
  </si>
  <si>
    <t xml:space="preserve">Ing TGDS (A), Ing. COOP (I), Ing. EasyAPI (I)</t>
  </si>
  <si>
    <t xml:space="preserve">LePQR saranno eseguite utilizzando nodi di produzione dei sistemi coinvolti (IMP/EMBox, TGDS, EasyAPI, COOP BSS)</t>
  </si>
  <si>
    <t xml:space="preserve">TIM SC (A), COOP (R), Ing. IMP (I), GA IMP (I)</t>
  </si>
  <si>
    <t xml:space="preserve">Service creation dovrà provvedere a censire le esigenze di SIM prova lavoro per lo svolgimento delle PQR, a richiederle a COOP e quindi a formirle agli enti TIM coinvolti nelle PQR.</t>
  </si>
  <si>
    <t xml:space="preserve">Ing COOP (A), Ing TGDS (R), Ing. EasyAPY (R), TIM SC (R)</t>
  </si>
  <si>
    <t xml:space="preserve">7. </t>
  </si>
  <si>
    <t xml:space="preserve">PQR Servizi Segreteria e Selfcare</t>
  </si>
  <si>
    <t xml:space="preserve">Comprende tutte le attività necessarie alla predisposizione finale dell'ambiente end2end di PQR</t>
  </si>
  <si>
    <t xml:space="preserve">SC (A)</t>
  </si>
  <si>
    <t xml:space="preserve">Elenco delle numerazioni COOP VoLTE e relative SIM</t>
  </si>
  <si>
    <t xml:space="preserve">SC (A), Ing. Core/IMP (R), Ing. TGDS (R), Ing. EasyAPI (R), GA (I)</t>
  </si>
  <si>
    <t xml:space="preserve">Prima di avviare le PQR attività di verifica formale che tutti i sistemi siano stati configurati per le PQR. Owner dell'attività il SC MVNO</t>
  </si>
  <si>
    <t xml:space="preserve">Verbale con l'esito delle verifiche effettuate su tutti i sistemi coinvolti</t>
  </si>
  <si>
    <t xml:space="preserve">Ing. Core/IMP (A), E/// (R), HPE (R)</t>
  </si>
  <si>
    <t xml:space="preserve">Verifiche di interoperabilità tra i nodi IMP-IVR e gli MSC della Core Mobile. Concordare con i Fornitori E/// ed HPE i test  per le IOT</t>
  </si>
  <si>
    <t xml:space="preserve">Verbale esito delle prove eseguite.</t>
  </si>
  <si>
    <t xml:space="preserve">SC (A), Ing. IMP (R), Ing. TGDS (R), Ing. EasyAPI (R)</t>
  </si>
  <si>
    <t xml:space="preserve">Ing. IMP/Core (A), SC (I), Ing. TGDS (I), Ing. EasyAPI (I), E///(I), HPE (R) </t>
  </si>
  <si>
    <t xml:space="preserve">Esecuzione delle PQR </t>
  </si>
  <si>
    <t xml:space="preserve">Ing. IMP (A), SC (I), Ing. TGDS (I), Ing. EasyAPI (I), E///(I), HPE (I)</t>
  </si>
  <si>
    <t xml:space="preserve">Verbale di chiusura con successo delle PQR
Nota bene: inizialmente i servizi saranno erogati solamente dal nodo IMP IVR utilizzato per le PQR, gli altri 2 nodi di produzione dovranno essere aggiornati! No rischi per dimensionamento del traffico (inizilamente poche decine di Cleinti COOP VoLTE). Il nodo è in HA locale, no ridonzanza geografica la HA complessiva è garantita dall'hypervisor NFV.</t>
  </si>
  <si>
    <t xml:space="preserve">8.</t>
  </si>
  <si>
    <t xml:space="preserve">Il piano di dettaglio per questa macro attività da concordare con Ing. NFV e GA MAST</t>
  </si>
  <si>
    <t xml:space="preserve">9.</t>
  </si>
  <si>
    <t xml:space="preserve">IMP Documentazione</t>
  </si>
  <si>
    <t xml:space="preserve">Le versioni prodotte saranno testate preliminarmente persso il nodo IMP IVR di PVR, utilizzando le attuali bL configurate con la Core IMS Fissa. I test saranno svolti dal Fornitore HPE. Tramite le chiamate alle BL si simuleranno gli accessi SIP definiti per l'interlavoro con gli MSC</t>
  </si>
  <si>
    <t xml:space="preserve">Ing. IMP (A), HPE (C) </t>
  </si>
  <si>
    <t xml:space="preserve">Aggiornamento del documento di specifica dei servizi di Segreteria e Selfcare per lo scenario VOLTE</t>
  </si>
  <si>
    <t xml:space="preserve">HPE (A), Ing. IMP (R), GA IMP (C) </t>
  </si>
  <si>
    <t xml:space="preserve">ID</t>
  </si>
  <si>
    <t xml:space="preserve">STATO</t>
  </si>
  <si>
    <t xml:space="preserve">PRIORITY</t>
  </si>
  <si>
    <t xml:space="preserve">OWNER</t>
  </si>
  <si>
    <t xml:space="preserve">Evento origini AP</t>
  </si>
  <si>
    <t xml:space="preserve">DATA APERTURA</t>
  </si>
  <si>
    <t xml:space="preserve">DATA CHIUSURA</t>
  </si>
  <si>
    <t xml:space="preserve">DESCRIZIONE</t>
  </si>
  <si>
    <t xml:space="preserve">NOTE</t>
  </si>
  <si>
    <t xml:space="preserve">05.19.1</t>
  </si>
  <si>
    <t xml:space="preserve">Closed</t>
  </si>
  <si>
    <t xml:space="preserve">ALTA</t>
  </si>
  <si>
    <t xml:space="preserve">Ing. IMP/Ing. NFV</t>
  </si>
  <si>
    <t xml:space="preserve">Riunione 19/05/2022 con Ing. NAM+</t>
  </si>
  <si>
    <t xml:space="preserve">Verificare su quale versione di Vmware siano attestati i nodi IMP virtuali (Classic o Vcloud)</t>
  </si>
  <si>
    <r>
      <rPr>
        <b val="true"/>
        <sz val="9"/>
        <color rgb="FF000000"/>
        <rFont val="Calibri"/>
        <family val="2"/>
        <charset val="1"/>
      </rPr>
      <t xml:space="preserve">Riscontro: mail di G. Carozzi
</t>
    </r>
    <r>
      <rPr>
        <sz val="9"/>
        <color rgb="FF000000"/>
        <rFont val="Calibri"/>
        <family val="2"/>
        <charset val="1"/>
      </rPr>
      <t xml:space="preserve">Sono su VMware 6.7 quindi “classic”</t>
    </r>
  </si>
  <si>
    <t xml:space="preserve">05.19.2</t>
  </si>
  <si>
    <t xml:space="preserve">Open</t>
  </si>
  <si>
    <t xml:space="preserve">Ing. core</t>
  </si>
  <si>
    <t xml:space="preserve">Fornire indirizzi IP dei MGW</t>
  </si>
  <si>
    <r>
      <rPr>
        <b val="true"/>
        <sz val="9"/>
        <color rgb="FF000000"/>
        <rFont val="Calibri"/>
        <family val="2"/>
        <charset val="1"/>
      </rPr>
      <t xml:space="preserve">Riscontro:
</t>
    </r>
    <r>
      <rPr>
        <sz val="9"/>
        <color rgb="FF000000"/>
        <rFont val="Calibri"/>
        <family val="2"/>
        <charset val="1"/>
      </rPr>
      <t xml:space="preserve">[20/05/2022] mail di Anna Tufano (E///) con lista MGW</t>
    </r>
  </si>
  <si>
    <t xml:space="preserve">05.19.3</t>
  </si>
  <si>
    <t xml:space="preserve">Ing. Core/IMP</t>
  </si>
  <si>
    <t xml:space="preserve">Verificare raggiungibilità dei nodi MGW tramite OPV-PI dagli OCMP dei siti IMP Virtuali</t>
  </si>
  <si>
    <r>
      <rPr>
        <b val="true"/>
        <sz val="9"/>
        <color rgb="FF000000"/>
        <rFont val="Calibri"/>
        <family val="2"/>
        <charset val="1"/>
      </rPr>
      <t xml:space="preserve">Riscontro: mail di A. Fusco
</t>
    </r>
    <r>
      <rPr>
        <sz val="9"/>
        <color rgb="FF000000"/>
        <rFont val="Calibri"/>
        <family val="2"/>
        <charset val="1"/>
      </rPr>
      <t xml:space="preserve">con il supporto del CNO abbiamo verificato che c’è già raggiungibilità tra i MGW e i nodi IMP, via OPB-PI. Il test è stato effettuato dal MGW con IP 10.38.209.132 (MMI18) verso il nodo IMP di Malpaga (vedi mail allegata).</t>
    </r>
  </si>
  <si>
    <t xml:space="preserve">05.19.4</t>
  </si>
  <si>
    <t xml:space="preserve">Alta</t>
  </si>
  <si>
    <t xml:space="preserve">Ing IMP</t>
  </si>
  <si>
    <t xml:space="preserve">Organizzare riunione tecnica con Ing. NFV e NAM+ per verifiche prima della produzione del progetto di Rete</t>
  </si>
  <si>
    <r>
      <rPr>
        <b val="true"/>
        <sz val="9"/>
        <color rgb="FF000000"/>
        <rFont val="Calibri"/>
        <family val="2"/>
        <charset val="1"/>
      </rPr>
      <t xml:space="preserve">Riscontro:
</t>
    </r>
    <r>
      <rPr>
        <sz val="9"/>
        <color rgb="FF000000"/>
        <rFont val="Calibri"/>
        <family val="2"/>
        <charset val="1"/>
      </rPr>
      <t xml:space="preserve">[19/05/2022] R. Rossi, la tempistica entro giugno per l’integrazione con VPN MSS-SIGN  comprende sia la mia progettazione che la configurazione in esercizio da parte di Gatta/Remia; 
[01/06/2022] Fissata call di Kick off per lunedi' 06/06/2022</t>
    </r>
  </si>
  <si>
    <t xml:space="preserve">05.19.5</t>
  </si>
  <si>
    <t xml:space="preserve">Ing. NAM+/GA Core Mobile</t>
  </si>
  <si>
    <t xml:space="preserve">Definire tempistiche implementazione integrazione di Rete. 
Riferimenti: Ing. NAM+ (Roberto Rossi), GA Core Mobile (Cornelio Pisa)</t>
  </si>
  <si>
    <r>
      <rPr>
        <sz val="9"/>
        <color rgb="FF000000"/>
        <rFont val="Calibri"/>
        <family val="2"/>
        <charset val="1"/>
      </rPr>
      <t xml:space="preserve">[01/06/2022] Fissata riunione di kick off con Ing. NAM+ ed Ing. NFV per lunedi' 6 giugno
</t>
    </r>
    <r>
      <rPr>
        <b val="true"/>
        <sz val="9"/>
        <color rgb="FF000000"/>
        <rFont val="Calibri"/>
        <family val="2"/>
        <charset val="1"/>
      </rPr>
      <t xml:space="preserve">Riscontro:</t>
    </r>
  </si>
  <si>
    <t xml:space="preserve">05.27.1</t>
  </si>
  <si>
    <t xml:space="preserve">Priori (HPE)</t>
  </si>
  <si>
    <t xml:space="preserve">Riunione 27/05/2022 Revisione Piano con HPE</t>
  </si>
  <si>
    <t xml:space="preserve">Preparare sequence segnalazione SIP/RTP tra MSC/MGW, SNF ed OCMP per gli scenari dei servizi di Segreteria e Selfcare
a.	Obiettivo avere dettaglio della situazione per capire se una parte della segnalazione SIP sarà direttamente tra MSC ed OCMP.
b.	Utilizzeremo questa documentazione per una verifica con E///. Se confermato dialogo diretto tra OCMP ed MSC dovremo comunicare ad E/// anche gli IP degli OCMP (forse lato MSC dovranno configurare delle ACL)
</t>
  </si>
  <si>
    <r>
      <rPr>
        <b val="true"/>
        <sz val="9"/>
        <color rgb="FF000000"/>
        <rFont val="Calibri"/>
        <family val="2"/>
        <charset val="1"/>
      </rPr>
      <t xml:space="preserve">Riscontro:
</t>
    </r>
    <r>
      <rPr>
        <sz val="9"/>
        <color rgb="FF000000"/>
        <rFont val="Calibri"/>
        <family val="2"/>
        <charset val="1"/>
      </rPr>
      <t xml:space="preserve">[27/05/2022] mail di Priori. Gli SNF svolgono la funzione di SIP proxy. Quindi, non ci sono comunicazioni dirette tra MSC ed OCMP per la segnalazione SIP. Il dialogo SIP solo tra SNF ed MSC. 
La segnalazione SIP inviata dal SNF agli MSC, conterrà degli indirizzi IP degli OCMP</t>
    </r>
  </si>
  <si>
    <t xml:space="preserve">05.27.2</t>
  </si>
  <si>
    <t xml:space="preserve">Media</t>
  </si>
  <si>
    <t xml:space="preserve">Sorrente</t>
  </si>
  <si>
    <t xml:space="preserve">Aggiornare presentazione del GdL Ing. IMP/Core, E/// ed HPE con le informazioni dell’information gathering </t>
  </si>
  <si>
    <t xml:space="preserve">05.27.3</t>
  </si>
  <si>
    <t xml:space="preserve">Sorrente Vuolo</t>
  </si>
  <si>
    <t xml:space="preserve">Valutare proposta organizzazione progetti su SCM per COOP VoLTE
&gt; Creazione di 3 nuovi progetti, partendo dagli attuali progetti della Segreteria e e del Selfcare:
1.	SVC-STM-SIP-Prelievo
2.	SVC-STM-SIP-Deposito
3.	SVC-Selfcare-SIP-COOP
&gt; Aggiungere al progetto SVC-Call-Control-CCXML i file ccxml per i nuovi scenari COOP VoLTE</t>
  </si>
  <si>
    <t xml:space="preserve">I tre progetti nuovi e quello da aggiornare dovranno essere gestiti in coerenza con il decalogo dello sviluppo SW. Quindi, il master dovrà essere allineato alla versione in campo del servizio (ad oggi il master contiene solo il file di Reademe.md)
[06/06/2022] Fissata call con HPE ed il team Ing. IMP per trattare questa tematica</t>
  </si>
  <si>
    <t xml:space="preserve">Ing. Core (R. Pasetto)</t>
  </si>
  <si>
    <t xml:space="preserve">GdL Core Mobile - IMP</t>
  </si>
  <si>
    <t xml:space="preserve">Elenco delle numerazioni di BL da assegnare ai 4 nodi IMP virtuali (3 di produzione ed 1 di PVR)</t>
  </si>
  <si>
    <r>
      <rPr>
        <b val="true"/>
        <sz val="9"/>
        <color rgb="FF000000"/>
        <rFont val="Calibri"/>
        <family val="2"/>
        <charset val="1"/>
      </rPr>
      <t xml:space="preserve">Riscontro:
</t>
    </r>
    <r>
      <rPr>
        <sz val="9"/>
        <color rgb="FF000000"/>
        <rFont val="Calibri"/>
        <family val="2"/>
        <charset val="1"/>
      </rPr>
      <t xml:space="preserve">[01/06/2022] mail di Pasetto con l'elenco delle BL assegnate ad IMP</t>
    </r>
  </si>
  <si>
    <t xml:space="preserve">Definire nuovi routing number per lo scenario COOP VoLTE via SIP dei servizi di Segreteria e Selfcare</t>
  </si>
  <si>
    <t xml:space="preserve">[01/06/2022] Le informazioni dovrebbero essere fornite entro lunedi' 6 di giugno</t>
  </si>
  <si>
    <t xml:space="preserve">Tipologia</t>
  </si>
  <si>
    <t xml:space="preserve">Descrizione</t>
  </si>
  <si>
    <t xml:space="preserve">Todo</t>
  </si>
  <si>
    <t xml:space="preserve">Note</t>
  </si>
  <si>
    <t xml:space="preserve">0601.01</t>
  </si>
  <si>
    <t xml:space="preserve">Info</t>
  </si>
  <si>
    <t xml:space="preserve">Proposta scomposizione EM per BO verso hPE sviluppo servizi COOP VoLTE (Task: 2.5)</t>
  </si>
  <si>
    <t xml:space="preserve">Le EM dipendono dai seguenti risultati intermedi: (1) Completamento sviluppi servizi, test di prodotto, versionamento su SCM prod. Artefatti per PQR [40% budget]; (2) Allestimento nodo di PQR [10%]; (3) Completamento PQR [30%]; (4) Completamento aggiornamento 3 siti virtuali rimanenti [20%]</t>
  </si>
  <si>
    <t xml:space="preserve">0601.02</t>
  </si>
  <si>
    <t xml:space="preserve">I flussi tra IMP e TGDS usano la mutua autenticazione. </t>
  </si>
  <si>
    <t xml:space="preserve">Le macchine SEE hanno tutte lo stesso truststore e lo stesso keystore, quindi non ci dovrebbero essere problemi ad utilizzare l'attuale certificato utilizzato dai nodi fisici anche per i nodi virtuali</t>
  </si>
  <si>
    <t xml:space="preserve">Stato</t>
  </si>
  <si>
    <t xml:space="preserve">Delayed</t>
  </si>
</sst>
</file>

<file path=xl/styles.xml><?xml version="1.0" encoding="utf-8"?>
<styleSheet xmlns="http://schemas.openxmlformats.org/spreadsheetml/2006/main">
  <numFmts count="3">
    <numFmt numFmtId="164" formatCode="General"/>
    <numFmt numFmtId="165" formatCode="DD/MM/YYYY"/>
    <numFmt numFmtId="166" formatCode="0"/>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Calibri"/>
      <family val="2"/>
      <charset val="1"/>
    </font>
    <font>
      <b val="true"/>
      <sz val="10"/>
      <name val="Calibri"/>
      <family val="2"/>
      <charset val="1"/>
    </font>
    <font>
      <sz val="10"/>
      <color rgb="FF000000"/>
      <name val="Calibri"/>
      <family val="2"/>
      <charset val="1"/>
    </font>
    <font>
      <sz val="10"/>
      <color rgb="FF1F497D"/>
      <name val="Calibri"/>
      <family val="2"/>
      <charset val="1"/>
    </font>
    <font>
      <sz val="9"/>
      <color rgb="FF000000"/>
      <name val="Calibri"/>
      <family val="2"/>
      <charset val="1"/>
    </font>
    <font>
      <sz val="10"/>
      <color rgb="FFFF0000"/>
      <name val="Calibri"/>
      <family val="2"/>
      <charset val="1"/>
    </font>
    <font>
      <b val="true"/>
      <sz val="10"/>
      <color rgb="FF1F497D"/>
      <name val="Calibri"/>
      <family val="2"/>
      <charset val="1"/>
    </font>
    <font>
      <b val="true"/>
      <sz val="9"/>
      <color rgb="FF000000"/>
      <name val="Calibri"/>
      <family val="2"/>
      <charset val="1"/>
    </font>
    <font>
      <b val="true"/>
      <sz val="9"/>
      <color rgb="FF00B050"/>
      <name val="Calibri"/>
      <family val="2"/>
      <charset val="1"/>
    </font>
    <font>
      <b val="true"/>
      <sz val="10"/>
      <color rgb="FFFF0000"/>
      <name val="Calibri"/>
      <family val="2"/>
      <charset val="1"/>
    </font>
    <font>
      <b val="true"/>
      <sz val="9"/>
      <color rgb="FFFF0000"/>
      <name val="Calibri"/>
      <family val="2"/>
      <charset val="1"/>
    </font>
    <font>
      <b val="true"/>
      <sz val="8"/>
      <color rgb="FF000000"/>
      <name val="Calibri"/>
      <family val="2"/>
      <charset val="1"/>
    </font>
    <font>
      <sz val="11"/>
      <color rgb="FF1F497D"/>
      <name val="Calibri"/>
      <family val="2"/>
      <charset val="1"/>
    </font>
  </fonts>
  <fills count="9">
    <fill>
      <patternFill patternType="none"/>
    </fill>
    <fill>
      <patternFill patternType="gray125"/>
    </fill>
    <fill>
      <patternFill patternType="solid">
        <fgColor rgb="FFD9D9D9"/>
        <bgColor rgb="FFB7DEE8"/>
      </patternFill>
    </fill>
    <fill>
      <patternFill patternType="solid">
        <fgColor rgb="FFB9CDE5"/>
        <bgColor rgb="FFB7DEE8"/>
      </patternFill>
    </fill>
    <fill>
      <patternFill patternType="solid">
        <fgColor rgb="FFC3D69B"/>
        <bgColor rgb="FFBFBFBF"/>
      </patternFill>
    </fill>
    <fill>
      <patternFill patternType="solid">
        <fgColor rgb="FFB7DEE8"/>
        <bgColor rgb="FFB9CDE5"/>
      </patternFill>
    </fill>
    <fill>
      <patternFill patternType="solid">
        <fgColor rgb="FF92D050"/>
        <bgColor rgb="FFC3D69B"/>
      </patternFill>
    </fill>
    <fill>
      <patternFill patternType="solid">
        <fgColor rgb="FFFFFF00"/>
        <bgColor rgb="FFFFFF00"/>
      </patternFill>
    </fill>
    <fill>
      <patternFill patternType="solid">
        <fgColor rgb="FFBFBFBF"/>
        <bgColor rgb="FFB9CDE5"/>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5" fontId="0" fillId="0" borderId="1" xfId="0" applyFont="fals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6" fillId="3"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general" vertical="center" textRotation="0" wrapText="false" indent="0" shrinkToFit="false"/>
      <protection locked="true" hidden="false"/>
    </xf>
    <xf numFmtId="164" fontId="8" fillId="4"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6" fontId="9"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5" fontId="12" fillId="2"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2" fillId="2"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5" fontId="12" fillId="2"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5"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5" fontId="12" fillId="2"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4" fillId="2" borderId="0" xfId="0" applyFont="true" applyBorder="false" applyAlignment="true" applyProtection="false">
      <alignment horizontal="general" vertical="center" textRotation="0" wrapText="false" indent="0" shrinkToFit="false"/>
      <protection locked="true" hidden="false"/>
    </xf>
    <xf numFmtId="164" fontId="15" fillId="2" borderId="0" xfId="0" applyFont="true" applyBorder="false" applyAlignment="true" applyProtection="false">
      <alignment horizontal="center" vertical="center" textRotation="0" wrapText="true" indent="0" shrinkToFit="false"/>
      <protection locked="true" hidden="false"/>
    </xf>
    <xf numFmtId="165" fontId="15" fillId="2" borderId="0" xfId="0" applyFont="true" applyBorder="false" applyAlignment="true" applyProtection="false">
      <alignment horizontal="general" vertical="center" textRotation="0" wrapText="false" indent="0" shrinkToFit="false"/>
      <protection locked="true" hidden="false"/>
    </xf>
    <xf numFmtId="164" fontId="16" fillId="2"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xf numFmtId="164" fontId="12" fillId="2"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5" borderId="1" xfId="0" applyFont="true" applyBorder="true" applyAlignment="true" applyProtection="false">
      <alignment horizontal="center" vertical="top" textRotation="0" wrapText="true" indent="0" shrinkToFit="false"/>
      <protection locked="true" hidden="false"/>
    </xf>
    <xf numFmtId="164" fontId="7" fillId="6" borderId="1" xfId="0" applyFont="true" applyBorder="true" applyAlignment="true" applyProtection="false">
      <alignment horizontal="center" vertical="top" textRotation="0" wrapText="true" indent="0" shrinkToFit="false"/>
      <protection locked="true" hidden="false"/>
    </xf>
    <xf numFmtId="165" fontId="7" fillId="6" borderId="1" xfId="0" applyFont="true" applyBorder="true" applyAlignment="true" applyProtection="false">
      <alignment horizontal="center" vertical="top" textRotation="0" wrapText="true" indent="0" shrinkToFit="false"/>
      <protection locked="true" hidden="false"/>
    </xf>
    <xf numFmtId="164" fontId="9" fillId="6" borderId="0" xfId="0" applyFont="true" applyBorder="false" applyAlignment="true" applyProtection="false">
      <alignment horizontal="general" vertical="top" textRotation="0" wrapText="true" indent="0" shrinkToFit="false"/>
      <protection locked="true" hidden="false"/>
    </xf>
    <xf numFmtId="164" fontId="12" fillId="6" borderId="1" xfId="0" applyFont="true" applyBorder="true" applyAlignment="true" applyProtection="false">
      <alignment horizontal="left" vertical="top" textRotation="0" wrapText="true" indent="0" shrinkToFit="false"/>
      <protection locked="true" hidden="false"/>
    </xf>
    <xf numFmtId="164" fontId="7" fillId="7" borderId="1" xfId="0" applyFont="true" applyBorder="true" applyAlignment="true" applyProtection="false">
      <alignment horizontal="center" vertical="top" textRotation="0" wrapText="true" indent="0" shrinkToFit="false"/>
      <protection locked="true" hidden="false"/>
    </xf>
    <xf numFmtId="164" fontId="9" fillId="6" borderId="1" xfId="0" applyFont="true" applyBorder="true" applyAlignment="true" applyProtection="false">
      <alignment horizontal="left" vertical="top" textRotation="0" wrapText="true" indent="0" shrinkToFit="false"/>
      <protection locked="true" hidden="false"/>
    </xf>
    <xf numFmtId="165" fontId="7" fillId="7" borderId="1" xfId="0" applyFont="true" applyBorder="true" applyAlignment="true" applyProtection="false">
      <alignment horizontal="center" vertical="top" textRotation="0" wrapText="true" indent="0" shrinkToFit="false"/>
      <protection locked="true" hidden="false"/>
    </xf>
    <xf numFmtId="164" fontId="9" fillId="7"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5" fontId="7" fillId="0" borderId="1" xfId="0" applyFont="true" applyBorder="true" applyAlignment="true" applyProtection="false">
      <alignment horizontal="center"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0" fillId="8" borderId="1" xfId="0" applyFont="fals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center" vertical="top" textRotation="0" wrapText="true" indent="0" shrinkToFit="false"/>
      <protection locked="true" hidden="false"/>
    </xf>
    <xf numFmtId="165" fontId="0" fillId="0" borderId="1" xfId="0" applyFont="false" applyBorder="tru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6">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E46C0A"/>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ill>
        <patternFill>
          <bgColor rgb="FFC3D69B"/>
        </patternFill>
      </fill>
    </dxf>
    <dxf>
      <font>
        <strike val="0"/>
      </font>
      <fill>
        <patternFill>
          <bgColor rgb="FFFFFF00"/>
        </patternFill>
      </fill>
    </dxf>
    <dxf>
      <font>
        <strike val="0"/>
      </font>
      <fill>
        <patternFill>
          <bgColor rgb="FFFCD5B5"/>
        </patternFill>
      </fill>
    </dxf>
    <dxf>
      <fill>
        <patternFill>
          <bgColor rgb="FFC3D69B"/>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D9D9D9"/>
      <rgbColor rgb="FFC3D69B"/>
      <rgbColor rgb="FFB7DEE8"/>
      <rgbColor rgb="FFFF99CC"/>
      <rgbColor rgb="FFCC99FF"/>
      <rgbColor rgb="FFFCD5B5"/>
      <rgbColor rgb="FF3366FF"/>
      <rgbColor rgb="FF33CCCC"/>
      <rgbColor rgb="FF92D050"/>
      <rgbColor rgb="FFFFCC00"/>
      <rgbColor rgb="FFFF9900"/>
      <rgbColor rgb="FFE46C0A"/>
      <rgbColor rgb="FF666699"/>
      <rgbColor rgb="FF969696"/>
      <rgbColor rgb="FF003366"/>
      <rgbColor rgb="FF00B050"/>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 min="1" style="1" width="10.71"/>
    <col collapsed="false" customWidth="true" hidden="false" outlineLevel="0" max="2" min="2" style="1" width="11.86"/>
    <col collapsed="false" customWidth="true" hidden="false" outlineLevel="0" max="3" min="3" style="1" width="99.28"/>
    <col collapsed="false" customWidth="true" hidden="false" outlineLevel="0" max="1025" min="4" style="1" width="9.13"/>
  </cols>
  <sheetData>
    <row r="1" customFormat="false" ht="37.5" hidden="false" customHeight="true" outlineLevel="0" collapsed="false">
      <c r="A1" s="2" t="s">
        <v>0</v>
      </c>
      <c r="B1" s="2" t="s">
        <v>1</v>
      </c>
      <c r="C1" s="2" t="s">
        <v>2</v>
      </c>
    </row>
    <row r="2" customFormat="false" ht="15" hidden="false" customHeight="false" outlineLevel="0" collapsed="false">
      <c r="A2" s="3" t="n">
        <v>44701</v>
      </c>
      <c r="B2" s="4" t="s">
        <v>3</v>
      </c>
      <c r="C2" s="4" t="s">
        <v>4</v>
      </c>
    </row>
    <row r="3" customFormat="false" ht="30" hidden="false" customHeight="false" outlineLevel="0" collapsed="false">
      <c r="A3" s="3" t="n">
        <v>44708</v>
      </c>
      <c r="B3" s="4" t="s">
        <v>5</v>
      </c>
      <c r="C3" s="5" t="s">
        <v>6</v>
      </c>
    </row>
    <row r="4" customFormat="false" ht="45" hidden="false" customHeight="false" outlineLevel="0" collapsed="false">
      <c r="A4" s="3" t="n">
        <v>44713</v>
      </c>
      <c r="B4" s="4" t="s">
        <v>7</v>
      </c>
      <c r="C4" s="5" t="s">
        <v>8</v>
      </c>
    </row>
    <row r="5" customFormat="false" ht="15" hidden="false" customHeight="false" outlineLevel="0" collapsed="false">
      <c r="A5" s="3"/>
      <c r="B5" s="4"/>
      <c r="C5" s="4"/>
    </row>
    <row r="6" customFormat="false" ht="15" hidden="false" customHeight="false" outlineLevel="0" collapsed="false">
      <c r="A6" s="3"/>
      <c r="B6" s="4"/>
      <c r="C6" s="4"/>
    </row>
    <row r="7" customFormat="false" ht="15" hidden="false" customHeight="false" outlineLevel="0" collapsed="false">
      <c r="A7" s="3"/>
      <c r="B7" s="4"/>
      <c r="C7" s="4"/>
    </row>
    <row r="8" customFormat="false" ht="15" hidden="false" customHeight="false" outlineLevel="0" collapsed="false">
      <c r="A8" s="3"/>
      <c r="B8" s="4"/>
      <c r="C8" s="4"/>
    </row>
    <row r="9" customFormat="false" ht="15" hidden="false" customHeight="false" outlineLevel="0" collapsed="false">
      <c r="A9" s="4"/>
      <c r="B9" s="4"/>
      <c r="C9" s="4"/>
    </row>
    <row r="10" customFormat="false" ht="15" hidden="false" customHeight="false" outlineLevel="0" collapsed="false">
      <c r="A10" s="4"/>
      <c r="B10" s="4"/>
      <c r="C10" s="4"/>
    </row>
    <row r="11" customFormat="false" ht="15" hidden="false" customHeight="false" outlineLevel="0" collapsed="false">
      <c r="A11" s="4"/>
      <c r="B11" s="4"/>
      <c r="C11" s="4"/>
    </row>
    <row r="12" customFormat="false" ht="15" hidden="false" customHeight="false" outlineLevel="0" collapsed="false">
      <c r="A12" s="4"/>
      <c r="B12" s="4"/>
      <c r="C12" s="4"/>
    </row>
    <row r="13" customFormat="false" ht="15" hidden="false" customHeight="false" outlineLevel="0" collapsed="false">
      <c r="A13" s="4"/>
      <c r="B13" s="4"/>
      <c r="C13" s="4"/>
    </row>
    <row r="14" customFormat="false" ht="15" hidden="false" customHeight="false" outlineLevel="0" collapsed="false">
      <c r="A14" s="4"/>
      <c r="B14" s="4"/>
      <c r="C14" s="4"/>
    </row>
    <row r="15" customFormat="false" ht="15" hidden="false" customHeight="false" outlineLevel="0" collapsed="false">
      <c r="A15" s="6"/>
      <c r="B15" s="7"/>
      <c r="C15" s="6"/>
    </row>
    <row r="16" customFormat="false" ht="15" hidden="false" customHeight="false" outlineLevel="0" collapsed="false">
      <c r="A16" s="6"/>
      <c r="B16" s="7"/>
      <c r="C16" s="6"/>
    </row>
    <row r="17" customFormat="false" ht="15" hidden="false" customHeight="false" outlineLevel="0" collapsed="false">
      <c r="A17" s="6"/>
      <c r="B17" s="7"/>
      <c r="C17" s="6"/>
    </row>
    <row r="18" customFormat="false" ht="15" hidden="false" customHeight="false" outlineLevel="0" collapsed="false">
      <c r="A18" s="6"/>
      <c r="B18" s="7"/>
      <c r="C18" s="6"/>
    </row>
    <row r="19" customFormat="false" ht="15" hidden="false" customHeight="false" outlineLevel="0" collapsed="false">
      <c r="A19" s="6"/>
      <c r="B19" s="7"/>
      <c r="C19" s="6"/>
    </row>
    <row r="20" customFormat="false" ht="15" hidden="false" customHeight="false" outlineLevel="0" collapsed="false">
      <c r="A20" s="6"/>
      <c r="B20" s="7"/>
      <c r="C20" s="6"/>
    </row>
    <row r="21" customFormat="false" ht="15" hidden="false" customHeight="false" outlineLevel="0" collapsed="false">
      <c r="A21" s="6"/>
      <c r="B21" s="7"/>
      <c r="C21" s="6"/>
    </row>
    <row r="22" customFormat="false" ht="15" hidden="false" customHeight="false" outlineLevel="0" collapsed="false">
      <c r="A22" s="6"/>
      <c r="B22" s="7"/>
      <c r="C22" s="6"/>
    </row>
    <row r="23" customFormat="false" ht="15" hidden="false" customHeight="false" outlineLevel="0" collapsed="false">
      <c r="A23" s="6"/>
      <c r="B23" s="7"/>
      <c r="C23" s="6"/>
    </row>
    <row r="24" customFormat="false" ht="15" hidden="false" customHeight="false" outlineLevel="0" collapsed="false">
      <c r="A24" s="6"/>
      <c r="B24" s="7"/>
      <c r="C24" s="6"/>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&amp;C&amp;"TIM Sans,Regular"&amp;8TIM - Uso Interno - Tutti i diritti riservati.</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32" activeCellId="0" sqref="C32"/>
    </sheetView>
  </sheetViews>
  <sheetFormatPr defaultRowHeight="15" zeroHeight="false" outlineLevelRow="0" outlineLevelCol="0"/>
  <cols>
    <col collapsed="false" customWidth="true" hidden="false" outlineLevel="0" max="1" min="1" style="0" width="7.57"/>
    <col collapsed="false" customWidth="true" hidden="false" outlineLevel="0" max="2" min="2" style="0" width="27.71"/>
    <col collapsed="false" customWidth="true" hidden="false" outlineLevel="0" max="3" min="3" style="0" width="14.57"/>
    <col collapsed="false" customWidth="true" hidden="false" outlineLevel="0" max="1025" min="4" style="0" width="8.67"/>
  </cols>
  <sheetData>
    <row r="1" customFormat="false" ht="13.8" hidden="false" customHeight="false" outlineLevel="0" collapsed="false">
      <c r="A1" s="8" t="s">
        <v>9</v>
      </c>
      <c r="B1" s="8" t="s">
        <v>10</v>
      </c>
      <c r="C1" s="8" t="s">
        <v>11</v>
      </c>
      <c r="D1" s="8" t="s">
        <v>12</v>
      </c>
      <c r="E1" s="8" t="s">
        <v>13</v>
      </c>
      <c r="F1" s="8" t="s">
        <v>14</v>
      </c>
    </row>
    <row r="2" customFormat="false" ht="13.8" hidden="false" customHeight="false" outlineLevel="0" collapsed="false">
      <c r="A2" s="8" t="s">
        <v>15</v>
      </c>
      <c r="B2" s="8" t="s">
        <v>16</v>
      </c>
      <c r="C2" s="8"/>
      <c r="D2" s="8" t="n">
        <v>0</v>
      </c>
      <c r="E2" s="8"/>
      <c r="F2" s="8"/>
    </row>
    <row r="3" customFormat="false" ht="13.8" hidden="false" customHeight="false" outlineLevel="0" collapsed="false">
      <c r="A3" s="9" t="s">
        <v>17</v>
      </c>
      <c r="B3" s="10" t="s">
        <v>18</v>
      </c>
      <c r="C3" s="11" t="str">
        <f aca="false">A2</f>
        <v>Start</v>
      </c>
      <c r="D3" s="12" t="n">
        <f aca="false">NETWORKDAYS(E3,F3)</f>
        <v>51</v>
      </c>
      <c r="E3" s="13" t="n">
        <v>44617</v>
      </c>
      <c r="F3" s="13" t="n">
        <v>44687</v>
      </c>
    </row>
    <row r="4" customFormat="false" ht="38.25" hidden="false" customHeight="false" outlineLevel="0" collapsed="false">
      <c r="A4" s="9" t="s">
        <v>19</v>
      </c>
      <c r="B4" s="10" t="s">
        <v>20</v>
      </c>
      <c r="C4" s="11" t="str">
        <f aca="false">A3</f>
        <v>1.1</v>
      </c>
      <c r="D4" s="12" t="n">
        <f aca="false">NETWORKDAYS(E4,F4)</f>
        <v>1</v>
      </c>
      <c r="E4" s="13" t="n">
        <v>44693</v>
      </c>
      <c r="F4" s="13" t="n">
        <v>44693</v>
      </c>
    </row>
    <row r="5" customFormat="false" ht="15" hidden="false" customHeight="false" outlineLevel="0" collapsed="false">
      <c r="A5" s="9" t="s">
        <v>21</v>
      </c>
      <c r="B5" s="14" t="s">
        <v>22</v>
      </c>
      <c r="C5" s="11" t="s">
        <v>19</v>
      </c>
      <c r="D5" s="12" t="n">
        <f aca="false">NETWORKDAYS(E5,F5)</f>
        <v>0</v>
      </c>
      <c r="E5" s="15"/>
      <c r="F5" s="15"/>
    </row>
    <row r="6" customFormat="false" ht="15" hidden="false" customHeight="false" outlineLevel="0" collapsed="false">
      <c r="A6" s="9" t="s">
        <v>23</v>
      </c>
      <c r="B6" s="16" t="s">
        <v>24</v>
      </c>
      <c r="C6" s="11" t="str">
        <f aca="false">A5</f>
        <v>2.1</v>
      </c>
      <c r="D6" s="12" t="n">
        <f aca="false">NETWORKDAYS(E6,F6)</f>
        <v>1</v>
      </c>
      <c r="E6" s="13" t="n">
        <v>44704</v>
      </c>
      <c r="F6" s="13" t="n">
        <v>44704</v>
      </c>
    </row>
    <row r="7" customFormat="false" ht="15" hidden="false" customHeight="false" outlineLevel="0" collapsed="false">
      <c r="A7" s="9" t="s">
        <v>25</v>
      </c>
      <c r="B7" s="16" t="s">
        <v>26</v>
      </c>
      <c r="C7" s="11" t="str">
        <f aca="false">A6</f>
        <v>2.2</v>
      </c>
      <c r="D7" s="12" t="n">
        <f aca="false">NETWORKDAYS(E7,F7)</f>
        <v>1</v>
      </c>
      <c r="E7" s="13" t="n">
        <v>44742</v>
      </c>
      <c r="F7" s="13" t="n">
        <v>44742</v>
      </c>
    </row>
    <row r="8" customFormat="false" ht="15" hidden="false" customHeight="false" outlineLevel="0" collapsed="false">
      <c r="A8" s="9" t="s">
        <v>27</v>
      </c>
      <c r="B8" s="16" t="s">
        <v>28</v>
      </c>
      <c r="C8" s="11" t="str">
        <f aca="false">A7&amp;", "&amp;A17&amp;", " &amp; A23 &amp;", "&amp;A36</f>
        <v>2.4, 4.4, 5.6, 8.1</v>
      </c>
      <c r="D8" s="12" t="n">
        <f aca="false">NETWORKDAYS(E8,F8)</f>
        <v>0</v>
      </c>
      <c r="E8" s="15"/>
      <c r="F8" s="15"/>
    </row>
    <row r="9" customFormat="false" ht="51" hidden="false" customHeight="false" outlineLevel="0" collapsed="false">
      <c r="A9" s="9" t="s">
        <v>29</v>
      </c>
      <c r="B9" s="16" t="s">
        <v>30</v>
      </c>
      <c r="C9" s="11" t="str">
        <f aca="false">A4</f>
        <v>1.2</v>
      </c>
      <c r="D9" s="12" t="n">
        <f aca="false">NETWORKDAYS(E9,F9)</f>
        <v>17</v>
      </c>
      <c r="E9" s="13" t="n">
        <v>44694</v>
      </c>
      <c r="F9" s="13" t="n">
        <v>44718</v>
      </c>
    </row>
    <row r="10" customFormat="false" ht="25.5" hidden="false" customHeight="false" outlineLevel="0" collapsed="false">
      <c r="A10" s="9" t="s">
        <v>31</v>
      </c>
      <c r="B10" s="14" t="s">
        <v>32</v>
      </c>
      <c r="C10" s="11" t="str">
        <f aca="false">A4</f>
        <v>1.2</v>
      </c>
      <c r="D10" s="12" t="n">
        <f aca="false">NETWORKDAYS(E10,F10)</f>
        <v>6</v>
      </c>
      <c r="E10" s="13" t="n">
        <v>44699</v>
      </c>
      <c r="F10" s="13" t="n">
        <v>44706</v>
      </c>
    </row>
    <row r="11" customFormat="false" ht="25.5" hidden="false" customHeight="false" outlineLevel="0" collapsed="false">
      <c r="A11" s="9" t="s">
        <v>33</v>
      </c>
      <c r="B11" s="16" t="s">
        <v>34</v>
      </c>
      <c r="C11" s="11" t="str">
        <f aca="false">A9 &amp;", "&amp; A10</f>
        <v>3.1, 3.2</v>
      </c>
      <c r="D11" s="12" t="n">
        <f aca="false">NETWORKDAYS(E11,F11)</f>
        <v>12</v>
      </c>
      <c r="E11" s="13" t="n">
        <v>44718</v>
      </c>
      <c r="F11" s="13" t="n">
        <f aca="false">E11+15</f>
        <v>44733</v>
      </c>
    </row>
    <row r="12" customFormat="false" ht="38.25" hidden="false" customHeight="false" outlineLevel="0" collapsed="false">
      <c r="A12" s="9" t="s">
        <v>35</v>
      </c>
      <c r="B12" s="17" t="s">
        <v>36</v>
      </c>
      <c r="C12" s="11" t="str">
        <f aca="false">A11</f>
        <v>3.3</v>
      </c>
      <c r="D12" s="12" t="n">
        <f aca="false">NETWORKDAYS(E12,F12)</f>
        <v>7</v>
      </c>
      <c r="E12" s="13" t="n">
        <f aca="false">F11+1</f>
        <v>44734</v>
      </c>
      <c r="F12" s="13" t="n">
        <v>44742</v>
      </c>
    </row>
    <row r="13" customFormat="false" ht="38.25" hidden="false" customHeight="false" outlineLevel="0" collapsed="false">
      <c r="A13" s="9" t="s">
        <v>37</v>
      </c>
      <c r="B13" s="17" t="s">
        <v>38</v>
      </c>
      <c r="C13" s="11" t="str">
        <f aca="false">A9 &amp;", "&amp; A10</f>
        <v>3.1, 3.2</v>
      </c>
      <c r="D13" s="12" t="n">
        <f aca="false">NETWORKDAYS(E13,F13)</f>
        <v>12</v>
      </c>
      <c r="E13" s="13" t="n">
        <v>44718</v>
      </c>
      <c r="F13" s="13" t="n">
        <f aca="false">E13+15</f>
        <v>44733</v>
      </c>
    </row>
    <row r="14" customFormat="false" ht="38.25" hidden="false" customHeight="false" outlineLevel="0" collapsed="false">
      <c r="A14" s="9" t="s">
        <v>39</v>
      </c>
      <c r="B14" s="16" t="s">
        <v>40</v>
      </c>
      <c r="C14" s="11" t="str">
        <f aca="false">A9 &amp; ", " &amp; A7</f>
        <v>3.1, 2.4</v>
      </c>
      <c r="D14" s="12" t="n">
        <f aca="false">NETWORKDAYS(E14,F14)</f>
        <v>25</v>
      </c>
      <c r="E14" s="13" t="n">
        <v>44704</v>
      </c>
      <c r="F14" s="13" t="n">
        <v>44736</v>
      </c>
    </row>
    <row r="15" customFormat="false" ht="25.5" hidden="false" customHeight="false" outlineLevel="0" collapsed="false">
      <c r="A15" s="9" t="s">
        <v>41</v>
      </c>
      <c r="B15" s="16" t="s">
        <v>42</v>
      </c>
      <c r="C15" s="11" t="str">
        <f aca="false">A5 &amp;", "&amp; A26</f>
        <v>2.1, 6.3</v>
      </c>
      <c r="D15" s="12" t="n">
        <f aca="false">NETWORKDAYS(E15,F15)</f>
        <v>5</v>
      </c>
      <c r="E15" s="13" t="n">
        <v>44736</v>
      </c>
      <c r="F15" s="13" t="n">
        <v>44742</v>
      </c>
    </row>
    <row r="16" customFormat="false" ht="25.5" hidden="false" customHeight="false" outlineLevel="0" collapsed="false">
      <c r="A16" s="9" t="s">
        <v>43</v>
      </c>
      <c r="B16" s="16" t="s">
        <v>44</v>
      </c>
      <c r="C16" s="11" t="str">
        <f aca="false">A37</f>
        <v>9.1</v>
      </c>
      <c r="D16" s="18" t="n">
        <f aca="false">NETWORKDAYS(E16,F16)</f>
        <v>5</v>
      </c>
      <c r="E16" s="13" t="n">
        <v>44736</v>
      </c>
      <c r="F16" s="13" t="n">
        <v>44742</v>
      </c>
    </row>
    <row r="17" customFormat="false" ht="38.25" hidden="false" customHeight="false" outlineLevel="0" collapsed="false">
      <c r="A17" s="9" t="s">
        <v>45</v>
      </c>
      <c r="B17" s="19" t="s">
        <v>46</v>
      </c>
      <c r="C17" s="11" t="str">
        <f aca="false">A16</f>
        <v>4.3</v>
      </c>
      <c r="D17" s="18" t="n">
        <f aca="false">NETWORKDAYS(E17,F17)-1</f>
        <v>0</v>
      </c>
      <c r="E17" s="13" t="n">
        <f aca="false">F16</f>
        <v>44742</v>
      </c>
      <c r="F17" s="13" t="n">
        <f aca="false">E17</f>
        <v>44742</v>
      </c>
    </row>
    <row r="18" customFormat="false" ht="38.25" hidden="false" customHeight="false" outlineLevel="0" collapsed="false">
      <c r="A18" s="9" t="s">
        <v>47</v>
      </c>
      <c r="B18" s="14" t="s">
        <v>48</v>
      </c>
      <c r="C18" s="20" t="str">
        <f aca="false">A6</f>
        <v>2.2</v>
      </c>
      <c r="D18" s="12" t="n">
        <f aca="false">NETWORKDAYS(E18,F18)</f>
        <v>1</v>
      </c>
      <c r="E18" s="13" t="n">
        <v>44701</v>
      </c>
      <c r="F18" s="13" t="n">
        <v>44701</v>
      </c>
    </row>
    <row r="19" customFormat="false" ht="15" hidden="false" customHeight="false" outlineLevel="0" collapsed="false">
      <c r="A19" s="9" t="s">
        <v>49</v>
      </c>
      <c r="B19" s="16" t="s">
        <v>50</v>
      </c>
      <c r="C19" s="11" t="str">
        <f aca="false">A4</f>
        <v>1.2</v>
      </c>
      <c r="D19" s="12" t="n">
        <f aca="false">NETWORKDAYS(E19,F19)</f>
        <v>19</v>
      </c>
      <c r="E19" s="13" t="n">
        <v>44701</v>
      </c>
      <c r="F19" s="13" t="n">
        <v>44727</v>
      </c>
    </row>
    <row r="20" customFormat="false" ht="25.5" hidden="false" customHeight="false" outlineLevel="0" collapsed="false">
      <c r="A20" s="9" t="s">
        <v>51</v>
      </c>
      <c r="B20" s="16" t="s">
        <v>52</v>
      </c>
      <c r="C20" s="11" t="str">
        <f aca="false">A19</f>
        <v>5.2</v>
      </c>
      <c r="D20" s="12" t="n">
        <f aca="false">NETWORKDAYS(E20,F20)</f>
        <v>6</v>
      </c>
      <c r="E20" s="13" t="n">
        <v>44725</v>
      </c>
      <c r="F20" s="13" t="n">
        <v>44732</v>
      </c>
    </row>
    <row r="21" customFormat="false" ht="25.5" hidden="false" customHeight="false" outlineLevel="0" collapsed="false">
      <c r="A21" s="9" t="s">
        <v>53</v>
      </c>
      <c r="B21" s="16" t="s">
        <v>54</v>
      </c>
      <c r="C21" s="11" t="str">
        <f aca="false">A19</f>
        <v>5.2</v>
      </c>
      <c r="D21" s="12" t="n">
        <f aca="false">NETWORKDAYS(E21,F21)</f>
        <v>6</v>
      </c>
      <c r="E21" s="13" t="n">
        <f aca="false">F19+1</f>
        <v>44728</v>
      </c>
      <c r="F21" s="13" t="n">
        <f aca="false">E21+7</f>
        <v>44735</v>
      </c>
    </row>
    <row r="22" customFormat="false" ht="25.5" hidden="false" customHeight="false" outlineLevel="0" collapsed="false">
      <c r="A22" s="9" t="s">
        <v>55</v>
      </c>
      <c r="B22" s="16" t="s">
        <v>56</v>
      </c>
      <c r="C22" s="11" t="str">
        <f aca="false">A21</f>
        <v>5.4</v>
      </c>
      <c r="D22" s="12" t="n">
        <f aca="false">NETWORKDAYS(E22,F22)</f>
        <v>6</v>
      </c>
      <c r="E22" s="13" t="n">
        <f aca="false">F21+1</f>
        <v>44736</v>
      </c>
      <c r="F22" s="13" t="n">
        <f aca="false">E22+7</f>
        <v>44743</v>
      </c>
    </row>
    <row r="23" customFormat="false" ht="38.25" hidden="false" customHeight="false" outlineLevel="0" collapsed="false">
      <c r="A23" s="9" t="s">
        <v>57</v>
      </c>
      <c r="B23" s="16" t="s">
        <v>58</v>
      </c>
      <c r="C23" s="11" t="str">
        <f aca="false">A17 &amp; ", "&amp; A21</f>
        <v>4.4, 5.4</v>
      </c>
      <c r="D23" s="12" t="n">
        <f aca="false">NETWORKDAYS(E23,F23)</f>
        <v>1</v>
      </c>
      <c r="E23" s="13" t="n">
        <v>44742</v>
      </c>
      <c r="F23" s="13" t="n">
        <v>44742</v>
      </c>
    </row>
    <row r="24" customFormat="false" ht="51" hidden="false" customHeight="false" outlineLevel="0" collapsed="false">
      <c r="A24" s="21" t="s">
        <v>59</v>
      </c>
      <c r="B24" s="19" t="s">
        <v>60</v>
      </c>
      <c r="C24" s="22" t="str">
        <f aca="false">A4</f>
        <v>1.2</v>
      </c>
      <c r="D24" s="12" t="n">
        <v>0</v>
      </c>
      <c r="E24" s="23" t="n">
        <v>44742</v>
      </c>
      <c r="F24" s="23" t="n">
        <v>44742</v>
      </c>
    </row>
    <row r="25" customFormat="false" ht="38.25" hidden="false" customHeight="false" outlineLevel="0" collapsed="false">
      <c r="A25" s="21" t="s">
        <v>61</v>
      </c>
      <c r="B25" s="19" t="s">
        <v>62</v>
      </c>
      <c r="C25" s="22" t="str">
        <f aca="false">A24</f>
        <v>6.1</v>
      </c>
      <c r="D25" s="24" t="n">
        <v>0</v>
      </c>
      <c r="E25" s="23" t="n">
        <v>44742</v>
      </c>
      <c r="F25" s="23" t="n">
        <v>44742</v>
      </c>
    </row>
    <row r="26" customFormat="false" ht="25.5" hidden="false" customHeight="false" outlineLevel="0" collapsed="false">
      <c r="A26" s="21" t="s">
        <v>63</v>
      </c>
      <c r="B26" s="16" t="s">
        <v>64</v>
      </c>
      <c r="C26" s="22" t="str">
        <f aca="false">A4</f>
        <v>1.2</v>
      </c>
      <c r="D26" s="24" t="n">
        <v>0</v>
      </c>
      <c r="E26" s="23" t="n">
        <v>44736</v>
      </c>
      <c r="F26" s="23" t="n">
        <v>44736</v>
      </c>
    </row>
    <row r="27" customFormat="false" ht="38.25" hidden="false" customHeight="false" outlineLevel="0" collapsed="false">
      <c r="A27" s="21" t="s">
        <v>65</v>
      </c>
      <c r="B27" s="19" t="s">
        <v>66</v>
      </c>
      <c r="C27" s="22" t="str">
        <f aca="false">A25</f>
        <v>6.2</v>
      </c>
      <c r="D27" s="24" t="n">
        <v>0</v>
      </c>
      <c r="E27" s="23" t="n">
        <v>44742</v>
      </c>
      <c r="F27" s="23" t="n">
        <v>44742</v>
      </c>
    </row>
    <row r="28" customFormat="false" ht="25.5" hidden="false" customHeight="false" outlineLevel="0" collapsed="false">
      <c r="A28" s="21" t="s">
        <v>65</v>
      </c>
      <c r="B28" s="19" t="s">
        <v>67</v>
      </c>
      <c r="C28" s="22" t="str">
        <f aca="false">A4</f>
        <v>1.2</v>
      </c>
      <c r="D28" s="24" t="n">
        <v>0</v>
      </c>
      <c r="E28" s="23" t="n">
        <v>44742</v>
      </c>
      <c r="F28" s="23" t="n">
        <v>44742</v>
      </c>
    </row>
    <row r="29" customFormat="false" ht="25.5" hidden="false" customHeight="false" outlineLevel="0" collapsed="false">
      <c r="A29" s="21" t="s">
        <v>68</v>
      </c>
      <c r="B29" s="19" t="s">
        <v>69</v>
      </c>
      <c r="C29" s="22" t="str">
        <f aca="false">A24 &amp;", "&amp; A25 &amp;", "&amp; A25 &amp;", "&amp; A27</f>
        <v>6.1, 6.2, 6.2, 6.4</v>
      </c>
      <c r="D29" s="24" t="n">
        <v>0</v>
      </c>
      <c r="E29" s="23" t="n">
        <v>44742</v>
      </c>
      <c r="F29" s="23" t="n">
        <v>44742</v>
      </c>
    </row>
    <row r="30" customFormat="false" ht="38.25" hidden="false" customHeight="false" outlineLevel="0" collapsed="false">
      <c r="A30" s="25" t="s">
        <v>70</v>
      </c>
      <c r="B30" s="10" t="s">
        <v>71</v>
      </c>
      <c r="C30" s="26" t="str">
        <f aca="false">A4</f>
        <v>1.2</v>
      </c>
      <c r="D30" s="12" t="n">
        <f aca="false">NETWORKDAYS(E30, F30)</f>
        <v>1</v>
      </c>
      <c r="E30" s="13" t="n">
        <v>44732</v>
      </c>
      <c r="F30" s="13" t="n">
        <f aca="false">E30</f>
        <v>44732</v>
      </c>
    </row>
    <row r="31" customFormat="false" ht="38.25" hidden="false" customHeight="false" outlineLevel="0" collapsed="false">
      <c r="A31" s="25" t="s">
        <v>72</v>
      </c>
      <c r="B31" s="10" t="s">
        <v>73</v>
      </c>
      <c r="C31" s="27" t="str">
        <f aca="false">A13 &amp;", "&amp; A23 &amp;", "&amp;A29</f>
        <v>3.5, 5.6, 6.5</v>
      </c>
      <c r="D31" s="12" t="n">
        <f aca="false">NETWORKDAYS(E31, F31)</f>
        <v>1</v>
      </c>
      <c r="E31" s="13" t="n">
        <v>44743</v>
      </c>
      <c r="F31" s="13" t="n">
        <v>44743</v>
      </c>
    </row>
    <row r="32" customFormat="false" ht="13.8" hidden="false" customHeight="false" outlineLevel="0" collapsed="false">
      <c r="A32" s="25" t="s">
        <v>74</v>
      </c>
      <c r="B32" s="10" t="s">
        <v>75</v>
      </c>
      <c r="C32" s="27" t="str">
        <f aca="false">A30 &amp;", "&amp; A31 &amp; A12 &amp; ", "&amp; A13</f>
        <v>7.1, 7.23.4, 3.5</v>
      </c>
      <c r="D32" s="12" t="n">
        <f aca="false">NETWORKDAYS(E32, F32)</f>
        <v>4</v>
      </c>
      <c r="E32" s="13" t="n">
        <v>44746</v>
      </c>
      <c r="F32" s="13" t="n">
        <f aca="false">E32+3</f>
        <v>44749</v>
      </c>
    </row>
    <row r="33" customFormat="false" ht="25.5" hidden="false" customHeight="false" outlineLevel="0" collapsed="false">
      <c r="A33" s="25" t="s">
        <v>76</v>
      </c>
      <c r="B33" s="10" t="s">
        <v>77</v>
      </c>
      <c r="C33" s="27" t="str">
        <f aca="false">A30 &amp;", "&amp;  A31</f>
        <v>7.1, 7.2</v>
      </c>
      <c r="D33" s="12" t="n">
        <f aca="false">NETWORKDAYS(E33, F33)</f>
        <v>4</v>
      </c>
      <c r="E33" s="13" t="n">
        <v>44746</v>
      </c>
      <c r="F33" s="13" t="n">
        <f aca="false">E33+3</f>
        <v>44749</v>
      </c>
    </row>
    <row r="34" customFormat="false" ht="20.85" hidden="false" customHeight="false" outlineLevel="0" collapsed="false">
      <c r="A34" s="25" t="s">
        <v>78</v>
      </c>
      <c r="B34" s="10" t="s">
        <v>79</v>
      </c>
      <c r="C34" s="11" t="str">
        <f aca="false">A32&amp;", "&amp;A13&amp;", "&amp; A23</f>
        <v>7.3, 3.5, 5.6</v>
      </c>
      <c r="D34" s="12" t="n">
        <f aca="false">NETWORKDAYS(E34, F34)</f>
        <v>16</v>
      </c>
      <c r="E34" s="13" t="n">
        <v>44750</v>
      </c>
      <c r="F34" s="13" t="n">
        <v>44771</v>
      </c>
    </row>
    <row r="35" customFormat="false" ht="25.5" hidden="false" customHeight="false" outlineLevel="0" collapsed="false">
      <c r="A35" s="25" t="s">
        <v>80</v>
      </c>
      <c r="B35" s="28" t="s">
        <v>81</v>
      </c>
      <c r="C35" s="11" t="str">
        <f aca="false">A34</f>
        <v>7.5</v>
      </c>
      <c r="D35" s="12" t="n">
        <f aca="false">NETWORKDAYS(E35, F35) - 1</f>
        <v>0</v>
      </c>
      <c r="E35" s="13" t="n">
        <f aca="false">F34</f>
        <v>44771</v>
      </c>
      <c r="F35" s="13" t="n">
        <f aca="false">E35</f>
        <v>44771</v>
      </c>
    </row>
    <row r="36" customFormat="false" ht="15" hidden="false" customHeight="false" outlineLevel="0" collapsed="false">
      <c r="A36" s="29" t="s">
        <v>82</v>
      </c>
      <c r="B36" s="29" t="s">
        <v>83</v>
      </c>
      <c r="C36" s="30" t="str">
        <f aca="false">A21</f>
        <v>5.4</v>
      </c>
      <c r="D36" s="29" t="n">
        <f aca="false">NETWORKDAYS(E36,F36)</f>
        <v>61</v>
      </c>
      <c r="E36" s="31" t="n">
        <v>44746</v>
      </c>
      <c r="F36" s="31" t="n">
        <v>44830</v>
      </c>
    </row>
    <row r="37" customFormat="false" ht="25.5" hidden="false" customHeight="false" outlineLevel="0" collapsed="false">
      <c r="A37" s="25" t="s">
        <v>84</v>
      </c>
      <c r="B37" s="16" t="s">
        <v>85</v>
      </c>
      <c r="C37" s="11" t="str">
        <f aca="false">A9</f>
        <v>3.1</v>
      </c>
      <c r="D37" s="12" t="n">
        <f aca="false">NETWORKDAYS(E37,F37)</f>
        <v>15</v>
      </c>
      <c r="E37" s="13" t="n">
        <v>44718</v>
      </c>
      <c r="F37" s="13" t="n">
        <v>44736</v>
      </c>
    </row>
    <row r="38" customFormat="false" ht="38.25" hidden="false" customHeight="false" outlineLevel="0" collapsed="false">
      <c r="A38" s="25" t="s">
        <v>86</v>
      </c>
      <c r="B38" s="16" t="s">
        <v>87</v>
      </c>
      <c r="C38" s="11" t="str">
        <f aca="false">A9 &amp;", "&amp; A10</f>
        <v>3.1, 3.2</v>
      </c>
      <c r="D38" s="12" t="n">
        <f aca="false">NETWORKDAYS(E38,F38)</f>
        <v>30</v>
      </c>
      <c r="E38" s="13" t="n">
        <v>44718</v>
      </c>
      <c r="F38" s="13" t="n">
        <v>44757</v>
      </c>
    </row>
    <row r="39" customFormat="false" ht="25.5" hidden="false" customHeight="false" outlineLevel="0" collapsed="false">
      <c r="A39" s="25" t="s">
        <v>88</v>
      </c>
      <c r="B39" s="16" t="s">
        <v>89</v>
      </c>
      <c r="C39" s="11" t="str">
        <f aca="false">A9 &amp;", "&amp; A10</f>
        <v>3.1, 3.2</v>
      </c>
      <c r="D39" s="12" t="n">
        <f aca="false">NETWORKDAYS(E39,F39)</f>
        <v>20</v>
      </c>
      <c r="E39" s="13" t="n">
        <v>44746</v>
      </c>
      <c r="F39" s="13" t="n">
        <v>44771</v>
      </c>
    </row>
    <row r="40" customFormat="false" ht="15" hidden="false" customHeight="false" outlineLevel="0" collapsed="false">
      <c r="A40" s="25" t="s">
        <v>90</v>
      </c>
      <c r="B40" s="16" t="s">
        <v>91</v>
      </c>
      <c r="C40" s="11" t="str">
        <f aca="false">A38</f>
        <v>9.2</v>
      </c>
      <c r="D40" s="12" t="n">
        <f aca="false">NETWORKDAYS(E40,F40)</f>
        <v>21</v>
      </c>
      <c r="E40" s="13" t="n">
        <v>44802</v>
      </c>
      <c r="F40" s="13" t="n">
        <v>44830</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conditionalFormatting sqref="B7:B8">
    <cfRule type="expression" priority="2" aboveAverage="0" equalAverage="0" bottom="0" percent="0" rank="0" text="" dxfId="0">
      <formula>(#ref!="Completed")</formula>
    </cfRule>
  </conditionalFormatting>
  <conditionalFormatting sqref="B3:D4 C19:D19 C5:D8 C9:D13 B31:D35 C14:D17 B30 C37:D40 C21:D23">
    <cfRule type="expression" priority="3" aboveAverage="0" equalAverage="0" bottom="0" percent="0" rank="0" text="" dxfId="1">
      <formula>(#ref!="Completed")</formula>
    </cfRule>
  </conditionalFormatting>
  <conditionalFormatting sqref="B5:B6">
    <cfRule type="expression" priority="4" aboveAverage="0" equalAverage="0" bottom="0" percent="0" rank="0" text="" dxfId="2">
      <formula>(#ref!="Completed")</formula>
    </cfRule>
  </conditionalFormatting>
  <conditionalFormatting sqref="B13:B15">
    <cfRule type="expression" priority="5" aboveAverage="0" equalAverage="0" bottom="0" percent="0" rank="0" text="" dxfId="3">
      <formula>(#ref!="Completed")</formula>
    </cfRule>
  </conditionalFormatting>
  <conditionalFormatting sqref="B11:B12">
    <cfRule type="expression" priority="6" aboveAverage="0" equalAverage="0" bottom="0" percent="0" rank="0" text="" dxfId="4">
      <formula>(#ref!="Completed")</formula>
    </cfRule>
  </conditionalFormatting>
  <conditionalFormatting sqref="B10">
    <cfRule type="expression" priority="7" aboveAverage="0" equalAverage="0" bottom="0" percent="0" rank="0" text="" dxfId="5">
      <formula>(#ref!="Completed")</formula>
    </cfRule>
  </conditionalFormatting>
  <conditionalFormatting sqref="B22:B23 B24:D26">
    <cfRule type="expression" priority="8" aboveAverage="0" equalAverage="0" bottom="0" percent="0" rank="0" text="" dxfId="6">
      <formula>(#ref!="Completed")</formula>
    </cfRule>
  </conditionalFormatting>
  <conditionalFormatting sqref="B21">
    <cfRule type="expression" priority="9" aboveAverage="0" equalAverage="0" bottom="0" percent="0" rank="0" text="" dxfId="7">
      <formula>(#ref!="Completed")</formula>
    </cfRule>
  </conditionalFormatting>
  <conditionalFormatting sqref="B19">
    <cfRule type="expression" priority="10" aboveAverage="0" equalAverage="0" bottom="0" percent="0" rank="0" text="" dxfId="8">
      <formula>(#ref!="Completed")</formula>
    </cfRule>
  </conditionalFormatting>
  <conditionalFormatting sqref="B16:B17">
    <cfRule type="expression" priority="11" aboveAverage="0" equalAverage="0" bottom="0" percent="0" rank="0" text="" dxfId="9">
      <formula>(#ref!="Completed")</formula>
    </cfRule>
  </conditionalFormatting>
  <conditionalFormatting sqref="B9">
    <cfRule type="expression" priority="12" aboveAverage="0" equalAverage="0" bottom="0" percent="0" rank="0" text="" dxfId="10">
      <formula>(#ref!="Completed")</formula>
    </cfRule>
  </conditionalFormatting>
  <conditionalFormatting sqref="B37:B40">
    <cfRule type="expression" priority="13" aboveAverage="0" equalAverage="0" bottom="0" percent="0" rank="0" text="" dxfId="11">
      <formula>(#ref!="Completed")</formula>
    </cfRule>
  </conditionalFormatting>
  <conditionalFormatting sqref="B20">
    <cfRule type="expression" priority="14" aboveAverage="0" equalAverage="0" bottom="0" percent="0" rank="0" text="" dxfId="12">
      <formula>(#ref!="Completed")</formula>
    </cfRule>
  </conditionalFormatting>
  <conditionalFormatting sqref="C20:D20">
    <cfRule type="expression" priority="15" aboveAverage="0" equalAverage="0" bottom="0" percent="0" rank="0" text="" dxfId="13">
      <formula>(#ref!="Completed")</formula>
    </cfRule>
  </conditionalFormatting>
  <conditionalFormatting sqref="B27:D29">
    <cfRule type="expression" priority="16" aboveAverage="0" equalAverage="0" bottom="0" percent="0" rank="0" text="" dxfId="14">
      <formula>(#ref!="Completed")</formula>
    </cfRule>
  </conditionalFormatting>
  <conditionalFormatting sqref="B18">
    <cfRule type="expression" priority="17" aboveAverage="0" equalAverage="0" bottom="0" percent="0" rank="0" text="" dxfId="15">
      <formula>(#ref!="Completed")</formula>
    </cfRule>
  </conditionalFormatting>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&amp;C&amp;"TIM Sans,Regular"&amp;8TIM - Uso Interno - Tutti i diritti riservati.</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H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37" activePane="bottomRight" state="frozen"/>
      <selection pane="topLeft" activeCell="A1" activeCellId="0" sqref="A1"/>
      <selection pane="topRight" activeCell="B1" activeCellId="0" sqref="B1"/>
      <selection pane="bottomLeft" activeCell="A37" activeCellId="0" sqref="A37"/>
      <selection pane="bottomRight" activeCell="A1" activeCellId="0" sqref="A1"/>
    </sheetView>
  </sheetViews>
  <sheetFormatPr defaultRowHeight="15" zeroHeight="false" outlineLevelRow="0" outlineLevelCol="0"/>
  <cols>
    <col collapsed="false" customWidth="true" hidden="false" outlineLevel="0" max="1" min="1" style="32" width="7.15"/>
    <col collapsed="false" customWidth="true" hidden="false" outlineLevel="0" max="2" min="2" style="32" width="14.28"/>
    <col collapsed="false" customWidth="true" hidden="false" outlineLevel="0" max="3" min="3" style="33" width="53.71"/>
    <col collapsed="false" customWidth="true" hidden="false" outlineLevel="0" max="4" min="4" style="34" width="12.14"/>
    <col collapsed="false" customWidth="true" hidden="false" outlineLevel="0" max="5" min="5" style="32" width="10.99"/>
    <col collapsed="false" customWidth="true" hidden="false" outlineLevel="0" max="6" min="6" style="32" width="11.3"/>
    <col collapsed="false" customWidth="true" hidden="false" outlineLevel="0" max="7" min="7" style="32" width="9.59"/>
    <col collapsed="false" customWidth="true" hidden="false" outlineLevel="0" max="8" min="8" style="33" width="23.42"/>
    <col collapsed="false" customWidth="true" hidden="false" outlineLevel="0" max="9" min="9" style="33" width="89.43"/>
    <col collapsed="false" customWidth="true" hidden="false" outlineLevel="0" max="10" min="10" style="33" width="84"/>
    <col collapsed="false" customWidth="true" hidden="false" outlineLevel="0" max="1025" min="11" style="32" width="9.13"/>
  </cols>
  <sheetData>
    <row r="1" s="33" customFormat="true" ht="15" hidden="false" customHeight="false" outlineLevel="0" collapsed="false">
      <c r="A1" s="8" t="s">
        <v>9</v>
      </c>
      <c r="B1" s="8" t="s">
        <v>92</v>
      </c>
      <c r="C1" s="8" t="s">
        <v>93</v>
      </c>
      <c r="D1" s="8" t="s">
        <v>94</v>
      </c>
      <c r="E1" s="8" t="s">
        <v>13</v>
      </c>
      <c r="F1" s="8" t="s">
        <v>95</v>
      </c>
      <c r="G1" s="8" t="s">
        <v>12</v>
      </c>
      <c r="H1" s="8" t="s">
        <v>96</v>
      </c>
      <c r="I1" s="8" t="s">
        <v>97</v>
      </c>
      <c r="J1" s="8" t="s">
        <v>98</v>
      </c>
    </row>
    <row r="2" customFormat="false" ht="15" hidden="false" customHeight="true" outlineLevel="0" collapsed="false">
      <c r="A2" s="29" t="s">
        <v>99</v>
      </c>
      <c r="B2" s="35" t="s">
        <v>100</v>
      </c>
      <c r="C2" s="36" t="s">
        <v>101</v>
      </c>
      <c r="D2" s="35"/>
      <c r="E2" s="37" t="n">
        <f aca="false">MIN(E3:E4)</f>
        <v>44617</v>
      </c>
      <c r="F2" s="37" t="n">
        <f aca="false">MAX(F3:F4)</f>
        <v>44693</v>
      </c>
      <c r="G2" s="38" t="n">
        <f aca="false">NETWORKDAYS(E2,F2)</f>
        <v>55</v>
      </c>
      <c r="H2" s="39"/>
      <c r="I2" s="39"/>
      <c r="J2" s="39"/>
    </row>
    <row r="3" customFormat="false" ht="32.25" hidden="false" customHeight="true" outlineLevel="0" collapsed="false">
      <c r="A3" s="9" t="s">
        <v>17</v>
      </c>
      <c r="B3" s="26" t="s">
        <v>100</v>
      </c>
      <c r="C3" s="10" t="s">
        <v>18</v>
      </c>
      <c r="D3" s="11"/>
      <c r="E3" s="13" t="n">
        <v>44617</v>
      </c>
      <c r="F3" s="13" t="n">
        <v>44687</v>
      </c>
      <c r="G3" s="12" t="n">
        <f aca="false">NETWORKDAYS(E3,F3)</f>
        <v>51</v>
      </c>
      <c r="H3" s="40" t="s">
        <v>102</v>
      </c>
      <c r="I3" s="41" t="s">
        <v>103</v>
      </c>
      <c r="J3" s="42" t="s">
        <v>104</v>
      </c>
    </row>
    <row r="4" customFormat="false" ht="25.5" hidden="false" customHeight="false" outlineLevel="0" collapsed="false">
      <c r="A4" s="9" t="s">
        <v>19</v>
      </c>
      <c r="B4" s="26" t="s">
        <v>100</v>
      </c>
      <c r="C4" s="10" t="s">
        <v>20</v>
      </c>
      <c r="D4" s="11" t="str">
        <f aca="false">A3</f>
        <v>1.1</v>
      </c>
      <c r="E4" s="13" t="n">
        <v>44693</v>
      </c>
      <c r="F4" s="13" t="n">
        <v>44693</v>
      </c>
      <c r="G4" s="12" t="n">
        <f aca="false">NETWORKDAYS(E4,F4)</f>
        <v>1</v>
      </c>
      <c r="H4" s="40" t="s">
        <v>105</v>
      </c>
      <c r="I4" s="41" t="s">
        <v>106</v>
      </c>
      <c r="J4" s="43" t="s">
        <v>107</v>
      </c>
    </row>
    <row r="5" customFormat="false" ht="15" hidden="false" customHeight="true" outlineLevel="0" collapsed="false">
      <c r="A5" s="29" t="s">
        <v>108</v>
      </c>
      <c r="B5" s="35" t="s">
        <v>109</v>
      </c>
      <c r="C5" s="29" t="s">
        <v>110</v>
      </c>
      <c r="D5" s="35"/>
      <c r="E5" s="44" t="n">
        <f aca="false">MIN(E6:E8)</f>
        <v>44704</v>
      </c>
      <c r="F5" s="44" t="n">
        <f aca="false">MAX(F6:F8)</f>
        <v>44742</v>
      </c>
      <c r="G5" s="38" t="n">
        <f aca="false">NETWORKDAYS(E5,F5)</f>
        <v>29</v>
      </c>
      <c r="H5" s="38"/>
      <c r="I5" s="38"/>
      <c r="J5" s="38"/>
    </row>
    <row r="6" customFormat="false" ht="15" hidden="false" customHeight="false" outlineLevel="0" collapsed="false">
      <c r="A6" s="9" t="s">
        <v>21</v>
      </c>
      <c r="B6" s="26" t="s">
        <v>100</v>
      </c>
      <c r="C6" s="14" t="s">
        <v>22</v>
      </c>
      <c r="D6" s="11"/>
      <c r="E6" s="15"/>
      <c r="F6" s="15"/>
      <c r="G6" s="12" t="n">
        <f aca="false">NETWORKDAYS(E6,F6)</f>
        <v>0</v>
      </c>
      <c r="H6" s="45"/>
      <c r="I6" s="46"/>
    </row>
    <row r="7" customFormat="false" ht="15" hidden="false" customHeight="false" outlineLevel="0" collapsed="false">
      <c r="A7" s="9" t="s">
        <v>23</v>
      </c>
      <c r="B7" s="26" t="s">
        <v>100</v>
      </c>
      <c r="C7" s="16" t="s">
        <v>24</v>
      </c>
      <c r="D7" s="11"/>
      <c r="E7" s="13" t="n">
        <v>44704</v>
      </c>
      <c r="F7" s="13" t="n">
        <v>44704</v>
      </c>
      <c r="G7" s="12" t="n">
        <f aca="false">NETWORKDAYS(E7,F7)</f>
        <v>1</v>
      </c>
      <c r="H7" s="45" t="s">
        <v>111</v>
      </c>
      <c r="I7" s="46" t="s">
        <v>112</v>
      </c>
      <c r="J7" s="43" t="s">
        <v>113</v>
      </c>
    </row>
    <row r="8" customFormat="false" ht="15" hidden="false" customHeight="false" outlineLevel="0" collapsed="false">
      <c r="A8" s="9" t="s">
        <v>25</v>
      </c>
      <c r="B8" s="26" t="s">
        <v>114</v>
      </c>
      <c r="C8" s="16" t="s">
        <v>26</v>
      </c>
      <c r="D8" s="11"/>
      <c r="E8" s="13" t="n">
        <v>44742</v>
      </c>
      <c r="F8" s="13" t="n">
        <v>44742</v>
      </c>
      <c r="G8" s="12" t="n">
        <f aca="false">NETWORKDAYS(E8,F8)</f>
        <v>1</v>
      </c>
      <c r="H8" s="45" t="s">
        <v>115</v>
      </c>
      <c r="I8" s="46" t="s">
        <v>116</v>
      </c>
    </row>
    <row r="9" customFormat="false" ht="15" hidden="false" customHeight="false" outlineLevel="0" collapsed="false">
      <c r="A9" s="9" t="s">
        <v>27</v>
      </c>
      <c r="B9" s="26" t="s">
        <v>114</v>
      </c>
      <c r="C9" s="16" t="s">
        <v>28</v>
      </c>
      <c r="D9" s="11" t="str">
        <f aca="false">A8&amp;", "&amp;A20&amp;", " &amp; A27 &amp;", "&amp;A42</f>
        <v>2.4, 4.4, 5.6, 8.</v>
      </c>
      <c r="E9" s="15"/>
      <c r="F9" s="15"/>
      <c r="G9" s="12" t="n">
        <f aca="false">NETWORKDAYS(E9,F9)</f>
        <v>0</v>
      </c>
      <c r="H9" s="45" t="s">
        <v>117</v>
      </c>
      <c r="I9" s="46" t="s">
        <v>118</v>
      </c>
    </row>
    <row r="10" customFormat="false" ht="15" hidden="false" customHeight="true" outlineLevel="0" collapsed="false">
      <c r="A10" s="29" t="s">
        <v>119</v>
      </c>
      <c r="B10" s="35"/>
      <c r="C10" s="29" t="s">
        <v>120</v>
      </c>
      <c r="D10" s="35"/>
      <c r="E10" s="44" t="n">
        <f aca="false">MIN(E11:E26)</f>
        <v>44694</v>
      </c>
      <c r="F10" s="44" t="n">
        <f aca="false">MAX(F11:F26)</f>
        <v>44743</v>
      </c>
      <c r="G10" s="38" t="n">
        <f aca="false">NETWORKDAYS(E10,F10)</f>
        <v>36</v>
      </c>
      <c r="H10" s="38"/>
      <c r="I10" s="38"/>
      <c r="J10" s="38"/>
    </row>
    <row r="11" customFormat="false" ht="36" hidden="false" customHeight="false" outlineLevel="0" collapsed="false">
      <c r="A11" s="9" t="s">
        <v>29</v>
      </c>
      <c r="B11" s="26" t="s">
        <v>109</v>
      </c>
      <c r="C11" s="16" t="s">
        <v>30</v>
      </c>
      <c r="D11" s="11" t="str">
        <f aca="false">A4</f>
        <v>1.2</v>
      </c>
      <c r="E11" s="13" t="n">
        <v>44694</v>
      </c>
      <c r="F11" s="13" t="n">
        <v>44718</v>
      </c>
      <c r="G11" s="12" t="n">
        <f aca="false">NETWORKDAYS(E11,F11)</f>
        <v>17</v>
      </c>
      <c r="H11" s="45" t="s">
        <v>121</v>
      </c>
      <c r="I11" s="46" t="s">
        <v>122</v>
      </c>
      <c r="J11" s="42" t="s">
        <v>123</v>
      </c>
    </row>
    <row r="12" customFormat="false" ht="48" hidden="false" customHeight="false" outlineLevel="0" collapsed="false">
      <c r="A12" s="9" t="s">
        <v>31</v>
      </c>
      <c r="B12" s="26" t="s">
        <v>100</v>
      </c>
      <c r="C12" s="14" t="s">
        <v>32</v>
      </c>
      <c r="D12" s="11" t="str">
        <f aca="false">A4</f>
        <v>1.2</v>
      </c>
      <c r="E12" s="13" t="n">
        <v>44699</v>
      </c>
      <c r="F12" s="13" t="n">
        <v>44706</v>
      </c>
      <c r="G12" s="12" t="n">
        <f aca="false">NETWORKDAYS(E12,F12)</f>
        <v>6</v>
      </c>
      <c r="H12" s="45" t="s">
        <v>124</v>
      </c>
      <c r="I12" s="46" t="s">
        <v>125</v>
      </c>
      <c r="J12" s="46" t="s">
        <v>126</v>
      </c>
    </row>
    <row r="13" customFormat="false" ht="36" hidden="false" customHeight="false" outlineLevel="0" collapsed="false">
      <c r="A13" s="9" t="s">
        <v>33</v>
      </c>
      <c r="B13" s="26" t="s">
        <v>114</v>
      </c>
      <c r="C13" s="16" t="s">
        <v>34</v>
      </c>
      <c r="D13" s="11" t="str">
        <f aca="false">A11 &amp;", "&amp; A12</f>
        <v>3.1, 3.2</v>
      </c>
      <c r="E13" s="13" t="n">
        <v>44718</v>
      </c>
      <c r="F13" s="13" t="n">
        <f aca="false">E13+15</f>
        <v>44733</v>
      </c>
      <c r="G13" s="12" t="n">
        <f aca="false">NETWORKDAYS(E13,F13)</f>
        <v>12</v>
      </c>
      <c r="H13" s="45" t="s">
        <v>127</v>
      </c>
      <c r="I13" s="46" t="s">
        <v>128</v>
      </c>
      <c r="J13" s="46" t="s">
        <v>129</v>
      </c>
    </row>
    <row r="14" customFormat="false" ht="36" hidden="false" customHeight="false" outlineLevel="0" collapsed="false">
      <c r="A14" s="9" t="s">
        <v>35</v>
      </c>
      <c r="B14" s="26" t="s">
        <v>114</v>
      </c>
      <c r="C14" s="17" t="s">
        <v>36</v>
      </c>
      <c r="D14" s="11" t="str">
        <f aca="false">A13</f>
        <v>3.3</v>
      </c>
      <c r="E14" s="13" t="n">
        <f aca="false">F13+1</f>
        <v>44734</v>
      </c>
      <c r="F14" s="13" t="n">
        <v>44742</v>
      </c>
      <c r="G14" s="12" t="n">
        <f aca="false">NETWORKDAYS(E14,F14)</f>
        <v>7</v>
      </c>
      <c r="H14" s="45" t="s">
        <v>130</v>
      </c>
      <c r="I14" s="46" t="s">
        <v>131</v>
      </c>
      <c r="J14" s="46" t="s">
        <v>132</v>
      </c>
    </row>
    <row r="15" customFormat="false" ht="60" hidden="false" customHeight="false" outlineLevel="0" collapsed="false">
      <c r="A15" s="9" t="s">
        <v>37</v>
      </c>
      <c r="B15" s="26" t="s">
        <v>114</v>
      </c>
      <c r="C15" s="17" t="s">
        <v>38</v>
      </c>
      <c r="D15" s="11" t="str">
        <f aca="false">A11 &amp;", "&amp; A12</f>
        <v>3.1, 3.2</v>
      </c>
      <c r="E15" s="13" t="n">
        <v>44718</v>
      </c>
      <c r="F15" s="13" t="n">
        <f aca="false">E15+15</f>
        <v>44733</v>
      </c>
      <c r="G15" s="12" t="n">
        <f aca="false">NETWORKDAYS(E15,F15)</f>
        <v>12</v>
      </c>
      <c r="H15" s="45" t="s">
        <v>133</v>
      </c>
      <c r="I15" s="46" t="s">
        <v>134</v>
      </c>
    </row>
    <row r="16" customFormat="false" ht="15" hidden="false" customHeight="false" outlineLevel="0" collapsed="false">
      <c r="A16" s="29" t="s">
        <v>135</v>
      </c>
      <c r="B16" s="35"/>
      <c r="C16" s="47" t="s">
        <v>136</v>
      </c>
      <c r="D16" s="35"/>
      <c r="E16" s="44" t="n">
        <f aca="false">MIN(E17:E19)</f>
        <v>44704</v>
      </c>
      <c r="F16" s="44" t="n">
        <f aca="false">MAX(F17:F19)</f>
        <v>44742</v>
      </c>
      <c r="G16" s="38" t="n">
        <f aca="false">NETWORKDAYS(E16,F16)</f>
        <v>29</v>
      </c>
      <c r="H16" s="38"/>
      <c r="I16" s="38"/>
      <c r="J16" s="38"/>
    </row>
    <row r="17" customFormat="false" ht="25.5" hidden="false" customHeight="false" outlineLevel="0" collapsed="false">
      <c r="A17" s="9" t="s">
        <v>39</v>
      </c>
      <c r="B17" s="26" t="s">
        <v>109</v>
      </c>
      <c r="C17" s="16" t="s">
        <v>40</v>
      </c>
      <c r="D17" s="11" t="str">
        <f aca="false">A11 &amp; ", " &amp; A8</f>
        <v>3.1, 2.4</v>
      </c>
      <c r="E17" s="13" t="n">
        <v>44704</v>
      </c>
      <c r="F17" s="13" t="n">
        <v>44736</v>
      </c>
      <c r="G17" s="12" t="n">
        <f aca="false">NETWORKDAYS(E17,F17)</f>
        <v>25</v>
      </c>
      <c r="H17" s="45" t="s">
        <v>137</v>
      </c>
      <c r="I17" s="46" t="s">
        <v>138</v>
      </c>
    </row>
    <row r="18" customFormat="false" ht="36" hidden="false" customHeight="false" outlineLevel="0" collapsed="false">
      <c r="A18" s="9" t="s">
        <v>41</v>
      </c>
      <c r="B18" s="26" t="s">
        <v>114</v>
      </c>
      <c r="C18" s="16" t="s">
        <v>42</v>
      </c>
      <c r="D18" s="11" t="str">
        <f aca="false">A6 &amp;", "&amp; A31</f>
        <v>2.1, 6.3</v>
      </c>
      <c r="E18" s="13" t="n">
        <v>44736</v>
      </c>
      <c r="F18" s="13" t="n">
        <v>44742</v>
      </c>
      <c r="G18" s="12" t="n">
        <f aca="false">NETWORKDAYS(E18,F18)</f>
        <v>5</v>
      </c>
      <c r="H18" s="45" t="s">
        <v>139</v>
      </c>
      <c r="I18" s="46" t="s">
        <v>140</v>
      </c>
      <c r="J18" s="46" t="s">
        <v>141</v>
      </c>
    </row>
    <row r="19" customFormat="false" ht="25.5" hidden="false" customHeight="false" outlineLevel="0" collapsed="false">
      <c r="A19" s="9" t="s">
        <v>43</v>
      </c>
      <c r="B19" s="26" t="s">
        <v>114</v>
      </c>
      <c r="C19" s="16" t="s">
        <v>44</v>
      </c>
      <c r="D19" s="11" t="str">
        <f aca="false">A44</f>
        <v>9.1</v>
      </c>
      <c r="E19" s="13" t="n">
        <v>44736</v>
      </c>
      <c r="F19" s="13" t="n">
        <v>44742</v>
      </c>
      <c r="G19" s="18" t="n">
        <f aca="false">NETWORKDAYS(E19,F19)</f>
        <v>5</v>
      </c>
      <c r="H19" s="45" t="s">
        <v>142</v>
      </c>
      <c r="I19" s="46"/>
    </row>
    <row r="20" customFormat="false" ht="25.5" hidden="false" customHeight="false" outlineLevel="0" collapsed="false">
      <c r="A20" s="9" t="s">
        <v>45</v>
      </c>
      <c r="B20" s="26" t="s">
        <v>114</v>
      </c>
      <c r="C20" s="19" t="s">
        <v>46</v>
      </c>
      <c r="D20" s="11" t="str">
        <f aca="false">A19</f>
        <v>4.3</v>
      </c>
      <c r="E20" s="13" t="n">
        <f aca="false">F19</f>
        <v>44742</v>
      </c>
      <c r="F20" s="13" t="n">
        <f aca="false">E20</f>
        <v>44742</v>
      </c>
      <c r="G20" s="18" t="n">
        <f aca="false">NETWORKDAYS(E20,F20)-1</f>
        <v>0</v>
      </c>
      <c r="H20" s="45" t="s">
        <v>137</v>
      </c>
      <c r="I20" s="46" t="s">
        <v>143</v>
      </c>
    </row>
    <row r="21" customFormat="false" ht="15" hidden="false" customHeight="true" outlineLevel="0" collapsed="false">
      <c r="A21" s="29" t="s">
        <v>144</v>
      </c>
      <c r="B21" s="35"/>
      <c r="C21" s="29" t="s">
        <v>145</v>
      </c>
      <c r="D21" s="35"/>
      <c r="E21" s="44" t="n">
        <f aca="false">MIN(E23:E26)</f>
        <v>44701</v>
      </c>
      <c r="F21" s="44" t="n">
        <f aca="false">MAX(F23:F26)</f>
        <v>44743</v>
      </c>
      <c r="G21" s="38" t="n">
        <f aca="false">NETWORKDAYS(E21,F21)</f>
        <v>31</v>
      </c>
      <c r="H21" s="38"/>
      <c r="I21" s="38"/>
      <c r="J21" s="38"/>
    </row>
    <row r="22" customFormat="false" ht="22.5" hidden="false" customHeight="true" outlineLevel="0" collapsed="false">
      <c r="A22" s="9" t="s">
        <v>47</v>
      </c>
      <c r="B22" s="12" t="s">
        <v>100</v>
      </c>
      <c r="C22" s="14" t="s">
        <v>48</v>
      </c>
      <c r="D22" s="20" t="str">
        <f aca="false">A7</f>
        <v>2.2</v>
      </c>
      <c r="E22" s="13" t="n">
        <v>44701</v>
      </c>
      <c r="F22" s="13" t="n">
        <v>44701</v>
      </c>
      <c r="G22" s="12" t="n">
        <f aca="false">NETWORKDAYS(E22,F22)</f>
        <v>1</v>
      </c>
      <c r="H22" s="9" t="s">
        <v>146</v>
      </c>
      <c r="I22" s="9" t="s">
        <v>147</v>
      </c>
      <c r="J22" s="9"/>
    </row>
    <row r="23" customFormat="false" ht="24" hidden="false" customHeight="false" outlineLevel="0" collapsed="false">
      <c r="A23" s="9" t="s">
        <v>49</v>
      </c>
      <c r="B23" s="26" t="s">
        <v>109</v>
      </c>
      <c r="C23" s="16" t="s">
        <v>50</v>
      </c>
      <c r="D23" s="11" t="str">
        <f aca="false">A4</f>
        <v>1.2</v>
      </c>
      <c r="E23" s="13" t="n">
        <v>44701</v>
      </c>
      <c r="F23" s="13" t="n">
        <v>44727</v>
      </c>
      <c r="G23" s="12" t="n">
        <f aca="false">NETWORKDAYS(E23,F23)</f>
        <v>19</v>
      </c>
      <c r="H23" s="45" t="s">
        <v>148</v>
      </c>
      <c r="I23" s="46" t="s">
        <v>149</v>
      </c>
    </row>
    <row r="24" customFormat="false" ht="48" hidden="false" customHeight="false" outlineLevel="0" collapsed="false">
      <c r="A24" s="9" t="s">
        <v>51</v>
      </c>
      <c r="B24" s="26" t="s">
        <v>114</v>
      </c>
      <c r="C24" s="16" t="s">
        <v>52</v>
      </c>
      <c r="D24" s="11" t="str">
        <f aca="false">A23</f>
        <v>5.2</v>
      </c>
      <c r="E24" s="13" t="n">
        <v>44725</v>
      </c>
      <c r="F24" s="13" t="n">
        <v>44732</v>
      </c>
      <c r="G24" s="12" t="n">
        <f aca="false">NETWORKDAYS(E24,F24)</f>
        <v>6</v>
      </c>
      <c r="H24" s="45" t="s">
        <v>150</v>
      </c>
      <c r="I24" s="48" t="s">
        <v>151</v>
      </c>
    </row>
    <row r="25" customFormat="false" ht="24" hidden="false" customHeight="false" outlineLevel="0" collapsed="false">
      <c r="A25" s="9" t="s">
        <v>53</v>
      </c>
      <c r="B25" s="26" t="s">
        <v>114</v>
      </c>
      <c r="C25" s="16" t="s">
        <v>54</v>
      </c>
      <c r="D25" s="11" t="str">
        <f aca="false">A23</f>
        <v>5.2</v>
      </c>
      <c r="E25" s="13" t="n">
        <f aca="false">F23+1</f>
        <v>44728</v>
      </c>
      <c r="F25" s="13" t="n">
        <f aca="false">E25+7</f>
        <v>44735</v>
      </c>
      <c r="G25" s="12" t="n">
        <f aca="false">NETWORKDAYS(E25,F25)</f>
        <v>6</v>
      </c>
      <c r="H25" s="45" t="s">
        <v>152</v>
      </c>
      <c r="I25" s="46" t="s">
        <v>153</v>
      </c>
    </row>
    <row r="26" customFormat="false" ht="24" hidden="false" customHeight="false" outlineLevel="0" collapsed="false">
      <c r="A26" s="9" t="s">
        <v>55</v>
      </c>
      <c r="B26" s="26" t="s">
        <v>114</v>
      </c>
      <c r="C26" s="16" t="s">
        <v>56</v>
      </c>
      <c r="D26" s="11" t="str">
        <f aca="false">A25</f>
        <v>5.4</v>
      </c>
      <c r="E26" s="13" t="n">
        <f aca="false">F25+1</f>
        <v>44736</v>
      </c>
      <c r="F26" s="13" t="n">
        <f aca="false">E26+7</f>
        <v>44743</v>
      </c>
      <c r="G26" s="12" t="n">
        <f aca="false">NETWORKDAYS(E26,F26)</f>
        <v>6</v>
      </c>
      <c r="H26" s="45" t="s">
        <v>154</v>
      </c>
      <c r="I26" s="46" t="s">
        <v>155</v>
      </c>
    </row>
    <row r="27" customFormat="false" ht="25.5" hidden="false" customHeight="false" outlineLevel="0" collapsed="false">
      <c r="A27" s="9" t="s">
        <v>57</v>
      </c>
      <c r="B27" s="26" t="s">
        <v>114</v>
      </c>
      <c r="C27" s="16" t="s">
        <v>58</v>
      </c>
      <c r="D27" s="11" t="str">
        <f aca="false">A20 &amp; ", "&amp; A25</f>
        <v>4.4, 5.4</v>
      </c>
      <c r="E27" s="13" t="n">
        <v>44742</v>
      </c>
      <c r="F27" s="13" t="n">
        <v>44742</v>
      </c>
      <c r="G27" s="12" t="n">
        <f aca="false">NETWORKDAYS(E27,F27)</f>
        <v>1</v>
      </c>
      <c r="H27" s="45" t="s">
        <v>152</v>
      </c>
      <c r="I27" s="46" t="s">
        <v>156</v>
      </c>
    </row>
    <row r="28" customFormat="false" ht="23.25" hidden="false" customHeight="true" outlineLevel="0" collapsed="false">
      <c r="A28" s="49" t="s">
        <v>157</v>
      </c>
      <c r="B28" s="35" t="s">
        <v>114</v>
      </c>
      <c r="C28" s="49" t="s">
        <v>158</v>
      </c>
      <c r="D28" s="50"/>
      <c r="E28" s="51" t="n">
        <f aca="false">E29</f>
        <v>44742</v>
      </c>
      <c r="F28" s="51" t="n">
        <f aca="false">F29</f>
        <v>44742</v>
      </c>
      <c r="G28" s="38" t="n">
        <f aca="false">NETWORKDAYS(E28,F28)</f>
        <v>1</v>
      </c>
      <c r="H28" s="39"/>
      <c r="I28" s="52" t="s">
        <v>159</v>
      </c>
      <c r="J28" s="53"/>
    </row>
    <row r="29" s="57" customFormat="true" ht="25.5" hidden="false" customHeight="false" outlineLevel="0" collapsed="false">
      <c r="A29" s="21" t="s">
        <v>59</v>
      </c>
      <c r="B29" s="26" t="s">
        <v>114</v>
      </c>
      <c r="C29" s="19" t="s">
        <v>60</v>
      </c>
      <c r="D29" s="16" t="str">
        <f aca="false">A4</f>
        <v>1.2</v>
      </c>
      <c r="E29" s="23" t="n">
        <v>44742</v>
      </c>
      <c r="F29" s="23" t="n">
        <v>44742</v>
      </c>
      <c r="G29" s="54"/>
      <c r="H29" s="40" t="s">
        <v>160</v>
      </c>
      <c r="I29" s="41" t="s">
        <v>161</v>
      </c>
      <c r="J29" s="32"/>
      <c r="K29" s="24"/>
      <c r="L29" s="55"/>
      <c r="M29" s="56"/>
      <c r="O29" s="58"/>
      <c r="P29" s="58"/>
      <c r="Q29" s="59"/>
      <c r="R29" s="40"/>
      <c r="S29" s="32"/>
      <c r="T29" s="24"/>
      <c r="U29" s="55"/>
      <c r="V29" s="56"/>
      <c r="Y29" s="58"/>
      <c r="Z29" s="58"/>
      <c r="AA29" s="59"/>
      <c r="AB29" s="40"/>
      <c r="AC29" s="32"/>
      <c r="AD29" s="24"/>
      <c r="AE29" s="55"/>
      <c r="AF29" s="56"/>
      <c r="AI29" s="58"/>
      <c r="AJ29" s="58"/>
      <c r="AK29" s="59"/>
      <c r="AL29" s="40"/>
      <c r="AM29" s="32"/>
      <c r="AN29" s="24"/>
      <c r="AO29" s="55"/>
      <c r="AP29" s="56"/>
      <c r="AS29" s="58"/>
      <c r="AT29" s="58"/>
      <c r="AU29" s="59"/>
      <c r="AV29" s="40"/>
      <c r="AW29" s="32"/>
      <c r="AX29" s="24"/>
      <c r="AY29" s="55"/>
      <c r="AZ29" s="56"/>
      <c r="BC29" s="58"/>
      <c r="BD29" s="58"/>
      <c r="BE29" s="59"/>
      <c r="BF29" s="40"/>
      <c r="BG29" s="32"/>
      <c r="BH29" s="24"/>
      <c r="BI29" s="55"/>
      <c r="BJ29" s="56"/>
      <c r="BM29" s="58"/>
      <c r="BN29" s="58"/>
      <c r="BO29" s="59"/>
      <c r="BP29" s="40"/>
      <c r="BQ29" s="32"/>
      <c r="BR29" s="24"/>
      <c r="BS29" s="55"/>
      <c r="BT29" s="56"/>
      <c r="BW29" s="58"/>
      <c r="BX29" s="58"/>
      <c r="BY29" s="59"/>
      <c r="BZ29" s="40"/>
      <c r="CA29" s="32"/>
      <c r="CB29" s="24"/>
      <c r="CC29" s="55"/>
      <c r="CD29" s="56"/>
      <c r="CG29" s="58"/>
      <c r="CH29" s="58"/>
      <c r="CI29" s="59"/>
      <c r="CJ29" s="40"/>
      <c r="CK29" s="32"/>
      <c r="CL29" s="24"/>
      <c r="CM29" s="55"/>
      <c r="CN29" s="56"/>
      <c r="CQ29" s="58"/>
      <c r="CR29" s="58"/>
      <c r="CS29" s="59"/>
      <c r="CT29" s="40"/>
      <c r="CU29" s="32"/>
      <c r="CV29" s="24"/>
      <c r="CW29" s="55"/>
      <c r="CX29" s="56"/>
      <c r="DA29" s="58"/>
      <c r="DB29" s="58"/>
      <c r="DC29" s="59"/>
      <c r="DD29" s="40"/>
      <c r="DE29" s="32"/>
      <c r="DF29" s="24"/>
      <c r="DG29" s="55"/>
      <c r="DH29" s="56"/>
      <c r="DK29" s="58"/>
      <c r="DL29" s="58"/>
      <c r="DM29" s="59"/>
      <c r="DN29" s="40"/>
      <c r="DO29" s="32"/>
      <c r="DP29" s="24"/>
      <c r="DQ29" s="55"/>
      <c r="DR29" s="56"/>
      <c r="DU29" s="58"/>
      <c r="DV29" s="58"/>
      <c r="DW29" s="59"/>
      <c r="DX29" s="40"/>
      <c r="DY29" s="32"/>
      <c r="DZ29" s="24"/>
      <c r="EA29" s="55"/>
      <c r="EB29" s="56"/>
      <c r="EE29" s="58"/>
      <c r="EF29" s="58"/>
      <c r="EG29" s="59"/>
      <c r="EH29" s="40"/>
      <c r="EI29" s="32"/>
      <c r="EJ29" s="24"/>
      <c r="EK29" s="55"/>
      <c r="EL29" s="56"/>
      <c r="EO29" s="58"/>
      <c r="EP29" s="58"/>
      <c r="EQ29" s="59"/>
      <c r="ER29" s="40"/>
      <c r="ES29" s="32"/>
      <c r="ET29" s="24"/>
      <c r="EU29" s="55"/>
      <c r="EV29" s="56"/>
      <c r="EY29" s="58"/>
      <c r="EZ29" s="58"/>
      <c r="FA29" s="59"/>
      <c r="FB29" s="40"/>
      <c r="FC29" s="32"/>
      <c r="FD29" s="24"/>
      <c r="FE29" s="55"/>
      <c r="FF29" s="56"/>
      <c r="FI29" s="58"/>
      <c r="FJ29" s="58"/>
      <c r="FK29" s="59"/>
      <c r="FL29" s="40"/>
      <c r="FM29" s="32"/>
      <c r="FN29" s="24"/>
      <c r="FO29" s="55"/>
      <c r="FP29" s="56"/>
      <c r="FS29" s="58"/>
      <c r="FT29" s="58"/>
      <c r="FU29" s="59"/>
      <c r="FV29" s="40"/>
      <c r="FW29" s="32"/>
      <c r="FX29" s="24"/>
      <c r="FY29" s="55"/>
      <c r="FZ29" s="56"/>
      <c r="GC29" s="58"/>
      <c r="GD29" s="58"/>
      <c r="GE29" s="59"/>
      <c r="GF29" s="40"/>
      <c r="GG29" s="32"/>
      <c r="GH29" s="24"/>
      <c r="GI29" s="55"/>
      <c r="GJ29" s="56"/>
      <c r="GM29" s="58"/>
      <c r="GN29" s="58"/>
      <c r="GO29" s="59"/>
      <c r="GP29" s="40"/>
      <c r="GQ29" s="32"/>
      <c r="GR29" s="24"/>
      <c r="GS29" s="55"/>
      <c r="GT29" s="56"/>
      <c r="GW29" s="58"/>
      <c r="GX29" s="58"/>
      <c r="GY29" s="59"/>
      <c r="GZ29" s="40"/>
      <c r="HA29" s="32"/>
      <c r="HB29" s="24"/>
      <c r="HC29" s="55"/>
      <c r="HD29" s="56"/>
      <c r="HG29" s="58"/>
      <c r="HH29" s="58"/>
      <c r="HI29" s="59"/>
      <c r="HJ29" s="40"/>
      <c r="HK29" s="32"/>
      <c r="HL29" s="24"/>
      <c r="HM29" s="55"/>
      <c r="HN29" s="56"/>
      <c r="HQ29" s="58"/>
      <c r="HR29" s="58"/>
      <c r="HS29" s="59"/>
      <c r="HT29" s="40"/>
      <c r="HU29" s="32"/>
      <c r="HV29" s="24"/>
      <c r="HW29" s="55"/>
      <c r="HX29" s="56"/>
      <c r="IA29" s="58"/>
      <c r="IB29" s="58"/>
      <c r="IC29" s="59"/>
      <c r="ID29" s="40"/>
      <c r="IE29" s="32"/>
      <c r="IF29" s="24"/>
      <c r="IG29" s="55"/>
      <c r="IH29" s="56"/>
      <c r="IK29" s="58"/>
      <c r="IL29" s="58"/>
      <c r="IM29" s="59"/>
      <c r="IN29" s="40"/>
      <c r="IO29" s="32"/>
      <c r="IP29" s="24"/>
      <c r="IQ29" s="55"/>
      <c r="IR29" s="56"/>
      <c r="IU29" s="58"/>
      <c r="IV29" s="58"/>
      <c r="IW29" s="59"/>
      <c r="IX29" s="40"/>
      <c r="IY29" s="32"/>
      <c r="IZ29" s="24"/>
      <c r="JA29" s="55"/>
      <c r="JB29" s="56"/>
      <c r="JE29" s="58"/>
      <c r="JF29" s="58"/>
      <c r="JG29" s="59"/>
      <c r="JH29" s="40"/>
      <c r="JI29" s="32"/>
      <c r="JJ29" s="24"/>
      <c r="JK29" s="55"/>
      <c r="JL29" s="56"/>
      <c r="JO29" s="58"/>
      <c r="JP29" s="58"/>
      <c r="JQ29" s="59"/>
      <c r="JR29" s="40"/>
      <c r="JS29" s="32"/>
      <c r="JT29" s="24"/>
      <c r="JU29" s="55"/>
      <c r="JV29" s="56"/>
      <c r="JY29" s="58"/>
      <c r="JZ29" s="58"/>
      <c r="KA29" s="59"/>
      <c r="KB29" s="40"/>
      <c r="KC29" s="32"/>
      <c r="KD29" s="24"/>
      <c r="KE29" s="55"/>
      <c r="KF29" s="56"/>
      <c r="KI29" s="58"/>
      <c r="KJ29" s="58"/>
      <c r="KK29" s="59"/>
      <c r="KL29" s="40"/>
      <c r="KM29" s="32"/>
      <c r="KN29" s="24"/>
      <c r="KO29" s="55"/>
      <c r="KP29" s="56"/>
      <c r="KS29" s="58"/>
      <c r="KT29" s="58"/>
      <c r="KU29" s="59"/>
      <c r="KV29" s="40"/>
      <c r="KW29" s="32"/>
      <c r="KX29" s="24"/>
      <c r="KY29" s="55"/>
      <c r="KZ29" s="56"/>
      <c r="LC29" s="58"/>
      <c r="LD29" s="58"/>
      <c r="LE29" s="59"/>
      <c r="LF29" s="40"/>
      <c r="LG29" s="32"/>
      <c r="LH29" s="24"/>
      <c r="LI29" s="55"/>
      <c r="LJ29" s="56"/>
      <c r="LM29" s="58"/>
      <c r="LN29" s="58"/>
      <c r="LO29" s="59"/>
      <c r="LP29" s="40"/>
      <c r="LQ29" s="32"/>
      <c r="LR29" s="24"/>
      <c r="LS29" s="55"/>
      <c r="LT29" s="56"/>
      <c r="LW29" s="58"/>
      <c r="LX29" s="58"/>
      <c r="LY29" s="59"/>
      <c r="LZ29" s="40"/>
      <c r="MA29" s="32"/>
      <c r="MB29" s="24"/>
      <c r="MC29" s="55"/>
      <c r="MD29" s="56"/>
      <c r="MG29" s="58"/>
      <c r="MH29" s="58"/>
      <c r="MI29" s="59"/>
      <c r="MJ29" s="40"/>
      <c r="MK29" s="32"/>
      <c r="ML29" s="24"/>
      <c r="MM29" s="55"/>
      <c r="MN29" s="56"/>
      <c r="MQ29" s="58"/>
      <c r="MR29" s="58"/>
      <c r="MS29" s="59"/>
      <c r="MT29" s="40"/>
      <c r="MU29" s="32"/>
      <c r="MV29" s="24"/>
      <c r="MW29" s="55"/>
      <c r="MX29" s="56"/>
      <c r="NA29" s="58"/>
      <c r="NB29" s="58"/>
      <c r="NC29" s="59"/>
      <c r="ND29" s="40"/>
      <c r="NE29" s="32"/>
      <c r="NF29" s="24"/>
      <c r="NG29" s="55"/>
      <c r="NH29" s="56"/>
      <c r="NK29" s="58"/>
      <c r="NL29" s="58"/>
      <c r="NM29" s="59"/>
      <c r="NN29" s="40"/>
      <c r="NO29" s="32"/>
      <c r="NP29" s="24"/>
      <c r="NQ29" s="55"/>
      <c r="NR29" s="56"/>
      <c r="NU29" s="58"/>
      <c r="NV29" s="58"/>
      <c r="NW29" s="59"/>
      <c r="NX29" s="40"/>
      <c r="NY29" s="32"/>
      <c r="NZ29" s="24"/>
      <c r="OA29" s="55"/>
      <c r="OB29" s="56"/>
      <c r="OE29" s="58"/>
      <c r="OF29" s="58"/>
      <c r="OG29" s="59"/>
      <c r="OH29" s="40"/>
      <c r="OI29" s="32"/>
      <c r="OJ29" s="24"/>
      <c r="OK29" s="55"/>
      <c r="OL29" s="56"/>
      <c r="OO29" s="58"/>
      <c r="OP29" s="58"/>
      <c r="OQ29" s="59"/>
      <c r="OR29" s="40"/>
      <c r="OS29" s="32"/>
      <c r="OT29" s="24"/>
      <c r="OU29" s="55"/>
      <c r="OV29" s="56"/>
      <c r="OY29" s="58"/>
      <c r="OZ29" s="58"/>
      <c r="PA29" s="59"/>
      <c r="PB29" s="40"/>
      <c r="PC29" s="32"/>
      <c r="PD29" s="24"/>
      <c r="PE29" s="55"/>
      <c r="PF29" s="56"/>
      <c r="PI29" s="58"/>
      <c r="PJ29" s="58"/>
      <c r="PK29" s="59"/>
      <c r="PL29" s="40"/>
      <c r="PM29" s="32"/>
      <c r="PN29" s="24"/>
      <c r="PO29" s="55"/>
      <c r="PP29" s="56"/>
      <c r="PS29" s="58"/>
      <c r="PT29" s="58"/>
      <c r="PU29" s="59"/>
      <c r="PV29" s="40"/>
      <c r="PW29" s="32"/>
      <c r="PX29" s="24"/>
      <c r="PY29" s="55"/>
      <c r="PZ29" s="56"/>
      <c r="QC29" s="58"/>
      <c r="QD29" s="58"/>
      <c r="QE29" s="59"/>
      <c r="QF29" s="40"/>
      <c r="QG29" s="32"/>
      <c r="QH29" s="24"/>
      <c r="QI29" s="55"/>
      <c r="QJ29" s="56"/>
      <c r="QM29" s="58"/>
      <c r="QN29" s="58"/>
      <c r="QO29" s="59"/>
      <c r="QP29" s="40"/>
      <c r="QQ29" s="32"/>
      <c r="QR29" s="24"/>
      <c r="QS29" s="55"/>
      <c r="QT29" s="56"/>
      <c r="QW29" s="58"/>
      <c r="QX29" s="58"/>
      <c r="QY29" s="59"/>
      <c r="QZ29" s="40"/>
      <c r="RA29" s="32"/>
      <c r="RB29" s="24"/>
      <c r="RC29" s="55"/>
      <c r="RD29" s="56"/>
      <c r="RG29" s="58"/>
      <c r="RH29" s="58"/>
      <c r="RI29" s="59"/>
      <c r="RJ29" s="40"/>
      <c r="RK29" s="32"/>
      <c r="RL29" s="24"/>
      <c r="RM29" s="55"/>
      <c r="RN29" s="56"/>
      <c r="RQ29" s="58"/>
      <c r="RR29" s="58"/>
      <c r="RS29" s="59"/>
      <c r="RT29" s="40"/>
      <c r="RU29" s="32"/>
      <c r="RV29" s="24"/>
      <c r="RW29" s="55"/>
      <c r="RX29" s="56"/>
      <c r="SA29" s="58"/>
      <c r="SB29" s="58"/>
      <c r="SC29" s="59"/>
      <c r="SD29" s="40"/>
      <c r="SE29" s="32"/>
      <c r="SF29" s="24"/>
      <c r="SG29" s="55"/>
      <c r="SH29" s="56"/>
      <c r="SK29" s="58"/>
      <c r="SL29" s="58"/>
      <c r="SM29" s="59"/>
      <c r="SN29" s="40"/>
      <c r="SO29" s="32"/>
      <c r="SP29" s="24"/>
      <c r="SQ29" s="55"/>
      <c r="SR29" s="56"/>
      <c r="SU29" s="58"/>
      <c r="SV29" s="58"/>
      <c r="SW29" s="59"/>
      <c r="SX29" s="40"/>
      <c r="SY29" s="32"/>
      <c r="SZ29" s="24"/>
      <c r="TA29" s="55"/>
      <c r="TB29" s="56"/>
      <c r="TE29" s="58"/>
      <c r="TF29" s="58"/>
      <c r="TG29" s="59"/>
      <c r="TH29" s="40"/>
      <c r="TI29" s="32"/>
      <c r="TJ29" s="24"/>
      <c r="TK29" s="55"/>
      <c r="TL29" s="56"/>
      <c r="TO29" s="58"/>
      <c r="TP29" s="58"/>
      <c r="TQ29" s="59"/>
      <c r="TR29" s="40"/>
      <c r="TS29" s="32"/>
      <c r="TT29" s="24"/>
      <c r="TU29" s="55"/>
      <c r="TV29" s="56"/>
      <c r="TY29" s="58"/>
      <c r="TZ29" s="58"/>
      <c r="UA29" s="59"/>
      <c r="UB29" s="40"/>
      <c r="UC29" s="32"/>
      <c r="UD29" s="24"/>
      <c r="UE29" s="55"/>
      <c r="UF29" s="56"/>
      <c r="UI29" s="58"/>
      <c r="UJ29" s="58"/>
      <c r="UK29" s="59"/>
      <c r="UL29" s="40"/>
      <c r="UM29" s="32"/>
      <c r="UN29" s="24"/>
      <c r="UO29" s="55"/>
      <c r="UP29" s="56"/>
      <c r="US29" s="58"/>
      <c r="UT29" s="58"/>
      <c r="UU29" s="59"/>
      <c r="UV29" s="40"/>
      <c r="UW29" s="32"/>
      <c r="UX29" s="24"/>
      <c r="UY29" s="55"/>
      <c r="UZ29" s="56"/>
      <c r="VC29" s="58"/>
      <c r="VD29" s="58"/>
      <c r="VE29" s="59"/>
      <c r="VF29" s="40"/>
      <c r="VG29" s="32"/>
      <c r="VH29" s="24"/>
      <c r="VI29" s="55"/>
      <c r="VJ29" s="56"/>
      <c r="VM29" s="58"/>
      <c r="VN29" s="58"/>
      <c r="VO29" s="59"/>
      <c r="VP29" s="40"/>
      <c r="VQ29" s="32"/>
      <c r="VR29" s="24"/>
      <c r="VS29" s="55"/>
      <c r="VT29" s="56"/>
      <c r="VW29" s="58"/>
      <c r="VX29" s="58"/>
      <c r="VY29" s="59"/>
      <c r="VZ29" s="40"/>
      <c r="WA29" s="32"/>
      <c r="WB29" s="24"/>
      <c r="WC29" s="55"/>
      <c r="WD29" s="56"/>
      <c r="WG29" s="58"/>
      <c r="WH29" s="58"/>
      <c r="WI29" s="59"/>
      <c r="WJ29" s="40"/>
      <c r="WK29" s="32"/>
      <c r="WL29" s="24"/>
      <c r="WM29" s="55"/>
      <c r="WN29" s="56"/>
      <c r="WQ29" s="58"/>
      <c r="WR29" s="58"/>
      <c r="WS29" s="59"/>
      <c r="WT29" s="40"/>
      <c r="WU29" s="32"/>
      <c r="WV29" s="24"/>
      <c r="WW29" s="55"/>
      <c r="WX29" s="56"/>
      <c r="XA29" s="58"/>
      <c r="XB29" s="58"/>
      <c r="XC29" s="59"/>
      <c r="XD29" s="40"/>
      <c r="XE29" s="32"/>
      <c r="XF29" s="24"/>
      <c r="XG29" s="55"/>
      <c r="XH29" s="56"/>
      <c r="XK29" s="58"/>
      <c r="XL29" s="58"/>
      <c r="XM29" s="59"/>
      <c r="XN29" s="40"/>
      <c r="XO29" s="32"/>
      <c r="XP29" s="24"/>
      <c r="XQ29" s="55"/>
      <c r="XR29" s="56"/>
      <c r="XU29" s="58"/>
      <c r="XV29" s="58"/>
      <c r="XW29" s="59"/>
      <c r="XX29" s="40"/>
      <c r="XY29" s="32"/>
      <c r="XZ29" s="24"/>
      <c r="YA29" s="55"/>
      <c r="YB29" s="56"/>
      <c r="YE29" s="58"/>
      <c r="YF29" s="58"/>
      <c r="YG29" s="59"/>
      <c r="YH29" s="40"/>
      <c r="YI29" s="32"/>
      <c r="YJ29" s="24"/>
      <c r="YK29" s="55"/>
      <c r="YL29" s="56"/>
      <c r="YO29" s="58"/>
      <c r="YP29" s="58"/>
      <c r="YQ29" s="59"/>
      <c r="YR29" s="40"/>
      <c r="YS29" s="32"/>
      <c r="YT29" s="24"/>
      <c r="YU29" s="55"/>
      <c r="YV29" s="56"/>
      <c r="YY29" s="58"/>
      <c r="YZ29" s="58"/>
      <c r="ZA29" s="59"/>
      <c r="ZB29" s="40"/>
      <c r="ZC29" s="32"/>
      <c r="ZD29" s="24"/>
      <c r="ZE29" s="55"/>
      <c r="ZF29" s="56"/>
      <c r="ZI29" s="58"/>
      <c r="ZJ29" s="58"/>
      <c r="ZK29" s="59"/>
      <c r="ZL29" s="40"/>
      <c r="ZM29" s="32"/>
      <c r="ZN29" s="24"/>
      <c r="ZO29" s="55"/>
      <c r="ZP29" s="56"/>
      <c r="ZS29" s="58"/>
      <c r="ZT29" s="58"/>
      <c r="ZU29" s="59"/>
      <c r="ZV29" s="40"/>
      <c r="ZW29" s="32"/>
      <c r="ZX29" s="24"/>
      <c r="ZY29" s="55"/>
      <c r="ZZ29" s="56"/>
      <c r="AAC29" s="58"/>
      <c r="AAD29" s="58"/>
      <c r="AAE29" s="59"/>
      <c r="AAF29" s="40"/>
      <c r="AAG29" s="32"/>
      <c r="AAH29" s="24"/>
      <c r="AAI29" s="55"/>
      <c r="AAJ29" s="56"/>
      <c r="AAM29" s="58"/>
      <c r="AAN29" s="58"/>
      <c r="AAO29" s="59"/>
      <c r="AAP29" s="40"/>
      <c r="AAQ29" s="32"/>
      <c r="AAR29" s="24"/>
      <c r="AAS29" s="55"/>
      <c r="AAT29" s="56"/>
      <c r="AAW29" s="58"/>
      <c r="AAX29" s="58"/>
      <c r="AAY29" s="59"/>
      <c r="AAZ29" s="40"/>
      <c r="ABA29" s="32"/>
      <c r="ABB29" s="24"/>
      <c r="ABC29" s="55"/>
      <c r="ABD29" s="56"/>
      <c r="ABG29" s="58"/>
      <c r="ABH29" s="58"/>
      <c r="ABI29" s="59"/>
      <c r="ABJ29" s="40"/>
      <c r="ABK29" s="32"/>
      <c r="ABL29" s="24"/>
      <c r="ABM29" s="55"/>
      <c r="ABN29" s="56"/>
      <c r="ABQ29" s="58"/>
      <c r="ABR29" s="58"/>
      <c r="ABS29" s="59"/>
      <c r="ABT29" s="40"/>
      <c r="ABU29" s="32"/>
      <c r="ABV29" s="24"/>
      <c r="ABW29" s="55"/>
      <c r="ABX29" s="56"/>
      <c r="ACA29" s="58"/>
      <c r="ACB29" s="58"/>
      <c r="ACC29" s="59"/>
      <c r="ACD29" s="40"/>
      <c r="ACE29" s="32"/>
      <c r="ACF29" s="24"/>
      <c r="ACG29" s="55"/>
      <c r="ACH29" s="56"/>
      <c r="ACK29" s="58"/>
      <c r="ACL29" s="58"/>
      <c r="ACM29" s="59"/>
      <c r="ACN29" s="40"/>
      <c r="ACO29" s="32"/>
      <c r="ACP29" s="24"/>
      <c r="ACQ29" s="55"/>
      <c r="ACR29" s="56"/>
      <c r="ACU29" s="58"/>
      <c r="ACV29" s="58"/>
      <c r="ACW29" s="59"/>
      <c r="ACX29" s="40"/>
      <c r="ACY29" s="32"/>
      <c r="ACZ29" s="24"/>
      <c r="ADA29" s="55"/>
      <c r="ADB29" s="56"/>
      <c r="ADE29" s="58"/>
      <c r="ADF29" s="58"/>
      <c r="ADG29" s="59"/>
      <c r="ADH29" s="40"/>
      <c r="ADI29" s="32"/>
      <c r="ADJ29" s="24"/>
      <c r="ADK29" s="55"/>
      <c r="ADL29" s="56"/>
      <c r="ADO29" s="58"/>
      <c r="ADP29" s="58"/>
      <c r="ADQ29" s="59"/>
      <c r="ADR29" s="40"/>
      <c r="ADS29" s="32"/>
      <c r="ADT29" s="24"/>
      <c r="ADU29" s="55"/>
      <c r="ADV29" s="56"/>
      <c r="ADY29" s="58"/>
      <c r="ADZ29" s="58"/>
      <c r="AEA29" s="59"/>
      <c r="AEB29" s="40"/>
      <c r="AEC29" s="32"/>
      <c r="AED29" s="24"/>
      <c r="AEE29" s="55"/>
      <c r="AEF29" s="56"/>
      <c r="AEI29" s="58"/>
      <c r="AEJ29" s="58"/>
      <c r="AEK29" s="59"/>
      <c r="AEL29" s="40"/>
      <c r="AEM29" s="32"/>
      <c r="AEN29" s="24"/>
      <c r="AEO29" s="55"/>
      <c r="AEP29" s="56"/>
      <c r="AES29" s="58"/>
      <c r="AET29" s="58"/>
      <c r="AEU29" s="59"/>
      <c r="AEV29" s="40"/>
      <c r="AEW29" s="32"/>
      <c r="AEX29" s="24"/>
      <c r="AEY29" s="55"/>
      <c r="AEZ29" s="56"/>
      <c r="AFC29" s="58"/>
      <c r="AFD29" s="58"/>
      <c r="AFE29" s="59"/>
      <c r="AFF29" s="40"/>
      <c r="AFG29" s="32"/>
      <c r="AFH29" s="24"/>
      <c r="AFI29" s="55"/>
      <c r="AFJ29" s="56"/>
      <c r="AFM29" s="58"/>
      <c r="AFN29" s="58"/>
      <c r="AFO29" s="59"/>
      <c r="AFP29" s="40"/>
      <c r="AFQ29" s="32"/>
      <c r="AFR29" s="24"/>
      <c r="AFS29" s="55"/>
      <c r="AFT29" s="56"/>
      <c r="AFW29" s="58"/>
      <c r="AFX29" s="58"/>
      <c r="AFY29" s="59"/>
      <c r="AFZ29" s="40"/>
      <c r="AGA29" s="32"/>
      <c r="AGB29" s="24"/>
      <c r="AGC29" s="55"/>
      <c r="AGD29" s="56"/>
      <c r="AGG29" s="58"/>
      <c r="AGH29" s="58"/>
      <c r="AGI29" s="59"/>
      <c r="AGJ29" s="40"/>
      <c r="AGK29" s="32"/>
      <c r="AGL29" s="24"/>
      <c r="AGM29" s="55"/>
      <c r="AGN29" s="56"/>
      <c r="AGQ29" s="58"/>
      <c r="AGR29" s="58"/>
      <c r="AGS29" s="59"/>
      <c r="AGT29" s="40"/>
      <c r="AGU29" s="32"/>
      <c r="AGV29" s="24"/>
      <c r="AGW29" s="55"/>
      <c r="AGX29" s="56"/>
      <c r="AHA29" s="58"/>
      <c r="AHB29" s="58"/>
      <c r="AHC29" s="59"/>
      <c r="AHD29" s="40"/>
      <c r="AHE29" s="32"/>
      <c r="AHF29" s="24"/>
      <c r="AHG29" s="55"/>
      <c r="AHH29" s="56"/>
      <c r="AHK29" s="58"/>
      <c r="AHL29" s="58"/>
      <c r="AHM29" s="59"/>
      <c r="AHN29" s="40"/>
      <c r="AHO29" s="32"/>
      <c r="AHP29" s="24"/>
      <c r="AHQ29" s="55"/>
      <c r="AHR29" s="56"/>
      <c r="AHU29" s="58"/>
      <c r="AHV29" s="58"/>
      <c r="AHW29" s="59"/>
      <c r="AHX29" s="40"/>
      <c r="AHY29" s="32"/>
      <c r="AHZ29" s="24"/>
      <c r="AIA29" s="55"/>
      <c r="AIB29" s="56"/>
      <c r="AIE29" s="58"/>
      <c r="AIF29" s="58"/>
      <c r="AIG29" s="59"/>
      <c r="AIH29" s="40"/>
      <c r="AII29" s="32"/>
      <c r="AIJ29" s="24"/>
      <c r="AIK29" s="55"/>
      <c r="AIL29" s="56"/>
      <c r="AIO29" s="58"/>
      <c r="AIP29" s="58"/>
      <c r="AIQ29" s="59"/>
      <c r="AIR29" s="40"/>
      <c r="AIS29" s="32"/>
      <c r="AIT29" s="24"/>
      <c r="AIU29" s="55"/>
      <c r="AIV29" s="56"/>
      <c r="AIY29" s="58"/>
      <c r="AIZ29" s="58"/>
      <c r="AJA29" s="59"/>
      <c r="AJB29" s="40"/>
      <c r="AJC29" s="32"/>
      <c r="AJD29" s="24"/>
      <c r="AJE29" s="55"/>
      <c r="AJF29" s="56"/>
      <c r="AJI29" s="58"/>
      <c r="AJJ29" s="58"/>
      <c r="AJK29" s="59"/>
      <c r="AJL29" s="40"/>
      <c r="AJM29" s="32"/>
      <c r="AJN29" s="24"/>
      <c r="AJO29" s="55"/>
      <c r="AJP29" s="56"/>
      <c r="AJS29" s="58"/>
      <c r="AJT29" s="58"/>
      <c r="AJU29" s="59"/>
      <c r="AJV29" s="40"/>
      <c r="AJW29" s="32"/>
      <c r="AJX29" s="24"/>
      <c r="AJY29" s="55"/>
      <c r="AJZ29" s="56"/>
      <c r="AKC29" s="58"/>
      <c r="AKD29" s="58"/>
      <c r="AKE29" s="59"/>
      <c r="AKF29" s="40"/>
      <c r="AKG29" s="32"/>
      <c r="AKH29" s="24"/>
      <c r="AKI29" s="55"/>
      <c r="AKJ29" s="56"/>
      <c r="AKM29" s="58"/>
      <c r="AKN29" s="58"/>
      <c r="AKO29" s="59"/>
      <c r="AKP29" s="40"/>
      <c r="AKQ29" s="32"/>
      <c r="AKR29" s="24"/>
      <c r="AKS29" s="55"/>
      <c r="AKT29" s="56"/>
      <c r="AKW29" s="58"/>
      <c r="AKX29" s="58"/>
      <c r="AKY29" s="59"/>
      <c r="AKZ29" s="40"/>
      <c r="ALA29" s="32"/>
      <c r="ALB29" s="24"/>
      <c r="ALC29" s="55"/>
      <c r="ALD29" s="56"/>
      <c r="ALG29" s="58"/>
      <c r="ALH29" s="58"/>
      <c r="ALI29" s="59"/>
      <c r="ALJ29" s="40"/>
      <c r="ALK29" s="32"/>
      <c r="ALL29" s="24"/>
      <c r="ALM29" s="55"/>
      <c r="ALN29" s="56"/>
      <c r="ALQ29" s="58"/>
      <c r="ALR29" s="58"/>
      <c r="ALS29" s="59"/>
      <c r="ALT29" s="40"/>
      <c r="ALU29" s="32"/>
      <c r="ALV29" s="24"/>
      <c r="ALW29" s="55"/>
      <c r="ALX29" s="56"/>
      <c r="AMA29" s="58"/>
      <c r="AMB29" s="58"/>
      <c r="AMC29" s="59"/>
      <c r="AMD29" s="40"/>
      <c r="AME29" s="32"/>
      <c r="AMF29" s="24"/>
      <c r="AMG29" s="55"/>
      <c r="AMH29" s="56"/>
    </row>
    <row r="30" customFormat="false" ht="25.5" hidden="false" customHeight="false" outlineLevel="0" collapsed="false">
      <c r="A30" s="21" t="s">
        <v>61</v>
      </c>
      <c r="B30" s="26" t="s">
        <v>114</v>
      </c>
      <c r="C30" s="19" t="s">
        <v>62</v>
      </c>
      <c r="D30" s="16" t="str">
        <f aca="false">A29</f>
        <v>6.1</v>
      </c>
      <c r="E30" s="23" t="n">
        <v>44742</v>
      </c>
      <c r="F30" s="23" t="n">
        <v>44742</v>
      </c>
      <c r="G30" s="54"/>
      <c r="H30" s="45" t="s">
        <v>162</v>
      </c>
      <c r="I30" s="41" t="s">
        <v>163</v>
      </c>
      <c r="J30" s="9"/>
    </row>
    <row r="31" customFormat="false" ht="15" hidden="false" customHeight="false" outlineLevel="0" collapsed="false">
      <c r="A31" s="21" t="s">
        <v>63</v>
      </c>
      <c r="B31" s="26" t="s">
        <v>114</v>
      </c>
      <c r="C31" s="16" t="s">
        <v>64</v>
      </c>
      <c r="D31" s="16" t="str">
        <f aca="false">A4</f>
        <v>1.2</v>
      </c>
      <c r="E31" s="23" t="n">
        <v>44736</v>
      </c>
      <c r="F31" s="23" t="n">
        <v>44736</v>
      </c>
      <c r="G31" s="54"/>
      <c r="H31" s="45"/>
      <c r="I31" s="41"/>
      <c r="J31" s="9"/>
    </row>
    <row r="32" customFormat="false" ht="25.5" hidden="false" customHeight="false" outlineLevel="0" collapsed="false">
      <c r="A32" s="21" t="s">
        <v>65</v>
      </c>
      <c r="B32" s="26" t="s">
        <v>114</v>
      </c>
      <c r="C32" s="19" t="s">
        <v>66</v>
      </c>
      <c r="D32" s="19" t="str">
        <f aca="false">A30</f>
        <v>6.2</v>
      </c>
      <c r="E32" s="23" t="n">
        <v>44742</v>
      </c>
      <c r="F32" s="23" t="n">
        <v>44742</v>
      </c>
      <c r="G32" s="54"/>
      <c r="H32" s="40" t="s">
        <v>164</v>
      </c>
      <c r="I32" s="41" t="s">
        <v>165</v>
      </c>
      <c r="J32" s="42"/>
    </row>
    <row r="33" customFormat="false" ht="25.5" hidden="false" customHeight="false" outlineLevel="0" collapsed="false">
      <c r="A33" s="21" t="s">
        <v>65</v>
      </c>
      <c r="B33" s="26" t="s">
        <v>114</v>
      </c>
      <c r="C33" s="19" t="s">
        <v>67</v>
      </c>
      <c r="D33" s="19" t="str">
        <f aca="false">A4</f>
        <v>1.2</v>
      </c>
      <c r="E33" s="23" t="n">
        <v>44742</v>
      </c>
      <c r="F33" s="23" t="n">
        <v>44742</v>
      </c>
      <c r="G33" s="54"/>
      <c r="H33" s="40" t="s">
        <v>166</v>
      </c>
      <c r="I33" s="41" t="s">
        <v>167</v>
      </c>
      <c r="J33" s="9"/>
    </row>
    <row r="34" customFormat="false" ht="25.5" hidden="false" customHeight="false" outlineLevel="0" collapsed="false">
      <c r="A34" s="21" t="s">
        <v>68</v>
      </c>
      <c r="B34" s="26" t="s">
        <v>114</v>
      </c>
      <c r="C34" s="19" t="s">
        <v>69</v>
      </c>
      <c r="D34" s="19" t="str">
        <f aca="false">A29 &amp;", "&amp; A30 &amp;", "&amp; A30 &amp;", "&amp; A32</f>
        <v>6.1, 6.2, 6.2, 6.4</v>
      </c>
      <c r="E34" s="23" t="n">
        <v>44742</v>
      </c>
      <c r="F34" s="23" t="n">
        <v>44742</v>
      </c>
      <c r="G34" s="54"/>
      <c r="H34" s="40" t="s">
        <v>168</v>
      </c>
      <c r="I34" s="41"/>
      <c r="J34" s="9"/>
    </row>
    <row r="35" customFormat="false" ht="15" hidden="false" customHeight="true" outlineLevel="0" collapsed="false">
      <c r="A35" s="29" t="s">
        <v>169</v>
      </c>
      <c r="B35" s="35" t="s">
        <v>114</v>
      </c>
      <c r="C35" s="29" t="s">
        <v>170</v>
      </c>
      <c r="D35" s="35"/>
      <c r="E35" s="31" t="n">
        <f aca="false">MIN(E37:E40)</f>
        <v>44743</v>
      </c>
      <c r="F35" s="31" t="n">
        <f aca="false">MAX(F37:F40)</f>
        <v>44771</v>
      </c>
      <c r="G35" s="38" t="n">
        <f aca="false">NETWORKDAYS(E35,F35)</f>
        <v>21</v>
      </c>
      <c r="H35" s="39"/>
      <c r="I35" s="60" t="s">
        <v>171</v>
      </c>
      <c r="J35" s="53"/>
    </row>
    <row r="36" customFormat="false" ht="24" hidden="false" customHeight="true" outlineLevel="0" collapsed="false">
      <c r="A36" s="25" t="s">
        <v>70</v>
      </c>
      <c r="B36" s="15"/>
      <c r="C36" s="10" t="s">
        <v>71</v>
      </c>
      <c r="D36" s="26" t="str">
        <f aca="false">A4</f>
        <v>1.2</v>
      </c>
      <c r="E36" s="13" t="n">
        <v>44732</v>
      </c>
      <c r="F36" s="13" t="n">
        <f aca="false">E36</f>
        <v>44732</v>
      </c>
      <c r="G36" s="12" t="n">
        <f aca="false">NETWORKDAYS(E36, F36)</f>
        <v>1</v>
      </c>
      <c r="H36" s="25" t="s">
        <v>172</v>
      </c>
      <c r="I36" s="25" t="s">
        <v>173</v>
      </c>
      <c r="J36" s="25"/>
    </row>
    <row r="37" customFormat="false" ht="38.25" hidden="false" customHeight="false" outlineLevel="0" collapsed="false">
      <c r="A37" s="25" t="s">
        <v>72</v>
      </c>
      <c r="B37" s="26" t="s">
        <v>114</v>
      </c>
      <c r="C37" s="10" t="s">
        <v>73</v>
      </c>
      <c r="D37" s="27" t="str">
        <f aca="false">A15 &amp;", "&amp; A27 &amp;", "&amp;A34</f>
        <v>3.5, 5.6, 6.5</v>
      </c>
      <c r="E37" s="13" t="n">
        <v>44743</v>
      </c>
      <c r="F37" s="13" t="n">
        <v>44743</v>
      </c>
      <c r="G37" s="12" t="n">
        <f aca="false">NETWORKDAYS(E37, F37)</f>
        <v>1</v>
      </c>
      <c r="H37" s="45" t="s">
        <v>174</v>
      </c>
      <c r="I37" s="46" t="s">
        <v>175</v>
      </c>
      <c r="J37" s="40" t="s">
        <v>176</v>
      </c>
    </row>
    <row r="38" customFormat="false" ht="25.5" hidden="false" customHeight="false" outlineLevel="0" collapsed="false">
      <c r="A38" s="25" t="s">
        <v>74</v>
      </c>
      <c r="B38" s="26" t="s">
        <v>114</v>
      </c>
      <c r="C38" s="10" t="s">
        <v>75</v>
      </c>
      <c r="D38" s="27" t="str">
        <f aca="false">A36 &amp;", "&amp; A37</f>
        <v>7.1, 7.2</v>
      </c>
      <c r="E38" s="13" t="n">
        <v>44746</v>
      </c>
      <c r="F38" s="13" t="n">
        <f aca="false">E38+3</f>
        <v>44749</v>
      </c>
      <c r="G38" s="12" t="n">
        <f aca="false">NETWORKDAYS(E38, F38)</f>
        <v>4</v>
      </c>
      <c r="H38" s="45" t="s">
        <v>177</v>
      </c>
      <c r="I38" s="46" t="s">
        <v>178</v>
      </c>
      <c r="J38" s="40" t="s">
        <v>179</v>
      </c>
    </row>
    <row r="39" customFormat="false" ht="25.5" hidden="false" customHeight="false" outlineLevel="0" collapsed="false">
      <c r="A39" s="25" t="s">
        <v>76</v>
      </c>
      <c r="B39" s="26" t="s">
        <v>114</v>
      </c>
      <c r="C39" s="10" t="s">
        <v>77</v>
      </c>
      <c r="D39" s="27" t="str">
        <f aca="false">A36 &amp;", "&amp;  A37</f>
        <v>7.1, 7.2</v>
      </c>
      <c r="E39" s="13" t="n">
        <v>44746</v>
      </c>
      <c r="F39" s="13" t="n">
        <f aca="false">E39+3</f>
        <v>44749</v>
      </c>
      <c r="G39" s="12" t="n">
        <f aca="false">NETWORKDAYS(E39, F39)</f>
        <v>4</v>
      </c>
      <c r="H39" s="45" t="s">
        <v>180</v>
      </c>
      <c r="I39" s="46"/>
    </row>
    <row r="40" customFormat="false" ht="38.25" hidden="false" customHeight="false" outlineLevel="0" collapsed="false">
      <c r="A40" s="25" t="s">
        <v>78</v>
      </c>
      <c r="B40" s="26" t="s">
        <v>114</v>
      </c>
      <c r="C40" s="10" t="s">
        <v>79</v>
      </c>
      <c r="D40" s="11" t="str">
        <f aca="false">A38 &amp;", "&amp; A39</f>
        <v>7.3, 7.4</v>
      </c>
      <c r="E40" s="13" t="n">
        <v>44750</v>
      </c>
      <c r="F40" s="13" t="n">
        <v>44771</v>
      </c>
      <c r="G40" s="12" t="n">
        <f aca="false">NETWORKDAYS(E40, F40)</f>
        <v>16</v>
      </c>
      <c r="H40" s="45" t="s">
        <v>181</v>
      </c>
      <c r="I40" s="46" t="s">
        <v>182</v>
      </c>
    </row>
    <row r="41" customFormat="false" ht="60" hidden="false" customHeight="false" outlineLevel="0" collapsed="false">
      <c r="A41" s="25" t="s">
        <v>80</v>
      </c>
      <c r="B41" s="26" t="s">
        <v>114</v>
      </c>
      <c r="C41" s="28" t="s">
        <v>81</v>
      </c>
      <c r="D41" s="11" t="str">
        <f aca="false">A40</f>
        <v>7.5</v>
      </c>
      <c r="E41" s="13" t="n">
        <f aca="false">F40</f>
        <v>44771</v>
      </c>
      <c r="F41" s="13" t="n">
        <f aca="false">E41</f>
        <v>44771</v>
      </c>
      <c r="G41" s="12" t="n">
        <f aca="false">NETWORKDAYS(E41, F41) - 1</f>
        <v>0</v>
      </c>
      <c r="H41" s="45" t="s">
        <v>183</v>
      </c>
      <c r="I41" s="46" t="s">
        <v>184</v>
      </c>
    </row>
    <row r="42" s="33" customFormat="true" ht="15" hidden="false" customHeight="false" outlineLevel="0" collapsed="false">
      <c r="A42" s="29" t="s">
        <v>185</v>
      </c>
      <c r="B42" s="30" t="s">
        <v>114</v>
      </c>
      <c r="C42" s="29" t="s">
        <v>83</v>
      </c>
      <c r="D42" s="30"/>
      <c r="E42" s="31" t="n">
        <v>44746</v>
      </c>
      <c r="F42" s="31" t="n">
        <v>44830</v>
      </c>
      <c r="G42" s="29" t="n">
        <f aca="false">NETWORKDAYS(E42,F42)</f>
        <v>61</v>
      </c>
      <c r="H42" s="29"/>
      <c r="I42" s="60" t="s">
        <v>186</v>
      </c>
      <c r="J42" s="29"/>
      <c r="K42" s="32"/>
      <c r="L42" s="32"/>
      <c r="M42" s="32"/>
      <c r="N42" s="32"/>
    </row>
    <row r="43" s="33" customFormat="true" ht="15" hidden="false" customHeight="false" outlineLevel="0" collapsed="false">
      <c r="A43" s="29" t="s">
        <v>187</v>
      </c>
      <c r="B43" s="30" t="s">
        <v>114</v>
      </c>
      <c r="C43" s="29" t="s">
        <v>188</v>
      </c>
      <c r="D43" s="29"/>
      <c r="E43" s="31" t="n">
        <f aca="false">MIN(E44:E47)</f>
        <v>44718</v>
      </c>
      <c r="F43" s="31" t="n">
        <f aca="false">MAX(F44:F47)</f>
        <v>44830</v>
      </c>
      <c r="G43" s="29" t="n">
        <f aca="false">NETWORKDAYS(E43,F43)</f>
        <v>81</v>
      </c>
      <c r="H43" s="29"/>
      <c r="I43" s="29"/>
      <c r="J43" s="29"/>
      <c r="K43" s="32"/>
      <c r="L43" s="32"/>
      <c r="M43" s="32"/>
      <c r="N43" s="32"/>
    </row>
    <row r="44" s="33" customFormat="true" ht="36" hidden="false" customHeight="false" outlineLevel="0" collapsed="false">
      <c r="A44" s="25" t="s">
        <v>84</v>
      </c>
      <c r="B44" s="43" t="s">
        <v>114</v>
      </c>
      <c r="C44" s="16" t="s">
        <v>85</v>
      </c>
      <c r="D44" s="11" t="str">
        <f aca="false">A11</f>
        <v>3.1</v>
      </c>
      <c r="E44" s="13" t="n">
        <v>44718</v>
      </c>
      <c r="F44" s="13" t="n">
        <v>44736</v>
      </c>
      <c r="G44" s="12" t="n">
        <f aca="false">NETWORKDAYS(E44,F44)</f>
        <v>15</v>
      </c>
      <c r="H44" s="45" t="s">
        <v>137</v>
      </c>
      <c r="I44" s="46" t="s">
        <v>189</v>
      </c>
      <c r="K44" s="32"/>
      <c r="L44" s="32"/>
      <c r="M44" s="32"/>
      <c r="N44" s="32"/>
    </row>
    <row r="45" s="33" customFormat="true" ht="25.5" hidden="false" customHeight="false" outlineLevel="0" collapsed="false">
      <c r="A45" s="25" t="s">
        <v>86</v>
      </c>
      <c r="B45" s="15" t="s">
        <v>114</v>
      </c>
      <c r="C45" s="16" t="s">
        <v>87</v>
      </c>
      <c r="D45" s="11" t="str">
        <f aca="false">A11 &amp;", "&amp; A12</f>
        <v>3.1, 3.2</v>
      </c>
      <c r="E45" s="13" t="n">
        <v>44718</v>
      </c>
      <c r="F45" s="13" t="n">
        <v>44757</v>
      </c>
      <c r="G45" s="12" t="n">
        <f aca="false">NETWORKDAYS(E45,F45)</f>
        <v>30</v>
      </c>
      <c r="H45" s="45" t="s">
        <v>190</v>
      </c>
      <c r="I45" s="46" t="s">
        <v>191</v>
      </c>
      <c r="K45" s="32"/>
      <c r="L45" s="32"/>
      <c r="M45" s="32"/>
      <c r="N45" s="32"/>
    </row>
    <row r="46" s="33" customFormat="true" ht="24" hidden="false" customHeight="false" outlineLevel="0" collapsed="false">
      <c r="A46" s="25" t="s">
        <v>88</v>
      </c>
      <c r="B46" s="15" t="s">
        <v>114</v>
      </c>
      <c r="C46" s="16" t="s">
        <v>89</v>
      </c>
      <c r="D46" s="11" t="str">
        <f aca="false">A11 &amp;", "&amp; A12</f>
        <v>3.1, 3.2</v>
      </c>
      <c r="E46" s="13" t="n">
        <v>44746</v>
      </c>
      <c r="F46" s="13" t="n">
        <v>44771</v>
      </c>
      <c r="G46" s="12" t="n">
        <f aca="false">NETWORKDAYS(E46,F46)</f>
        <v>20</v>
      </c>
      <c r="H46" s="46" t="s">
        <v>192</v>
      </c>
      <c r="I46" s="46"/>
      <c r="K46" s="32"/>
      <c r="L46" s="32"/>
      <c r="M46" s="32"/>
      <c r="N46" s="32"/>
    </row>
    <row r="47" s="33" customFormat="true" ht="15" hidden="false" customHeight="false" outlineLevel="0" collapsed="false">
      <c r="A47" s="25" t="s">
        <v>90</v>
      </c>
      <c r="B47" s="15" t="s">
        <v>114</v>
      </c>
      <c r="C47" s="16" t="s">
        <v>91</v>
      </c>
      <c r="D47" s="11" t="str">
        <f aca="false">A45</f>
        <v>9.2</v>
      </c>
      <c r="E47" s="13" t="n">
        <v>44802</v>
      </c>
      <c r="F47" s="13" t="n">
        <v>44830</v>
      </c>
      <c r="G47" s="12" t="n">
        <f aca="false">NETWORKDAYS(E47,F47)</f>
        <v>21</v>
      </c>
      <c r="H47" s="45" t="s">
        <v>190</v>
      </c>
      <c r="I47" s="46"/>
      <c r="K47" s="32"/>
      <c r="L47" s="32"/>
      <c r="M47" s="32"/>
      <c r="N47" s="32"/>
    </row>
    <row r="48" s="33" customFormat="true" ht="15" hidden="false" customHeight="false" outlineLevel="0" collapsed="false">
      <c r="A48" s="32"/>
      <c r="B48" s="32"/>
      <c r="D48" s="34"/>
      <c r="E48" s="32"/>
      <c r="F48" s="32"/>
      <c r="G48" s="32"/>
      <c r="H48" s="46"/>
      <c r="I48" s="46"/>
      <c r="K48" s="32"/>
      <c r="L48" s="32"/>
      <c r="M48" s="32"/>
      <c r="N48" s="32"/>
    </row>
    <row r="49" s="33" customFormat="true" ht="15" hidden="false" customHeight="false" outlineLevel="0" collapsed="false">
      <c r="A49" s="32"/>
      <c r="B49" s="32"/>
      <c r="D49" s="34"/>
      <c r="E49" s="32"/>
      <c r="F49" s="32"/>
      <c r="G49" s="32"/>
      <c r="H49" s="46"/>
      <c r="I49" s="46"/>
      <c r="K49" s="32"/>
      <c r="L49" s="32"/>
      <c r="M49" s="32"/>
      <c r="N49" s="32"/>
    </row>
    <row r="50" s="33" customFormat="true" ht="15" hidden="false" customHeight="false" outlineLevel="0" collapsed="false">
      <c r="A50" s="32"/>
      <c r="B50" s="32"/>
      <c r="D50" s="34"/>
      <c r="E50" s="32"/>
      <c r="F50" s="32"/>
      <c r="G50" s="32"/>
      <c r="H50" s="46"/>
      <c r="I50" s="46"/>
      <c r="K50" s="32"/>
      <c r="L50" s="32"/>
      <c r="M50" s="32"/>
      <c r="N50" s="32"/>
    </row>
    <row r="51" s="33" customFormat="true" ht="15" hidden="false" customHeight="false" outlineLevel="0" collapsed="false">
      <c r="A51" s="32"/>
      <c r="B51" s="32"/>
      <c r="D51" s="34"/>
      <c r="E51" s="32"/>
      <c r="F51" s="32"/>
      <c r="G51" s="32"/>
      <c r="H51" s="46"/>
      <c r="I51" s="46"/>
      <c r="K51" s="32"/>
      <c r="L51" s="32"/>
      <c r="M51" s="32"/>
      <c r="N51" s="32"/>
    </row>
    <row r="52" s="33" customFormat="true" ht="15" hidden="false" customHeight="false" outlineLevel="0" collapsed="false">
      <c r="A52" s="32"/>
      <c r="B52" s="32"/>
      <c r="D52" s="34"/>
      <c r="E52" s="32"/>
      <c r="F52" s="32"/>
      <c r="G52" s="32"/>
      <c r="H52" s="46"/>
      <c r="I52" s="46"/>
      <c r="K52" s="32"/>
      <c r="L52" s="32"/>
      <c r="M52" s="32"/>
      <c r="N52" s="32"/>
    </row>
    <row r="53" s="33" customFormat="true" ht="15" hidden="false" customHeight="false" outlineLevel="0" collapsed="false">
      <c r="A53" s="32"/>
      <c r="B53" s="32"/>
      <c r="D53" s="34"/>
      <c r="E53" s="32"/>
      <c r="F53" s="32"/>
      <c r="G53" s="32"/>
      <c r="H53" s="46"/>
      <c r="I53" s="46"/>
      <c r="K53" s="32"/>
      <c r="L53" s="32"/>
      <c r="M53" s="32"/>
      <c r="N53" s="32"/>
    </row>
    <row r="54" s="33" customFormat="true" ht="15" hidden="false" customHeight="false" outlineLevel="0" collapsed="false">
      <c r="A54" s="32"/>
      <c r="B54" s="32"/>
      <c r="D54" s="34"/>
      <c r="E54" s="32"/>
      <c r="F54" s="32"/>
      <c r="G54" s="32"/>
      <c r="H54" s="46"/>
      <c r="I54" s="46"/>
      <c r="K54" s="32"/>
      <c r="L54" s="32"/>
      <c r="M54" s="32"/>
      <c r="N54" s="32"/>
    </row>
    <row r="55" s="33" customFormat="true" ht="15" hidden="false" customHeight="false" outlineLevel="0" collapsed="false">
      <c r="A55" s="32"/>
      <c r="B55" s="32"/>
      <c r="D55" s="34"/>
      <c r="E55" s="32"/>
      <c r="F55" s="32"/>
      <c r="G55" s="32"/>
      <c r="H55" s="46"/>
      <c r="I55" s="46"/>
      <c r="K55" s="32"/>
      <c r="L55" s="32"/>
      <c r="M55" s="32"/>
      <c r="N55" s="32"/>
    </row>
    <row r="56" s="33" customFormat="true" ht="15" hidden="false" customHeight="false" outlineLevel="0" collapsed="false">
      <c r="A56" s="32"/>
      <c r="B56" s="32"/>
      <c r="D56" s="34"/>
      <c r="E56" s="32"/>
      <c r="F56" s="32"/>
      <c r="G56" s="32"/>
      <c r="H56" s="46"/>
      <c r="I56" s="46"/>
      <c r="K56" s="32"/>
      <c r="L56" s="32"/>
      <c r="M56" s="32"/>
      <c r="N56" s="32"/>
    </row>
    <row r="57" s="33" customFormat="true" ht="15" hidden="false" customHeight="false" outlineLevel="0" collapsed="false">
      <c r="A57" s="32"/>
      <c r="B57" s="32"/>
      <c r="D57" s="34"/>
      <c r="E57" s="32"/>
      <c r="F57" s="32"/>
      <c r="G57" s="32"/>
      <c r="H57" s="46"/>
      <c r="I57" s="46"/>
      <c r="K57" s="32"/>
      <c r="L57" s="32"/>
      <c r="M57" s="32"/>
      <c r="N57" s="32"/>
    </row>
    <row r="58" s="33" customFormat="true" ht="15" hidden="false" customHeight="false" outlineLevel="0" collapsed="false">
      <c r="A58" s="32"/>
      <c r="B58" s="32"/>
      <c r="D58" s="34"/>
      <c r="E58" s="32"/>
      <c r="F58" s="32"/>
      <c r="G58" s="32"/>
      <c r="H58" s="46"/>
      <c r="I58" s="46"/>
      <c r="K58" s="32"/>
      <c r="L58" s="32"/>
      <c r="M58" s="32"/>
      <c r="N58" s="32"/>
    </row>
    <row r="59" s="33" customFormat="true" ht="15" hidden="false" customHeight="false" outlineLevel="0" collapsed="false">
      <c r="A59" s="32"/>
      <c r="B59" s="32"/>
      <c r="D59" s="34"/>
      <c r="E59" s="32"/>
      <c r="F59" s="32"/>
      <c r="G59" s="32"/>
      <c r="H59" s="46"/>
      <c r="I59" s="46"/>
      <c r="K59" s="32"/>
      <c r="L59" s="32"/>
      <c r="M59" s="32"/>
      <c r="N59" s="32"/>
    </row>
    <row r="60" s="33" customFormat="true" ht="15" hidden="false" customHeight="false" outlineLevel="0" collapsed="false">
      <c r="A60" s="32"/>
      <c r="B60" s="32"/>
      <c r="D60" s="34"/>
      <c r="E60" s="32"/>
      <c r="F60" s="32"/>
      <c r="G60" s="32"/>
      <c r="H60" s="46"/>
      <c r="I60" s="46"/>
      <c r="K60" s="32"/>
      <c r="L60" s="32"/>
      <c r="M60" s="32"/>
      <c r="N60" s="32"/>
    </row>
    <row r="61" s="33" customFormat="true" ht="15" hidden="false" customHeight="false" outlineLevel="0" collapsed="false">
      <c r="A61" s="32"/>
      <c r="B61" s="32"/>
      <c r="D61" s="34"/>
      <c r="E61" s="32"/>
      <c r="F61" s="32"/>
      <c r="G61" s="32"/>
      <c r="H61" s="46"/>
      <c r="I61" s="46"/>
      <c r="K61" s="32"/>
      <c r="L61" s="32"/>
      <c r="M61" s="32"/>
      <c r="N61" s="32"/>
    </row>
    <row r="62" customFormat="false" ht="15" hidden="false" customHeight="false" outlineLevel="0" collapsed="false">
      <c r="H62" s="46"/>
      <c r="I62" s="46"/>
    </row>
    <row r="63" customFormat="false" ht="15" hidden="false" customHeight="false" outlineLevel="0" collapsed="false">
      <c r="H63" s="46"/>
      <c r="I63" s="46"/>
    </row>
    <row r="64" customFormat="false" ht="15" hidden="false" customHeight="false" outlineLevel="0" collapsed="false">
      <c r="H64" s="46"/>
      <c r="I64" s="46"/>
    </row>
    <row r="65" customFormat="false" ht="15" hidden="false" customHeight="false" outlineLevel="0" collapsed="false">
      <c r="H65" s="46"/>
      <c r="I65" s="46"/>
    </row>
    <row r="66" customFormat="false" ht="15" hidden="false" customHeight="false" outlineLevel="0" collapsed="false">
      <c r="H66" s="46"/>
      <c r="I66" s="46"/>
    </row>
    <row r="67" customFormat="false" ht="15" hidden="false" customHeight="false" outlineLevel="0" collapsed="false">
      <c r="H67" s="46"/>
      <c r="I67" s="46"/>
    </row>
    <row r="68" customFormat="false" ht="15" hidden="false" customHeight="false" outlineLevel="0" collapsed="false">
      <c r="H68" s="46"/>
      <c r="I68" s="46"/>
    </row>
    <row r="69" customFormat="false" ht="15" hidden="false" customHeight="false" outlineLevel="0" collapsed="false">
      <c r="H69" s="46"/>
      <c r="I69" s="46"/>
    </row>
    <row r="70" customFormat="false" ht="15" hidden="false" customHeight="false" outlineLevel="0" collapsed="false">
      <c r="H70" s="46"/>
      <c r="I70" s="46"/>
    </row>
    <row r="71" customFormat="false" ht="15" hidden="false" customHeight="false" outlineLevel="0" collapsed="false">
      <c r="H71" s="46"/>
      <c r="I71" s="46"/>
    </row>
    <row r="72" customFormat="false" ht="15" hidden="false" customHeight="false" outlineLevel="0" collapsed="false">
      <c r="H72" s="46"/>
      <c r="I72" s="46"/>
    </row>
    <row r="73" customFormat="false" ht="15" hidden="false" customHeight="false" outlineLevel="0" collapsed="false">
      <c r="H73" s="46"/>
    </row>
    <row r="74" customFormat="false" ht="15" hidden="false" customHeight="false" outlineLevel="0" collapsed="false">
      <c r="H74" s="46"/>
    </row>
    <row r="75" customFormat="false" ht="15" hidden="false" customHeight="false" outlineLevel="0" collapsed="false">
      <c r="H75" s="46"/>
    </row>
  </sheetData>
  <autoFilter ref="A1:J39"/>
  <mergeCells count="1">
    <mergeCell ref="G29:G34"/>
  </mergeCells>
  <conditionalFormatting sqref="K29 T29 AD29 AN29 AX29 BH29 BR29 CB29 CL29 CV29 DF29 DP29 DZ29 EJ29 ET29 FD29 FN29 FX29 GH29 GR29 HB29 HL29 HV29 IF29 IP29 IZ29 JJ29 JT29 KD29 KN29 KX29 LH29 LR29 MB29 ML29 MV29 NF29 NP29 NZ29 OJ29 OT29 PD29 PN29 PX29 QH29 QR29 RB29 RL29 RV29 SF29 SP29 SZ29 TJ29 TT29 UD29 UN29 UX29 VH29 VR29 WB29 WL29 WV29 XF29 XP29 XZ29 YJ29 YT29 ZD29 ZN29 ZX29 AAH29 AAR29 ABB29 ABL29 ABV29 ACF29 ACP29 ACZ29 ADJ29 ADT29 AED29 AEN29 AEX29 AFH29 AFR29 AGB29 AGL29 AGV29 AHF29 AHP29 AHZ29 AIJ29 AIT29 AJD29 AJN29 AJX29 AKH29 AKR29 ALB29 ALL29 ALV29 AMF29">
    <cfRule type="cellIs" priority="2" operator="equal" aboveAverage="0" equalAverage="0" bottom="0" percent="0" rank="0" text="" dxfId="16">
      <formula>"ML"</formula>
    </cfRule>
  </conditionalFormatting>
  <conditionalFormatting sqref="C8:C9">
    <cfRule type="expression" priority="3" aboveAverage="0" equalAverage="0" bottom="0" percent="0" rank="0" text="" dxfId="17">
      <formula>(#ref!="Completed")</formula>
    </cfRule>
  </conditionalFormatting>
  <conditionalFormatting sqref="C3:D4 D23 D6:D9 L29:M29 U29:V29 AE29:AF29 AO29:AP29 AY29:AZ29 BI29:BJ29 BS29:BT29 CC29:CD29 CM29:CN29 CW29:CX29 DG29:DH29 DQ29:DR29 EA29:EB29 EK29:EL29 EU29:EV29 FE29:FF29 FO29:FP29 FY29:FZ29 GI29:GJ29 GS29:GT29 HC29:HD29 HM29:HN29 HW29:HX29 IG29:IH29 IQ29:IR29 JA29:JB29 JK29:JL29 JU29:JV29 KE29:KF29 KO29:KP29 KY29:KZ29 LI29:LJ29 LS29:LT29 MC29:MD29 MM29:MN29 MW29:MX29 NG29:NH29 NQ29:NR29 OA29:OB29 OK29:OL29 OU29:OV29 PE29:PF29 PO29:PP29 PY29:PZ29 QI29:QJ29 QS29:QT29 RC29:RD29 RM29:RN29 RW29:RX29 SG29:SH29 SQ29:SR29 TA29:TB29 TK29:TL29 TU29:TV29 UE29:UF29 UO29:UP29 UY29:UZ29 VI29:VJ29 VS29:VT29 WC29:WD29 WM29:WN29 WW29:WX29 XG29:XH29 XQ29:XR29 YA29:YB29 YK29:YL29 YU29:YV29 ZE29:ZF29 ZO29:ZP29 ZY29:ZZ29 AAI29:AAJ29 AAS29:AAT29 ABC29:ABD29 ABM29:ABN29 ABW29:ABX29 ACG29:ACH29 ACQ29:ACR29 ADA29:ADB29 ADK29:ADL29 ADU29:ADV29 AEE29:AEF29 AEO29:AEP29 AEY29:AEZ29 AFI29:AFJ29 AFS29:AFT29 AGC29:AGD29 AGM29:AGN29 AGW29:AGX29 AHG29:AHH29 AHQ29:AHR29 AIA29:AIB29 AIK29:AIL29 AIU29:AIV29 AJE29:AJF29 AJO29:AJP29 AJY29:AJZ29 AKI29:AKJ29 AKS29:AKT29 ALC29:ALD29 ALM29:ALN29 ALW29:ALX29 AMG29:AMH29 D11:D15 C37:D41 C48:D9976 D17:D20 C36 D44:D47 D25:D27">
    <cfRule type="expression" priority="4" aboveAverage="0" equalAverage="0" bottom="0" percent="0" rank="0" text="" dxfId="18">
      <formula>($B3="Completed")</formula>
    </cfRule>
  </conditionalFormatting>
  <conditionalFormatting sqref="C6:C7">
    <cfRule type="expression" priority="5" aboveAverage="0" equalAverage="0" bottom="0" percent="0" rank="0" text="" dxfId="19">
      <formula>($B5="Completed")</formula>
    </cfRule>
  </conditionalFormatting>
  <conditionalFormatting sqref="C15 C17:C18">
    <cfRule type="expression" priority="6" aboveAverage="0" equalAverage="0" bottom="0" percent="0" rank="0" text="" dxfId="20">
      <formula>($B8="Completed")</formula>
    </cfRule>
  </conditionalFormatting>
  <conditionalFormatting sqref="C13:C14">
    <cfRule type="expression" priority="7" aboveAverage="0" equalAverage="0" bottom="0" percent="0" rank="0" text="" dxfId="21">
      <formula>($B8="Completed")</formula>
    </cfRule>
  </conditionalFormatting>
  <conditionalFormatting sqref="C12">
    <cfRule type="expression" priority="8" aboveAverage="0" equalAverage="0" bottom="0" percent="0" rank="0" text="" dxfId="22">
      <formula>($B8="Completed")</formula>
    </cfRule>
  </conditionalFormatting>
  <conditionalFormatting sqref="C26:C27 C29:D31">
    <cfRule type="expression" priority="9" aboveAverage="0" equalAverage="0" bottom="0" percent="0" rank="0" text="" dxfId="23">
      <formula>($B10="Completed")</formula>
    </cfRule>
  </conditionalFormatting>
  <conditionalFormatting sqref="C25">
    <cfRule type="expression" priority="10" aboveAverage="0" equalAverage="0" bottom="0" percent="0" rank="0" text="" dxfId="24">
      <formula>($B10="Completed")</formula>
    </cfRule>
  </conditionalFormatting>
  <conditionalFormatting sqref="C23">
    <cfRule type="expression" priority="11" aboveAverage="0" equalAverage="0" bottom="0" percent="0" rank="0" text="" dxfId="25">
      <formula>($B10="Completed")</formula>
    </cfRule>
  </conditionalFormatting>
  <conditionalFormatting sqref="C19:C20">
    <cfRule type="expression" priority="12" aboveAverage="0" equalAverage="0" bottom="0" percent="0" rank="0" text="" dxfId="26">
      <formula>($B10="Completed")</formula>
    </cfRule>
  </conditionalFormatting>
  <conditionalFormatting sqref="C11">
    <cfRule type="expression" priority="13" aboveAverage="0" equalAverage="0" bottom="0" percent="0" rank="0" text="" dxfId="27">
      <formula>($B8="Completed")</formula>
    </cfRule>
  </conditionalFormatting>
  <conditionalFormatting sqref="C44:C47">
    <cfRule type="expression" priority="14" aboveAverage="0" equalAverage="0" bottom="0" percent="0" rank="0" text="" dxfId="28">
      <formula>(#ref!="Completed")</formula>
    </cfRule>
  </conditionalFormatting>
  <conditionalFormatting sqref="C24">
    <cfRule type="expression" priority="15" aboveAverage="0" equalAverage="0" bottom="0" percent="0" rank="0" text="" dxfId="29">
      <formula>($B11="Completed")</formula>
    </cfRule>
  </conditionalFormatting>
  <conditionalFormatting sqref="D24">
    <cfRule type="expression" priority="16" aboveAverage="0" equalAverage="0" bottom="0" percent="0" rank="0" text="" dxfId="30">
      <formula>($B24="Completed")</formula>
    </cfRule>
  </conditionalFormatting>
  <conditionalFormatting sqref="C32:D34">
    <cfRule type="expression" priority="17" aboveAverage="0" equalAverage="0" bottom="0" percent="0" rank="0" text="" dxfId="31">
      <formula>($B15="Completed")</formula>
    </cfRule>
  </conditionalFormatting>
  <conditionalFormatting sqref="C22">
    <cfRule type="expression" priority="18" aboveAverage="0" equalAverage="0" bottom="0" percent="0" rank="0" text="" dxfId="32">
      <formula>($B9="Completed")</formula>
    </cfRule>
  </conditionalFormatting>
  <dataValidations count="1">
    <dataValidation allowBlank="true" operator="between" showDropDown="false" showErrorMessage="true" showInputMessage="true" sqref="B2:B103" type="list">
      <formula1>stato</formula1>
      <formula2>0</formula2>
    </dataValidation>
  </dataValidations>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&amp;C&amp;"TIM Sans,Regular"&amp;8TIM - Uso Interno - Tutti i diritti riservati.</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0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J1" activeCellId="0" sqref="J1"/>
    </sheetView>
  </sheetViews>
  <sheetFormatPr defaultRowHeight="15" zeroHeight="false" outlineLevelRow="0" outlineLevelCol="0"/>
  <cols>
    <col collapsed="false" customWidth="true" hidden="false" outlineLevel="0" max="1" min="1" style="61" width="8.29"/>
    <col collapsed="false" customWidth="true" hidden="false" outlineLevel="0" max="2" min="2" style="61" width="10.85"/>
    <col collapsed="false" customWidth="true" hidden="false" outlineLevel="0" max="3" min="3" style="61" width="8.57"/>
    <col collapsed="false" customWidth="true" hidden="false" outlineLevel="0" max="4" min="4" style="61" width="11.86"/>
    <col collapsed="false" customWidth="true" hidden="false" outlineLevel="0" max="5" min="5" style="61" width="27.71"/>
    <col collapsed="false" customWidth="true" hidden="false" outlineLevel="0" max="7" min="6" style="62" width="21.14"/>
    <col collapsed="false" customWidth="true" hidden="false" outlineLevel="0" max="8" min="8" style="63" width="62.98"/>
    <col collapsed="false" customWidth="true" hidden="false" outlineLevel="0" max="9" min="9" style="63" width="74.28"/>
    <col collapsed="false" customWidth="true" hidden="false" outlineLevel="0" max="17" min="10" style="64" width="9.13"/>
    <col collapsed="false" customWidth="true" hidden="false" outlineLevel="0" max="18" min="18" style="64" width="8.86"/>
    <col collapsed="false" customWidth="true" hidden="false" outlineLevel="0" max="1025" min="19" style="64" width="9.13"/>
  </cols>
  <sheetData>
    <row r="1" customFormat="false" ht="15" hidden="false" customHeight="false" outlineLevel="0" collapsed="false">
      <c r="A1" s="65" t="s">
        <v>193</v>
      </c>
      <c r="B1" s="65" t="s">
        <v>194</v>
      </c>
      <c r="C1" s="65" t="s">
        <v>195</v>
      </c>
      <c r="D1" s="65" t="s">
        <v>196</v>
      </c>
      <c r="E1" s="65" t="s">
        <v>197</v>
      </c>
      <c r="F1" s="65" t="s">
        <v>198</v>
      </c>
      <c r="G1" s="65" t="s">
        <v>199</v>
      </c>
      <c r="H1" s="65" t="s">
        <v>200</v>
      </c>
      <c r="I1" s="65" t="s">
        <v>201</v>
      </c>
    </row>
    <row r="2" customFormat="false" ht="25.5" hidden="false" customHeight="false" outlineLevel="0" collapsed="false">
      <c r="A2" s="66" t="s">
        <v>202</v>
      </c>
      <c r="B2" s="66" t="s">
        <v>203</v>
      </c>
      <c r="C2" s="66" t="s">
        <v>204</v>
      </c>
      <c r="D2" s="67" t="s">
        <v>205</v>
      </c>
      <c r="E2" s="67" t="s">
        <v>206</v>
      </c>
      <c r="F2" s="67" t="n">
        <v>44700</v>
      </c>
      <c r="G2" s="67" t="n">
        <v>44700</v>
      </c>
      <c r="H2" s="68" t="s">
        <v>207</v>
      </c>
      <c r="I2" s="69" t="s">
        <v>208</v>
      </c>
    </row>
    <row r="3" customFormat="false" ht="25.5" hidden="false" customHeight="false" outlineLevel="0" collapsed="false">
      <c r="A3" s="70" t="s">
        <v>209</v>
      </c>
      <c r="B3" s="66" t="s">
        <v>210</v>
      </c>
      <c r="C3" s="66" t="s">
        <v>204</v>
      </c>
      <c r="D3" s="67" t="s">
        <v>211</v>
      </c>
      <c r="E3" s="67" t="s">
        <v>206</v>
      </c>
      <c r="F3" s="67" t="n">
        <v>44700</v>
      </c>
      <c r="G3" s="67" t="n">
        <v>44701</v>
      </c>
      <c r="H3" s="71" t="s">
        <v>212</v>
      </c>
      <c r="I3" s="69" t="s">
        <v>213</v>
      </c>
    </row>
    <row r="4" customFormat="false" ht="48" hidden="false" customHeight="false" outlineLevel="0" collapsed="false">
      <c r="A4" s="66" t="s">
        <v>214</v>
      </c>
      <c r="B4" s="66" t="s">
        <v>203</v>
      </c>
      <c r="C4" s="66" t="s">
        <v>204</v>
      </c>
      <c r="D4" s="67" t="s">
        <v>215</v>
      </c>
      <c r="E4" s="67" t="s">
        <v>206</v>
      </c>
      <c r="F4" s="67" t="n">
        <v>44700</v>
      </c>
      <c r="G4" s="67" t="n">
        <v>44705</v>
      </c>
      <c r="H4" s="71" t="s">
        <v>216</v>
      </c>
      <c r="I4" s="69" t="s">
        <v>217</v>
      </c>
    </row>
    <row r="5" customFormat="false" ht="60" hidden="false" customHeight="false" outlineLevel="0" collapsed="false">
      <c r="A5" s="66" t="s">
        <v>218</v>
      </c>
      <c r="B5" s="66" t="s">
        <v>203</v>
      </c>
      <c r="C5" s="66" t="s">
        <v>219</v>
      </c>
      <c r="D5" s="67" t="s">
        <v>220</v>
      </c>
      <c r="E5" s="67" t="s">
        <v>206</v>
      </c>
      <c r="F5" s="67" t="n">
        <v>44700</v>
      </c>
      <c r="G5" s="67" t="n">
        <v>44713</v>
      </c>
      <c r="H5" s="71" t="s">
        <v>221</v>
      </c>
      <c r="I5" s="69" t="s">
        <v>222</v>
      </c>
    </row>
    <row r="6" customFormat="false" ht="25.5" hidden="false" customHeight="false" outlineLevel="0" collapsed="false">
      <c r="A6" s="70" t="s">
        <v>223</v>
      </c>
      <c r="B6" s="70" t="s">
        <v>210</v>
      </c>
      <c r="C6" s="70" t="s">
        <v>219</v>
      </c>
      <c r="D6" s="72" t="s">
        <v>224</v>
      </c>
      <c r="E6" s="72" t="s">
        <v>206</v>
      </c>
      <c r="F6" s="72" t="n">
        <v>44700</v>
      </c>
      <c r="G6" s="72"/>
      <c r="H6" s="73" t="s">
        <v>225</v>
      </c>
      <c r="I6" s="73" t="s">
        <v>226</v>
      </c>
    </row>
    <row r="7" customFormat="false" ht="101.25" hidden="false" customHeight="true" outlineLevel="0" collapsed="false">
      <c r="A7" s="66" t="s">
        <v>227</v>
      </c>
      <c r="B7" s="66" t="s">
        <v>203</v>
      </c>
      <c r="C7" s="66" t="s">
        <v>219</v>
      </c>
      <c r="D7" s="67" t="s">
        <v>228</v>
      </c>
      <c r="E7" s="67" t="s">
        <v>229</v>
      </c>
      <c r="F7" s="67" t="n">
        <v>44708</v>
      </c>
      <c r="G7" s="67" t="n">
        <v>44708</v>
      </c>
      <c r="H7" s="71" t="s">
        <v>230</v>
      </c>
      <c r="I7" s="69" t="s">
        <v>231</v>
      </c>
      <c r="K7" s="74"/>
    </row>
    <row r="8" customFormat="false" ht="25.5" hidden="false" customHeight="false" outlineLevel="0" collapsed="false">
      <c r="A8" s="70" t="s">
        <v>232</v>
      </c>
      <c r="B8" s="70" t="s">
        <v>210</v>
      </c>
      <c r="C8" s="70" t="s">
        <v>233</v>
      </c>
      <c r="D8" s="72" t="s">
        <v>234</v>
      </c>
      <c r="E8" s="72" t="s">
        <v>229</v>
      </c>
      <c r="F8" s="72" t="n">
        <v>44708</v>
      </c>
      <c r="G8" s="72"/>
      <c r="H8" s="73" t="s">
        <v>235</v>
      </c>
      <c r="I8" s="73"/>
    </row>
    <row r="9" customFormat="false" ht="96" hidden="false" customHeight="false" outlineLevel="0" collapsed="false">
      <c r="A9" s="70" t="s">
        <v>236</v>
      </c>
      <c r="B9" s="70" t="s">
        <v>210</v>
      </c>
      <c r="C9" s="70" t="s">
        <v>233</v>
      </c>
      <c r="D9" s="72" t="s">
        <v>237</v>
      </c>
      <c r="E9" s="72" t="s">
        <v>229</v>
      </c>
      <c r="F9" s="72" t="n">
        <v>44708</v>
      </c>
      <c r="G9" s="72"/>
      <c r="H9" s="73" t="s">
        <v>238</v>
      </c>
      <c r="I9" s="73" t="s">
        <v>239</v>
      </c>
    </row>
    <row r="10" customFormat="false" ht="25.5" hidden="false" customHeight="false" outlineLevel="0" collapsed="false">
      <c r="A10" s="75"/>
      <c r="B10" s="66" t="s">
        <v>203</v>
      </c>
      <c r="C10" s="66" t="s">
        <v>219</v>
      </c>
      <c r="D10" s="67" t="s">
        <v>240</v>
      </c>
      <c r="E10" s="67" t="s">
        <v>241</v>
      </c>
      <c r="F10" s="67" t="n">
        <v>44699</v>
      </c>
      <c r="G10" s="67" t="n">
        <v>44713</v>
      </c>
      <c r="H10" s="71" t="s">
        <v>242</v>
      </c>
      <c r="I10" s="69" t="s">
        <v>243</v>
      </c>
    </row>
    <row r="11" customFormat="false" ht="25.5" hidden="false" customHeight="false" outlineLevel="0" collapsed="false">
      <c r="A11" s="75"/>
      <c r="B11" s="70" t="s">
        <v>210</v>
      </c>
      <c r="C11" s="70" t="s">
        <v>219</v>
      </c>
      <c r="D11" s="72" t="s">
        <v>240</v>
      </c>
      <c r="E11" s="72" t="s">
        <v>241</v>
      </c>
      <c r="F11" s="72" t="n">
        <v>44699</v>
      </c>
      <c r="G11" s="72"/>
      <c r="H11" s="73" t="s">
        <v>244</v>
      </c>
      <c r="I11" s="73" t="s">
        <v>245</v>
      </c>
    </row>
    <row r="12" customFormat="false" ht="15" hidden="false" customHeight="false" outlineLevel="0" collapsed="false">
      <c r="A12" s="75"/>
      <c r="B12" s="76"/>
      <c r="C12" s="76"/>
      <c r="D12" s="77"/>
      <c r="E12" s="77"/>
      <c r="F12" s="77"/>
      <c r="G12" s="77"/>
      <c r="H12" s="78"/>
      <c r="I12" s="78"/>
    </row>
    <row r="13" customFormat="false" ht="15" hidden="false" customHeight="false" outlineLevel="0" collapsed="false">
      <c r="A13" s="75"/>
      <c r="B13" s="76"/>
      <c r="C13" s="76"/>
      <c r="D13" s="77"/>
      <c r="E13" s="77"/>
      <c r="F13" s="77"/>
      <c r="G13" s="77"/>
      <c r="H13" s="78"/>
      <c r="I13" s="78"/>
    </row>
    <row r="14" customFormat="false" ht="15" hidden="false" customHeight="false" outlineLevel="0" collapsed="false">
      <c r="A14" s="75"/>
      <c r="B14" s="76"/>
      <c r="C14" s="76"/>
      <c r="D14" s="77"/>
      <c r="E14" s="77"/>
      <c r="F14" s="77"/>
      <c r="G14" s="77"/>
      <c r="H14" s="78"/>
      <c r="I14" s="78"/>
    </row>
    <row r="15" customFormat="false" ht="15" hidden="false" customHeight="false" outlineLevel="0" collapsed="false">
      <c r="A15" s="75"/>
      <c r="B15" s="76"/>
      <c r="C15" s="76"/>
      <c r="D15" s="77"/>
      <c r="E15" s="77"/>
      <c r="F15" s="77"/>
      <c r="G15" s="77"/>
      <c r="H15" s="78"/>
      <c r="I15" s="78"/>
    </row>
    <row r="16" customFormat="false" ht="15" hidden="false" customHeight="false" outlineLevel="0" collapsed="false">
      <c r="A16" s="75"/>
      <c r="B16" s="76"/>
      <c r="C16" s="76"/>
      <c r="D16" s="77"/>
      <c r="E16" s="77"/>
      <c r="F16" s="77"/>
      <c r="G16" s="77"/>
      <c r="H16" s="78"/>
      <c r="I16" s="78"/>
    </row>
    <row r="17" customFormat="false" ht="15" hidden="false" customHeight="false" outlineLevel="0" collapsed="false">
      <c r="A17" s="75"/>
      <c r="B17" s="76"/>
      <c r="C17" s="76"/>
      <c r="D17" s="77"/>
      <c r="E17" s="77"/>
      <c r="F17" s="77"/>
      <c r="G17" s="77"/>
      <c r="H17" s="78"/>
      <c r="I17" s="78"/>
    </row>
    <row r="18" customFormat="false" ht="15" hidden="false" customHeight="false" outlineLevel="0" collapsed="false">
      <c r="A18" s="75"/>
      <c r="B18" s="76"/>
      <c r="C18" s="76"/>
      <c r="D18" s="77"/>
      <c r="E18" s="77"/>
      <c r="F18" s="77"/>
      <c r="G18" s="77"/>
      <c r="H18" s="78"/>
      <c r="I18" s="78"/>
    </row>
    <row r="19" customFormat="false" ht="15" hidden="false" customHeight="false" outlineLevel="0" collapsed="false">
      <c r="A19" s="75"/>
      <c r="B19" s="76"/>
      <c r="C19" s="76"/>
      <c r="D19" s="77"/>
      <c r="E19" s="77"/>
      <c r="F19" s="77"/>
      <c r="G19" s="77"/>
      <c r="H19" s="78"/>
      <c r="I19" s="78"/>
    </row>
    <row r="20" customFormat="false" ht="15" hidden="false" customHeight="false" outlineLevel="0" collapsed="false">
      <c r="A20" s="75"/>
      <c r="B20" s="76"/>
      <c r="C20" s="76"/>
      <c r="D20" s="77"/>
      <c r="E20" s="77"/>
      <c r="F20" s="77"/>
      <c r="G20" s="77"/>
      <c r="H20" s="78"/>
      <c r="I20" s="78"/>
    </row>
    <row r="21" customFormat="false" ht="15" hidden="false" customHeight="false" outlineLevel="0" collapsed="false">
      <c r="A21" s="75"/>
      <c r="B21" s="76"/>
      <c r="C21" s="76"/>
      <c r="D21" s="77"/>
      <c r="E21" s="77"/>
      <c r="F21" s="77"/>
      <c r="G21" s="77"/>
      <c r="H21" s="78"/>
      <c r="I21" s="78"/>
    </row>
    <row r="22" customFormat="false" ht="15" hidden="false" customHeight="false" outlineLevel="0" collapsed="false">
      <c r="A22" s="75"/>
      <c r="B22" s="76"/>
      <c r="C22" s="76"/>
      <c r="D22" s="77"/>
      <c r="E22" s="77"/>
      <c r="F22" s="77"/>
      <c r="G22" s="77"/>
      <c r="H22" s="78"/>
      <c r="I22" s="78"/>
    </row>
    <row r="23" customFormat="false" ht="15" hidden="false" customHeight="false" outlineLevel="0" collapsed="false">
      <c r="A23" s="75"/>
      <c r="B23" s="76"/>
      <c r="C23" s="76"/>
      <c r="D23" s="77"/>
      <c r="E23" s="77"/>
      <c r="F23" s="77"/>
      <c r="G23" s="77"/>
      <c r="H23" s="78"/>
      <c r="I23" s="78"/>
    </row>
    <row r="24" customFormat="false" ht="15" hidden="false" customHeight="false" outlineLevel="0" collapsed="false">
      <c r="A24" s="75"/>
      <c r="B24" s="76"/>
      <c r="C24" s="76"/>
      <c r="D24" s="77"/>
      <c r="E24" s="77"/>
      <c r="F24" s="77"/>
      <c r="G24" s="77"/>
      <c r="H24" s="78"/>
      <c r="I24" s="78"/>
    </row>
    <row r="25" customFormat="false" ht="15" hidden="false" customHeight="false" outlineLevel="0" collapsed="false">
      <c r="A25" s="75"/>
      <c r="B25" s="76"/>
      <c r="C25" s="76"/>
      <c r="D25" s="77"/>
      <c r="E25" s="77"/>
      <c r="F25" s="77"/>
      <c r="G25" s="77"/>
      <c r="H25" s="78"/>
      <c r="I25" s="78"/>
    </row>
    <row r="26" customFormat="false" ht="15" hidden="false" customHeight="false" outlineLevel="0" collapsed="false">
      <c r="A26" s="75"/>
      <c r="B26" s="76"/>
      <c r="C26" s="76"/>
      <c r="D26" s="77"/>
      <c r="E26" s="77"/>
      <c r="F26" s="77"/>
      <c r="G26" s="77"/>
      <c r="H26" s="78"/>
      <c r="I26" s="78"/>
    </row>
    <row r="27" customFormat="false" ht="15" hidden="false" customHeight="false" outlineLevel="0" collapsed="false">
      <c r="A27" s="75"/>
      <c r="B27" s="76"/>
      <c r="C27" s="76"/>
      <c r="D27" s="77"/>
      <c r="E27" s="77"/>
      <c r="F27" s="77"/>
      <c r="G27" s="77"/>
      <c r="H27" s="78"/>
      <c r="I27" s="78"/>
    </row>
    <row r="28" customFormat="false" ht="15" hidden="false" customHeight="false" outlineLevel="0" collapsed="false">
      <c r="A28" s="75"/>
      <c r="B28" s="76"/>
      <c r="C28" s="76"/>
      <c r="D28" s="77"/>
      <c r="E28" s="77"/>
      <c r="F28" s="77"/>
      <c r="G28" s="77"/>
      <c r="H28" s="78"/>
      <c r="I28" s="78"/>
    </row>
    <row r="29" customFormat="false" ht="15" hidden="false" customHeight="false" outlineLevel="0" collapsed="false">
      <c r="A29" s="75"/>
      <c r="B29" s="76"/>
      <c r="C29" s="76"/>
      <c r="D29" s="77"/>
      <c r="E29" s="77"/>
      <c r="F29" s="77"/>
      <c r="G29" s="77"/>
      <c r="H29" s="78"/>
      <c r="I29" s="78"/>
    </row>
    <row r="30" customFormat="false" ht="15" hidden="false" customHeight="false" outlineLevel="0" collapsed="false">
      <c r="A30" s="75"/>
      <c r="B30" s="76"/>
      <c r="C30" s="76"/>
      <c r="D30" s="77"/>
      <c r="E30" s="77"/>
      <c r="F30" s="77"/>
      <c r="G30" s="77"/>
      <c r="H30" s="78"/>
      <c r="I30" s="78"/>
    </row>
    <row r="31" customFormat="false" ht="15" hidden="false" customHeight="false" outlineLevel="0" collapsed="false">
      <c r="A31" s="75"/>
      <c r="B31" s="76"/>
      <c r="C31" s="76"/>
      <c r="D31" s="77"/>
      <c r="E31" s="77"/>
      <c r="F31" s="77"/>
      <c r="G31" s="77"/>
      <c r="H31" s="78"/>
      <c r="I31" s="78"/>
    </row>
    <row r="32" customFormat="false" ht="15" hidden="false" customHeight="false" outlineLevel="0" collapsed="false">
      <c r="A32" s="75"/>
      <c r="B32" s="76"/>
      <c r="C32" s="76"/>
      <c r="D32" s="77"/>
      <c r="E32" s="77"/>
      <c r="F32" s="77"/>
      <c r="G32" s="77"/>
      <c r="H32" s="78"/>
      <c r="I32" s="78"/>
    </row>
    <row r="33" customFormat="false" ht="15" hidden="false" customHeight="false" outlineLevel="0" collapsed="false">
      <c r="A33" s="75"/>
      <c r="B33" s="76"/>
      <c r="C33" s="76"/>
      <c r="D33" s="77"/>
      <c r="E33" s="77"/>
      <c r="F33" s="77"/>
      <c r="G33" s="77"/>
      <c r="H33" s="78"/>
      <c r="I33" s="78"/>
    </row>
    <row r="34" customFormat="false" ht="15" hidden="false" customHeight="false" outlineLevel="0" collapsed="false">
      <c r="A34" s="75"/>
      <c r="B34" s="76"/>
      <c r="C34" s="76"/>
      <c r="D34" s="77"/>
      <c r="E34" s="77"/>
      <c r="F34" s="77"/>
      <c r="G34" s="77"/>
      <c r="H34" s="78"/>
      <c r="I34" s="78"/>
    </row>
    <row r="35" customFormat="false" ht="15" hidden="false" customHeight="false" outlineLevel="0" collapsed="false">
      <c r="A35" s="75"/>
      <c r="B35" s="76"/>
      <c r="C35" s="76"/>
      <c r="D35" s="77"/>
      <c r="E35" s="77"/>
      <c r="F35" s="77"/>
      <c r="G35" s="77"/>
      <c r="H35" s="78"/>
      <c r="I35" s="78"/>
    </row>
    <row r="36" customFormat="false" ht="15" hidden="false" customHeight="false" outlineLevel="0" collapsed="false">
      <c r="A36" s="75"/>
      <c r="B36" s="76"/>
      <c r="C36" s="76"/>
      <c r="D36" s="77"/>
      <c r="E36" s="77"/>
      <c r="F36" s="77"/>
      <c r="G36" s="77"/>
      <c r="H36" s="78"/>
      <c r="I36" s="78"/>
    </row>
    <row r="37" customFormat="false" ht="15" hidden="false" customHeight="false" outlineLevel="0" collapsed="false">
      <c r="A37" s="75"/>
      <c r="B37" s="76"/>
      <c r="C37" s="76"/>
      <c r="D37" s="77"/>
      <c r="E37" s="77"/>
      <c r="F37" s="77"/>
      <c r="G37" s="77"/>
      <c r="H37" s="78"/>
      <c r="I37" s="78"/>
    </row>
    <row r="38" customFormat="false" ht="15" hidden="false" customHeight="false" outlineLevel="0" collapsed="false">
      <c r="A38" s="75"/>
      <c r="B38" s="76"/>
      <c r="C38" s="76"/>
      <c r="D38" s="77"/>
      <c r="E38" s="77"/>
      <c r="F38" s="77"/>
      <c r="G38" s="77"/>
      <c r="H38" s="78"/>
      <c r="I38" s="78"/>
    </row>
    <row r="39" customFormat="false" ht="15" hidden="false" customHeight="false" outlineLevel="0" collapsed="false">
      <c r="A39" s="75"/>
      <c r="B39" s="76"/>
      <c r="C39" s="76"/>
      <c r="D39" s="77"/>
      <c r="E39" s="77"/>
      <c r="F39" s="77"/>
      <c r="G39" s="77"/>
      <c r="H39" s="78"/>
      <c r="I39" s="78"/>
    </row>
    <row r="40" customFormat="false" ht="15" hidden="false" customHeight="false" outlineLevel="0" collapsed="false">
      <c r="A40" s="75"/>
      <c r="B40" s="76"/>
      <c r="C40" s="76"/>
      <c r="D40" s="77"/>
      <c r="E40" s="77"/>
      <c r="F40" s="77"/>
      <c r="G40" s="77"/>
      <c r="H40" s="78"/>
      <c r="I40" s="78"/>
    </row>
    <row r="41" customFormat="false" ht="15" hidden="false" customHeight="false" outlineLevel="0" collapsed="false">
      <c r="A41" s="75"/>
      <c r="B41" s="76"/>
      <c r="C41" s="76"/>
      <c r="D41" s="77"/>
      <c r="E41" s="77"/>
      <c r="F41" s="77"/>
      <c r="G41" s="77"/>
      <c r="H41" s="78"/>
      <c r="I41" s="78"/>
    </row>
    <row r="42" customFormat="false" ht="15" hidden="false" customHeight="false" outlineLevel="0" collapsed="false">
      <c r="A42" s="75"/>
      <c r="B42" s="76"/>
      <c r="C42" s="76"/>
      <c r="D42" s="77"/>
      <c r="E42" s="77"/>
      <c r="F42" s="77"/>
      <c r="G42" s="77"/>
      <c r="H42" s="78"/>
      <c r="I42" s="78"/>
    </row>
    <row r="43" customFormat="false" ht="15" hidden="false" customHeight="false" outlineLevel="0" collapsed="false">
      <c r="A43" s="75"/>
      <c r="B43" s="76"/>
      <c r="C43" s="76"/>
      <c r="D43" s="77"/>
      <c r="E43" s="77"/>
      <c r="F43" s="77"/>
      <c r="G43" s="77"/>
      <c r="H43" s="78"/>
      <c r="I43" s="78"/>
    </row>
    <row r="44" customFormat="false" ht="15" hidden="false" customHeight="false" outlineLevel="0" collapsed="false">
      <c r="A44" s="75"/>
      <c r="B44" s="76"/>
      <c r="C44" s="76"/>
      <c r="D44" s="77"/>
      <c r="E44" s="77"/>
      <c r="F44" s="77"/>
      <c r="G44" s="77"/>
      <c r="H44" s="78"/>
      <c r="I44" s="78"/>
    </row>
    <row r="45" customFormat="false" ht="15" hidden="false" customHeight="false" outlineLevel="0" collapsed="false">
      <c r="A45" s="75"/>
      <c r="B45" s="76"/>
      <c r="C45" s="76"/>
      <c r="D45" s="77"/>
      <c r="E45" s="77"/>
      <c r="F45" s="77"/>
      <c r="G45" s="77"/>
      <c r="H45" s="78"/>
      <c r="I45" s="78"/>
    </row>
    <row r="46" customFormat="false" ht="15" hidden="false" customHeight="false" outlineLevel="0" collapsed="false">
      <c r="A46" s="75"/>
      <c r="B46" s="76"/>
      <c r="C46" s="76"/>
      <c r="D46" s="77"/>
      <c r="E46" s="77"/>
      <c r="F46" s="77"/>
      <c r="G46" s="77"/>
      <c r="H46" s="78"/>
      <c r="I46" s="78"/>
    </row>
    <row r="47" customFormat="false" ht="15" hidden="false" customHeight="false" outlineLevel="0" collapsed="false">
      <c r="A47" s="75"/>
      <c r="B47" s="76"/>
      <c r="C47" s="76"/>
      <c r="D47" s="77"/>
      <c r="E47" s="77"/>
      <c r="F47" s="77"/>
      <c r="G47" s="77"/>
      <c r="H47" s="78"/>
      <c r="I47" s="78"/>
    </row>
    <row r="48" customFormat="false" ht="15" hidden="false" customHeight="false" outlineLevel="0" collapsed="false">
      <c r="A48" s="75"/>
      <c r="B48" s="76"/>
      <c r="C48" s="76"/>
      <c r="D48" s="77"/>
      <c r="E48" s="77"/>
      <c r="F48" s="77"/>
      <c r="G48" s="77"/>
      <c r="H48" s="78"/>
      <c r="I48" s="78"/>
    </row>
    <row r="49" customFormat="false" ht="15" hidden="false" customHeight="false" outlineLevel="0" collapsed="false">
      <c r="A49" s="75"/>
      <c r="B49" s="76"/>
      <c r="C49" s="76"/>
      <c r="D49" s="77"/>
      <c r="E49" s="77"/>
      <c r="F49" s="77"/>
      <c r="G49" s="77"/>
      <c r="H49" s="78"/>
      <c r="I49" s="78"/>
    </row>
    <row r="50" customFormat="false" ht="15" hidden="false" customHeight="false" outlineLevel="0" collapsed="false">
      <c r="A50" s="75"/>
      <c r="B50" s="76"/>
      <c r="C50" s="76"/>
      <c r="D50" s="77"/>
      <c r="E50" s="77"/>
      <c r="F50" s="77"/>
      <c r="G50" s="77"/>
      <c r="H50" s="78"/>
      <c r="I50" s="78"/>
    </row>
    <row r="51" customFormat="false" ht="15" hidden="false" customHeight="false" outlineLevel="0" collapsed="false">
      <c r="A51" s="75"/>
      <c r="B51" s="76"/>
      <c r="C51" s="76"/>
      <c r="D51" s="77"/>
      <c r="E51" s="77"/>
      <c r="F51" s="77"/>
      <c r="G51" s="77"/>
      <c r="H51" s="78"/>
      <c r="I51" s="78"/>
    </row>
    <row r="52" customFormat="false" ht="15" hidden="false" customHeight="false" outlineLevel="0" collapsed="false">
      <c r="A52" s="75"/>
      <c r="B52" s="76"/>
      <c r="C52" s="76"/>
      <c r="D52" s="77"/>
      <c r="E52" s="77"/>
      <c r="F52" s="77"/>
      <c r="G52" s="77"/>
      <c r="H52" s="78"/>
      <c r="I52" s="78"/>
    </row>
    <row r="53" customFormat="false" ht="15" hidden="false" customHeight="false" outlineLevel="0" collapsed="false">
      <c r="A53" s="75"/>
      <c r="B53" s="76"/>
      <c r="C53" s="76"/>
      <c r="D53" s="77"/>
      <c r="E53" s="77"/>
      <c r="F53" s="77"/>
      <c r="G53" s="77"/>
      <c r="H53" s="78"/>
      <c r="I53" s="78"/>
    </row>
    <row r="54" customFormat="false" ht="15" hidden="false" customHeight="false" outlineLevel="0" collapsed="false">
      <c r="A54" s="75"/>
      <c r="B54" s="76"/>
      <c r="C54" s="76"/>
      <c r="D54" s="77"/>
      <c r="E54" s="77"/>
      <c r="F54" s="77"/>
      <c r="G54" s="77"/>
      <c r="H54" s="78"/>
      <c r="I54" s="78"/>
    </row>
    <row r="55" customFormat="false" ht="15" hidden="false" customHeight="false" outlineLevel="0" collapsed="false">
      <c r="A55" s="75"/>
      <c r="B55" s="76"/>
      <c r="C55" s="76"/>
      <c r="D55" s="77"/>
      <c r="E55" s="77"/>
      <c r="F55" s="77"/>
      <c r="G55" s="77"/>
      <c r="H55" s="78"/>
      <c r="I55" s="78"/>
    </row>
    <row r="56" customFormat="false" ht="15" hidden="false" customHeight="false" outlineLevel="0" collapsed="false">
      <c r="A56" s="75"/>
      <c r="B56" s="76"/>
      <c r="C56" s="76"/>
      <c r="D56" s="77"/>
      <c r="E56" s="77"/>
      <c r="F56" s="77"/>
      <c r="G56" s="77"/>
      <c r="H56" s="78"/>
      <c r="I56" s="78"/>
    </row>
    <row r="57" customFormat="false" ht="15" hidden="false" customHeight="false" outlineLevel="0" collapsed="false">
      <c r="A57" s="75"/>
      <c r="B57" s="76"/>
      <c r="C57" s="76"/>
      <c r="D57" s="77"/>
      <c r="E57" s="77"/>
      <c r="F57" s="77"/>
      <c r="G57" s="77"/>
      <c r="H57" s="78"/>
      <c r="I57" s="78"/>
    </row>
    <row r="58" customFormat="false" ht="15" hidden="false" customHeight="false" outlineLevel="0" collapsed="false">
      <c r="A58" s="75"/>
      <c r="B58" s="76"/>
      <c r="C58" s="76"/>
      <c r="D58" s="77"/>
      <c r="E58" s="77"/>
      <c r="F58" s="77"/>
      <c r="G58" s="77"/>
      <c r="H58" s="78"/>
      <c r="I58" s="78"/>
    </row>
    <row r="59" customFormat="false" ht="15" hidden="false" customHeight="false" outlineLevel="0" collapsed="false">
      <c r="A59" s="75"/>
      <c r="B59" s="76"/>
      <c r="C59" s="76"/>
      <c r="D59" s="77"/>
      <c r="E59" s="77"/>
      <c r="F59" s="77"/>
      <c r="G59" s="77"/>
      <c r="H59" s="78"/>
      <c r="I59" s="78"/>
    </row>
    <row r="60" customFormat="false" ht="15" hidden="false" customHeight="false" outlineLevel="0" collapsed="false">
      <c r="A60" s="75"/>
      <c r="B60" s="76"/>
      <c r="C60" s="76"/>
      <c r="D60" s="77"/>
      <c r="E60" s="77"/>
      <c r="F60" s="77"/>
      <c r="G60" s="77"/>
      <c r="H60" s="78"/>
      <c r="I60" s="78"/>
    </row>
    <row r="61" customFormat="false" ht="15" hidden="false" customHeight="false" outlineLevel="0" collapsed="false">
      <c r="A61" s="75"/>
      <c r="B61" s="76"/>
      <c r="C61" s="76"/>
      <c r="D61" s="77"/>
      <c r="E61" s="77"/>
      <c r="F61" s="77"/>
      <c r="G61" s="77"/>
      <c r="H61" s="78"/>
      <c r="I61" s="78"/>
    </row>
    <row r="62" customFormat="false" ht="15" hidden="false" customHeight="false" outlineLevel="0" collapsed="false">
      <c r="A62" s="75"/>
      <c r="B62" s="76"/>
      <c r="C62" s="76"/>
      <c r="D62" s="77"/>
      <c r="E62" s="77"/>
      <c r="F62" s="77"/>
      <c r="G62" s="77"/>
      <c r="H62" s="78"/>
      <c r="I62" s="78"/>
    </row>
    <row r="63" customFormat="false" ht="15" hidden="false" customHeight="false" outlineLevel="0" collapsed="false">
      <c r="A63" s="75"/>
      <c r="B63" s="76"/>
      <c r="C63" s="76"/>
      <c r="D63" s="77"/>
      <c r="E63" s="77"/>
      <c r="F63" s="77"/>
      <c r="G63" s="77"/>
      <c r="H63" s="78"/>
      <c r="I63" s="78"/>
    </row>
    <row r="64" customFormat="false" ht="15" hidden="false" customHeight="false" outlineLevel="0" collapsed="false">
      <c r="A64" s="75"/>
      <c r="B64" s="76"/>
      <c r="C64" s="76"/>
      <c r="D64" s="77"/>
      <c r="E64" s="77"/>
      <c r="F64" s="77"/>
      <c r="G64" s="77"/>
      <c r="H64" s="78"/>
      <c r="I64" s="78"/>
    </row>
    <row r="65" customFormat="false" ht="15" hidden="false" customHeight="false" outlineLevel="0" collapsed="false">
      <c r="A65" s="75"/>
      <c r="B65" s="76"/>
      <c r="C65" s="76"/>
      <c r="D65" s="77"/>
      <c r="E65" s="77"/>
      <c r="F65" s="77"/>
      <c r="G65" s="77"/>
      <c r="H65" s="78"/>
      <c r="I65" s="78"/>
    </row>
    <row r="66" customFormat="false" ht="15" hidden="false" customHeight="false" outlineLevel="0" collapsed="false">
      <c r="A66" s="75"/>
      <c r="B66" s="76"/>
      <c r="C66" s="76"/>
      <c r="D66" s="77"/>
      <c r="E66" s="77"/>
      <c r="F66" s="77"/>
      <c r="G66" s="77"/>
      <c r="H66" s="78"/>
      <c r="I66" s="78"/>
    </row>
    <row r="67" customFormat="false" ht="15" hidden="false" customHeight="false" outlineLevel="0" collapsed="false">
      <c r="A67" s="75"/>
      <c r="B67" s="76"/>
      <c r="C67" s="76"/>
      <c r="D67" s="77"/>
      <c r="E67" s="77"/>
      <c r="F67" s="77"/>
      <c r="G67" s="77"/>
      <c r="H67" s="78"/>
      <c r="I67" s="78"/>
    </row>
    <row r="68" customFormat="false" ht="15" hidden="false" customHeight="false" outlineLevel="0" collapsed="false">
      <c r="A68" s="75"/>
      <c r="B68" s="76"/>
      <c r="C68" s="76"/>
      <c r="D68" s="77"/>
      <c r="E68" s="77"/>
      <c r="F68" s="77"/>
      <c r="G68" s="77"/>
      <c r="H68" s="78"/>
      <c r="I68" s="78"/>
    </row>
    <row r="69" customFormat="false" ht="15" hidden="false" customHeight="false" outlineLevel="0" collapsed="false">
      <c r="A69" s="75"/>
      <c r="B69" s="76"/>
      <c r="C69" s="76"/>
      <c r="D69" s="77"/>
      <c r="E69" s="77"/>
      <c r="F69" s="77"/>
      <c r="G69" s="77"/>
      <c r="H69" s="78"/>
      <c r="I69" s="78"/>
    </row>
    <row r="70" customFormat="false" ht="15" hidden="false" customHeight="false" outlineLevel="0" collapsed="false">
      <c r="A70" s="75"/>
      <c r="B70" s="76"/>
      <c r="C70" s="76"/>
      <c r="D70" s="77"/>
      <c r="E70" s="77"/>
      <c r="F70" s="77"/>
      <c r="G70" s="77"/>
      <c r="H70" s="78"/>
      <c r="I70" s="78"/>
    </row>
    <row r="71" customFormat="false" ht="15" hidden="false" customHeight="false" outlineLevel="0" collapsed="false">
      <c r="A71" s="75"/>
      <c r="B71" s="76"/>
      <c r="C71" s="76"/>
      <c r="D71" s="77"/>
      <c r="E71" s="77"/>
      <c r="F71" s="77"/>
      <c r="G71" s="77"/>
      <c r="H71" s="78"/>
      <c r="I71" s="78"/>
    </row>
    <row r="72" customFormat="false" ht="15" hidden="false" customHeight="false" outlineLevel="0" collapsed="false">
      <c r="A72" s="75"/>
      <c r="B72" s="76"/>
      <c r="C72" s="76"/>
      <c r="D72" s="77"/>
      <c r="E72" s="77"/>
      <c r="F72" s="77"/>
      <c r="G72" s="77"/>
      <c r="H72" s="78"/>
      <c r="I72" s="78"/>
    </row>
    <row r="73" customFormat="false" ht="15" hidden="false" customHeight="false" outlineLevel="0" collapsed="false">
      <c r="A73" s="75"/>
      <c r="B73" s="76"/>
      <c r="C73" s="76"/>
      <c r="D73" s="77"/>
      <c r="E73" s="77"/>
      <c r="F73" s="77"/>
      <c r="G73" s="77"/>
      <c r="H73" s="78"/>
      <c r="I73" s="78"/>
    </row>
    <row r="74" customFormat="false" ht="15" hidden="false" customHeight="false" outlineLevel="0" collapsed="false">
      <c r="A74" s="75"/>
      <c r="B74" s="76"/>
      <c r="C74" s="76"/>
      <c r="D74" s="77"/>
      <c r="E74" s="77"/>
      <c r="F74" s="77"/>
      <c r="G74" s="77"/>
      <c r="H74" s="78"/>
      <c r="I74" s="78"/>
    </row>
    <row r="75" customFormat="false" ht="15" hidden="false" customHeight="false" outlineLevel="0" collapsed="false">
      <c r="A75" s="75"/>
      <c r="B75" s="76"/>
      <c r="C75" s="76"/>
      <c r="D75" s="77"/>
      <c r="E75" s="77"/>
      <c r="F75" s="77"/>
      <c r="G75" s="77"/>
      <c r="H75" s="78"/>
      <c r="I75" s="78"/>
    </row>
    <row r="76" customFormat="false" ht="15" hidden="false" customHeight="false" outlineLevel="0" collapsed="false">
      <c r="A76" s="75"/>
      <c r="B76" s="76"/>
      <c r="C76" s="76"/>
      <c r="D76" s="77"/>
      <c r="E76" s="77"/>
      <c r="F76" s="77"/>
      <c r="G76" s="77"/>
      <c r="H76" s="78"/>
      <c r="I76" s="78"/>
    </row>
    <row r="77" customFormat="false" ht="15" hidden="false" customHeight="false" outlineLevel="0" collapsed="false">
      <c r="A77" s="75"/>
      <c r="B77" s="76"/>
      <c r="C77" s="76"/>
      <c r="D77" s="77"/>
      <c r="E77" s="77"/>
      <c r="F77" s="77"/>
      <c r="G77" s="77"/>
      <c r="H77" s="78"/>
      <c r="I77" s="78"/>
    </row>
    <row r="78" customFormat="false" ht="15" hidden="false" customHeight="false" outlineLevel="0" collapsed="false">
      <c r="A78" s="75"/>
      <c r="B78" s="76"/>
      <c r="C78" s="76"/>
      <c r="D78" s="77"/>
      <c r="E78" s="77"/>
      <c r="F78" s="77"/>
      <c r="G78" s="77"/>
      <c r="H78" s="78"/>
      <c r="I78" s="78"/>
    </row>
    <row r="79" customFormat="false" ht="15" hidden="false" customHeight="false" outlineLevel="0" collapsed="false">
      <c r="A79" s="75"/>
      <c r="B79" s="76"/>
      <c r="C79" s="76"/>
      <c r="D79" s="77"/>
      <c r="E79" s="77"/>
      <c r="F79" s="77"/>
      <c r="G79" s="77"/>
      <c r="H79" s="78"/>
      <c r="I79" s="78"/>
    </row>
    <row r="80" customFormat="false" ht="15" hidden="false" customHeight="false" outlineLevel="0" collapsed="false">
      <c r="A80" s="75"/>
      <c r="B80" s="76"/>
      <c r="C80" s="76"/>
      <c r="D80" s="77"/>
      <c r="E80" s="77"/>
      <c r="F80" s="77"/>
      <c r="G80" s="77"/>
      <c r="H80" s="78"/>
      <c r="I80" s="78"/>
    </row>
    <row r="81" customFormat="false" ht="15" hidden="false" customHeight="false" outlineLevel="0" collapsed="false">
      <c r="A81" s="75"/>
      <c r="B81" s="76"/>
      <c r="C81" s="76"/>
      <c r="D81" s="77"/>
      <c r="E81" s="77"/>
      <c r="F81" s="77"/>
      <c r="G81" s="77"/>
      <c r="H81" s="78"/>
      <c r="I81" s="78"/>
    </row>
    <row r="82" customFormat="false" ht="15" hidden="false" customHeight="false" outlineLevel="0" collapsed="false">
      <c r="A82" s="75"/>
      <c r="B82" s="76"/>
      <c r="C82" s="76"/>
      <c r="D82" s="77"/>
      <c r="E82" s="77"/>
      <c r="F82" s="77"/>
      <c r="G82" s="77"/>
      <c r="H82" s="78"/>
      <c r="I82" s="78"/>
    </row>
    <row r="83" customFormat="false" ht="15" hidden="false" customHeight="false" outlineLevel="0" collapsed="false">
      <c r="A83" s="75"/>
      <c r="B83" s="76"/>
      <c r="C83" s="76"/>
      <c r="D83" s="77"/>
      <c r="E83" s="77"/>
      <c r="F83" s="77"/>
      <c r="G83" s="77"/>
      <c r="H83" s="78"/>
      <c r="I83" s="78"/>
    </row>
    <row r="84" customFormat="false" ht="15" hidden="false" customHeight="false" outlineLevel="0" collapsed="false">
      <c r="A84" s="75"/>
      <c r="B84" s="76"/>
      <c r="C84" s="76"/>
      <c r="D84" s="77"/>
      <c r="E84" s="77"/>
      <c r="F84" s="77"/>
      <c r="G84" s="77"/>
      <c r="H84" s="78"/>
      <c r="I84" s="78"/>
    </row>
    <row r="85" customFormat="false" ht="15" hidden="false" customHeight="false" outlineLevel="0" collapsed="false">
      <c r="A85" s="75"/>
      <c r="B85" s="76"/>
      <c r="C85" s="76"/>
      <c r="D85" s="77"/>
      <c r="E85" s="77"/>
      <c r="F85" s="77"/>
      <c r="G85" s="77"/>
      <c r="H85" s="78"/>
      <c r="I85" s="78"/>
    </row>
    <row r="86" customFormat="false" ht="15" hidden="false" customHeight="false" outlineLevel="0" collapsed="false">
      <c r="A86" s="75"/>
      <c r="B86" s="76"/>
      <c r="C86" s="76"/>
      <c r="D86" s="77"/>
      <c r="E86" s="77"/>
      <c r="F86" s="77"/>
      <c r="G86" s="77"/>
      <c r="H86" s="78"/>
      <c r="I86" s="78"/>
    </row>
    <row r="87" customFormat="false" ht="15" hidden="false" customHeight="false" outlineLevel="0" collapsed="false">
      <c r="A87" s="75"/>
      <c r="B87" s="76"/>
      <c r="C87" s="76"/>
      <c r="D87" s="77"/>
      <c r="E87" s="77"/>
      <c r="F87" s="77"/>
      <c r="G87" s="77"/>
      <c r="H87" s="78"/>
      <c r="I87" s="78"/>
    </row>
    <row r="88" customFormat="false" ht="15" hidden="false" customHeight="false" outlineLevel="0" collapsed="false">
      <c r="A88" s="75"/>
      <c r="B88" s="76"/>
      <c r="C88" s="76"/>
      <c r="D88" s="77"/>
      <c r="E88" s="77"/>
      <c r="F88" s="77"/>
      <c r="G88" s="77"/>
      <c r="H88" s="78"/>
      <c r="I88" s="78"/>
    </row>
    <row r="89" customFormat="false" ht="15" hidden="false" customHeight="false" outlineLevel="0" collapsed="false">
      <c r="A89" s="75"/>
      <c r="B89" s="76"/>
      <c r="C89" s="76"/>
      <c r="D89" s="77"/>
      <c r="E89" s="77"/>
      <c r="F89" s="77"/>
      <c r="G89" s="77"/>
      <c r="H89" s="78"/>
      <c r="I89" s="78"/>
    </row>
    <row r="90" customFormat="false" ht="15" hidden="false" customHeight="false" outlineLevel="0" collapsed="false">
      <c r="A90" s="75"/>
      <c r="B90" s="76"/>
      <c r="C90" s="76"/>
      <c r="D90" s="77"/>
      <c r="E90" s="77"/>
      <c r="F90" s="77"/>
      <c r="G90" s="77"/>
      <c r="H90" s="78"/>
      <c r="I90" s="78"/>
    </row>
    <row r="91" customFormat="false" ht="15" hidden="false" customHeight="false" outlineLevel="0" collapsed="false">
      <c r="A91" s="75"/>
      <c r="B91" s="76"/>
      <c r="C91" s="76"/>
      <c r="D91" s="77"/>
      <c r="E91" s="77"/>
      <c r="F91" s="77"/>
      <c r="G91" s="77"/>
      <c r="H91" s="78"/>
      <c r="I91" s="78"/>
    </row>
    <row r="92" customFormat="false" ht="15" hidden="false" customHeight="false" outlineLevel="0" collapsed="false">
      <c r="A92" s="75"/>
      <c r="B92" s="76"/>
      <c r="C92" s="76"/>
      <c r="D92" s="77"/>
      <c r="E92" s="77"/>
      <c r="F92" s="77"/>
      <c r="G92" s="77"/>
      <c r="H92" s="78"/>
      <c r="I92" s="78"/>
    </row>
    <row r="93" customFormat="false" ht="15" hidden="false" customHeight="false" outlineLevel="0" collapsed="false">
      <c r="A93" s="75"/>
      <c r="B93" s="76"/>
      <c r="C93" s="76"/>
      <c r="D93" s="77"/>
      <c r="E93" s="77"/>
      <c r="F93" s="77"/>
      <c r="G93" s="77"/>
      <c r="H93" s="78"/>
      <c r="I93" s="78"/>
    </row>
    <row r="94" customFormat="false" ht="15" hidden="false" customHeight="false" outlineLevel="0" collapsed="false">
      <c r="A94" s="75"/>
      <c r="B94" s="76"/>
      <c r="C94" s="76"/>
      <c r="D94" s="77"/>
      <c r="E94" s="77"/>
      <c r="F94" s="77"/>
      <c r="G94" s="77"/>
      <c r="H94" s="78"/>
      <c r="I94" s="78"/>
    </row>
    <row r="95" customFormat="false" ht="15" hidden="false" customHeight="false" outlineLevel="0" collapsed="false">
      <c r="A95" s="75"/>
      <c r="B95" s="76"/>
      <c r="C95" s="76"/>
      <c r="D95" s="77"/>
      <c r="E95" s="77"/>
      <c r="F95" s="77"/>
      <c r="G95" s="77"/>
      <c r="H95" s="78"/>
      <c r="I95" s="78"/>
    </row>
    <row r="96" customFormat="false" ht="15" hidden="false" customHeight="false" outlineLevel="0" collapsed="false">
      <c r="A96" s="75"/>
      <c r="B96" s="76"/>
      <c r="C96" s="76"/>
      <c r="D96" s="77"/>
      <c r="E96" s="77"/>
      <c r="F96" s="77"/>
      <c r="G96" s="77"/>
      <c r="H96" s="78"/>
      <c r="I96" s="78"/>
    </row>
    <row r="97" customFormat="false" ht="15" hidden="false" customHeight="false" outlineLevel="0" collapsed="false">
      <c r="A97" s="75"/>
      <c r="B97" s="76"/>
      <c r="C97" s="76"/>
      <c r="D97" s="77"/>
      <c r="E97" s="77"/>
      <c r="F97" s="77"/>
      <c r="G97" s="77"/>
      <c r="H97" s="78"/>
      <c r="I97" s="78"/>
    </row>
    <row r="98" customFormat="false" ht="15" hidden="false" customHeight="false" outlineLevel="0" collapsed="false">
      <c r="A98" s="75"/>
      <c r="B98" s="76"/>
      <c r="C98" s="76"/>
      <c r="D98" s="77"/>
      <c r="E98" s="77"/>
      <c r="F98" s="77"/>
      <c r="G98" s="77"/>
      <c r="H98" s="78"/>
      <c r="I98" s="78"/>
    </row>
    <row r="99" customFormat="false" ht="15" hidden="false" customHeight="false" outlineLevel="0" collapsed="false">
      <c r="A99" s="75"/>
      <c r="B99" s="76"/>
      <c r="C99" s="76"/>
      <c r="D99" s="77"/>
      <c r="E99" s="77"/>
      <c r="F99" s="77"/>
      <c r="G99" s="77"/>
      <c r="H99" s="78"/>
      <c r="I99" s="78"/>
    </row>
    <row r="100" customFormat="false" ht="15" hidden="false" customHeight="false" outlineLevel="0" collapsed="false">
      <c r="A100" s="75"/>
      <c r="B100" s="76"/>
      <c r="C100" s="76"/>
      <c r="D100" s="77"/>
      <c r="E100" s="77"/>
      <c r="F100" s="77"/>
      <c r="G100" s="77"/>
      <c r="H100" s="78"/>
      <c r="I100" s="78"/>
    </row>
    <row r="101" customFormat="false" ht="15" hidden="false" customHeight="false" outlineLevel="0" collapsed="false">
      <c r="A101" s="79"/>
      <c r="B101" s="80"/>
      <c r="C101" s="76"/>
      <c r="D101" s="81"/>
      <c r="E101" s="81"/>
      <c r="F101" s="81"/>
      <c r="G101" s="81"/>
      <c r="H101" s="78"/>
      <c r="I101" s="78"/>
    </row>
    <row r="102" customFormat="false" ht="15" hidden="false" customHeight="false" outlineLevel="0" collapsed="false">
      <c r="A102" s="79"/>
      <c r="B102" s="80"/>
      <c r="C102" s="76"/>
      <c r="D102" s="81"/>
      <c r="E102" s="81"/>
      <c r="F102" s="81"/>
      <c r="G102" s="81"/>
      <c r="H102" s="78"/>
      <c r="I102" s="78"/>
    </row>
    <row r="103" customFormat="false" ht="15" hidden="false" customHeight="false" outlineLevel="0" collapsed="false">
      <c r="H103" s="82"/>
      <c r="I103" s="82"/>
    </row>
    <row r="104" customFormat="false" ht="15" hidden="false" customHeight="false" outlineLevel="0" collapsed="false">
      <c r="H104" s="82"/>
      <c r="I104" s="82"/>
    </row>
    <row r="105" customFormat="false" ht="15" hidden="false" customHeight="false" outlineLevel="0" collapsed="false">
      <c r="H105" s="82"/>
      <c r="I105" s="82"/>
    </row>
    <row r="106" customFormat="false" ht="15" hidden="false" customHeight="false" outlineLevel="0" collapsed="false">
      <c r="H106" s="82"/>
      <c r="I106" s="82"/>
    </row>
  </sheetData>
  <autoFilter ref="A1:I1"/>
  <conditionalFormatting sqref="A2:G2 I2 A3:I102">
    <cfRule type="expression" priority="2" aboveAverage="0" equalAverage="0" bottom="0" percent="0" rank="0" text="" dxfId="33">
      <formula>$B2="Rinviato"</formula>
    </cfRule>
    <cfRule type="expression" priority="3" aboveAverage="0" equalAverage="0" bottom="0" percent="0" rank="0" text="" dxfId="34">
      <formula>$B2="Cancellato"</formula>
    </cfRule>
    <cfRule type="expression" priority="4" aboveAverage="0" equalAverage="0" bottom="0" percent="0" rank="0" text="" dxfId="35">
      <formula>$B2="Chiuso"</formula>
    </cfRule>
  </conditionalFormatting>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&amp;C&amp;"TIM Sans,Regular"&amp;8TIM - Uso Interno - Tutti i diritti riservati.</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E3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8" activeCellId="0" sqref="E8"/>
    </sheetView>
  </sheetViews>
  <sheetFormatPr defaultRowHeight="15" zeroHeight="false" outlineLevelRow="0" outlineLevelCol="0"/>
  <cols>
    <col collapsed="false" customWidth="true" hidden="false" outlineLevel="0" max="1" min="1" style="74" width="8"/>
    <col collapsed="false" customWidth="true" hidden="false" outlineLevel="0" max="2" min="2" style="74" width="10.58"/>
    <col collapsed="false" customWidth="true" hidden="false" outlineLevel="0" max="3" min="3" style="74" width="70.42"/>
    <col collapsed="false" customWidth="true" hidden="false" outlineLevel="0" max="4" min="4" style="74" width="55.7"/>
    <col collapsed="false" customWidth="true" hidden="false" outlineLevel="0" max="5" min="5" style="74" width="95.14"/>
    <col collapsed="false" customWidth="true" hidden="false" outlineLevel="0" max="1025" min="6" style="74" width="9.13"/>
  </cols>
  <sheetData>
    <row r="1" customFormat="false" ht="15" hidden="false" customHeight="false" outlineLevel="0" collapsed="false">
      <c r="A1" s="83" t="s">
        <v>193</v>
      </c>
      <c r="B1" s="83" t="s">
        <v>246</v>
      </c>
      <c r="C1" s="83" t="s">
        <v>247</v>
      </c>
      <c r="D1" s="83" t="s">
        <v>248</v>
      </c>
      <c r="E1" s="83" t="s">
        <v>249</v>
      </c>
    </row>
    <row r="2" customFormat="false" ht="45" hidden="false" customHeight="false" outlineLevel="0" collapsed="false">
      <c r="A2" s="84" t="s">
        <v>250</v>
      </c>
      <c r="B2" s="7" t="s">
        <v>251</v>
      </c>
      <c r="C2" s="7" t="s">
        <v>252</v>
      </c>
      <c r="D2" s="7"/>
      <c r="E2" s="7" t="s">
        <v>253</v>
      </c>
    </row>
    <row r="3" customFormat="false" ht="45.75" hidden="false" customHeight="true" outlineLevel="0" collapsed="false">
      <c r="A3" s="84" t="s">
        <v>254</v>
      </c>
      <c r="B3" s="7" t="s">
        <v>251</v>
      </c>
      <c r="C3" s="7" t="s">
        <v>255</v>
      </c>
      <c r="D3" s="7"/>
      <c r="E3" s="7" t="s">
        <v>256</v>
      </c>
    </row>
    <row r="4" customFormat="false" ht="15" hidden="false" customHeight="false" outlineLevel="0" collapsed="false">
      <c r="A4" s="7"/>
      <c r="B4" s="7"/>
      <c r="C4" s="7"/>
      <c r="D4" s="7"/>
      <c r="E4" s="7"/>
    </row>
    <row r="5" customFormat="false" ht="15" hidden="false" customHeight="false" outlineLevel="0" collapsed="false">
      <c r="A5" s="7"/>
      <c r="B5" s="7"/>
      <c r="C5" s="7"/>
      <c r="D5" s="7"/>
      <c r="E5" s="7"/>
    </row>
    <row r="6" customFormat="false" ht="15" hidden="false" customHeight="false" outlineLevel="0" collapsed="false">
      <c r="A6" s="7"/>
      <c r="B6" s="7"/>
      <c r="C6" s="7"/>
      <c r="D6" s="7"/>
      <c r="E6" s="7"/>
    </row>
    <row r="7" customFormat="false" ht="15" hidden="false" customHeight="false" outlineLevel="0" collapsed="false">
      <c r="A7" s="7"/>
      <c r="B7" s="7"/>
      <c r="C7" s="7"/>
      <c r="D7" s="7"/>
      <c r="E7" s="7"/>
    </row>
    <row r="8" customFormat="false" ht="15" hidden="false" customHeight="false" outlineLevel="0" collapsed="false">
      <c r="A8" s="7"/>
      <c r="B8" s="7"/>
      <c r="C8" s="7"/>
      <c r="D8" s="7"/>
      <c r="E8" s="7"/>
    </row>
    <row r="9" customFormat="false" ht="15" hidden="false" customHeight="false" outlineLevel="0" collapsed="false">
      <c r="A9" s="7"/>
      <c r="B9" s="7"/>
      <c r="C9" s="7"/>
      <c r="D9" s="7"/>
      <c r="E9" s="7"/>
    </row>
    <row r="10" customFormat="false" ht="15" hidden="false" customHeight="false" outlineLevel="0" collapsed="false">
      <c r="A10" s="7"/>
      <c r="B10" s="7"/>
      <c r="C10" s="7"/>
      <c r="D10" s="7"/>
      <c r="E10" s="7"/>
    </row>
    <row r="11" customFormat="false" ht="15" hidden="false" customHeight="false" outlineLevel="0" collapsed="false">
      <c r="A11" s="7"/>
      <c r="B11" s="7"/>
      <c r="C11" s="7"/>
      <c r="D11" s="7"/>
      <c r="E11" s="7"/>
    </row>
    <row r="12" customFormat="false" ht="15" hidden="false" customHeight="false" outlineLevel="0" collapsed="false">
      <c r="A12" s="7"/>
      <c r="B12" s="7"/>
      <c r="C12" s="7"/>
      <c r="D12" s="7"/>
      <c r="E12" s="7"/>
    </row>
    <row r="13" customFormat="false" ht="15" hidden="false" customHeight="false" outlineLevel="0" collapsed="false">
      <c r="A13" s="7"/>
      <c r="B13" s="7"/>
      <c r="C13" s="7"/>
      <c r="D13" s="7"/>
      <c r="E13" s="7"/>
    </row>
    <row r="14" customFormat="false" ht="15" hidden="false" customHeight="false" outlineLevel="0" collapsed="false">
      <c r="A14" s="7"/>
      <c r="B14" s="7"/>
      <c r="C14" s="7"/>
      <c r="D14" s="7"/>
      <c r="E14" s="7"/>
    </row>
    <row r="15" customFormat="false" ht="15" hidden="false" customHeight="false" outlineLevel="0" collapsed="false">
      <c r="A15" s="7"/>
      <c r="B15" s="7"/>
      <c r="C15" s="7"/>
      <c r="D15" s="7"/>
      <c r="E15" s="7"/>
    </row>
    <row r="16" customFormat="false" ht="15" hidden="false" customHeight="false" outlineLevel="0" collapsed="false">
      <c r="A16" s="7"/>
      <c r="B16" s="7"/>
      <c r="C16" s="7"/>
      <c r="D16" s="7"/>
      <c r="E16" s="7"/>
    </row>
    <row r="17" customFormat="false" ht="15" hidden="false" customHeight="false" outlineLevel="0" collapsed="false">
      <c r="A17" s="7"/>
      <c r="B17" s="7"/>
      <c r="C17" s="7"/>
      <c r="D17" s="7"/>
      <c r="E17" s="7"/>
    </row>
    <row r="18" customFormat="false" ht="15" hidden="false" customHeight="false" outlineLevel="0" collapsed="false">
      <c r="A18" s="7"/>
      <c r="B18" s="7"/>
      <c r="C18" s="7"/>
      <c r="D18" s="7"/>
      <c r="E18" s="7"/>
    </row>
    <row r="19" customFormat="false" ht="15" hidden="false" customHeight="false" outlineLevel="0" collapsed="false">
      <c r="A19" s="7"/>
      <c r="B19" s="7"/>
      <c r="C19" s="7"/>
      <c r="D19" s="7"/>
      <c r="E19" s="7"/>
    </row>
    <row r="20" customFormat="false" ht="15" hidden="false" customHeight="false" outlineLevel="0" collapsed="false">
      <c r="A20" s="7"/>
      <c r="B20" s="7"/>
      <c r="C20" s="7"/>
      <c r="D20" s="7"/>
      <c r="E20" s="7"/>
    </row>
    <row r="21" customFormat="false" ht="15" hidden="false" customHeight="false" outlineLevel="0" collapsed="false">
      <c r="A21" s="7"/>
      <c r="B21" s="7"/>
      <c r="C21" s="7"/>
      <c r="D21" s="7"/>
      <c r="E21" s="7"/>
    </row>
    <row r="22" customFormat="false" ht="15" hidden="false" customHeight="false" outlineLevel="0" collapsed="false">
      <c r="A22" s="7"/>
      <c r="B22" s="7"/>
      <c r="C22" s="7"/>
      <c r="D22" s="7"/>
      <c r="E22" s="7"/>
    </row>
    <row r="23" customFormat="false" ht="15" hidden="false" customHeight="false" outlineLevel="0" collapsed="false">
      <c r="A23" s="7"/>
      <c r="B23" s="7"/>
      <c r="C23" s="7"/>
      <c r="D23" s="7"/>
      <c r="E23" s="7"/>
    </row>
    <row r="24" customFormat="false" ht="15" hidden="false" customHeight="false" outlineLevel="0" collapsed="false">
      <c r="A24" s="7"/>
      <c r="B24" s="7"/>
      <c r="C24" s="7"/>
      <c r="D24" s="7"/>
      <c r="E24" s="7"/>
    </row>
    <row r="25" customFormat="false" ht="15" hidden="false" customHeight="false" outlineLevel="0" collapsed="false">
      <c r="A25" s="7"/>
      <c r="B25" s="7"/>
      <c r="C25" s="7"/>
      <c r="D25" s="7"/>
      <c r="E25" s="7"/>
    </row>
    <row r="26" customFormat="false" ht="15" hidden="false" customHeight="false" outlineLevel="0" collapsed="false">
      <c r="A26" s="7"/>
      <c r="B26" s="7"/>
      <c r="C26" s="7"/>
      <c r="D26" s="7"/>
      <c r="E26" s="7"/>
    </row>
    <row r="27" customFormat="false" ht="15" hidden="false" customHeight="false" outlineLevel="0" collapsed="false">
      <c r="A27" s="7"/>
      <c r="B27" s="7"/>
      <c r="C27" s="7"/>
      <c r="D27" s="7"/>
      <c r="E27" s="7"/>
    </row>
    <row r="28" customFormat="false" ht="15" hidden="false" customHeight="false" outlineLevel="0" collapsed="false">
      <c r="A28" s="7"/>
      <c r="B28" s="7"/>
      <c r="C28" s="7"/>
      <c r="D28" s="7"/>
      <c r="E28" s="7"/>
    </row>
    <row r="29" customFormat="false" ht="15" hidden="false" customHeight="false" outlineLevel="0" collapsed="false">
      <c r="A29" s="7"/>
      <c r="B29" s="7"/>
      <c r="C29" s="7"/>
      <c r="D29" s="7"/>
      <c r="E29" s="7"/>
    </row>
    <row r="30" customFormat="false" ht="15" hidden="false" customHeight="false" outlineLevel="0" collapsed="false">
      <c r="A30" s="7"/>
      <c r="B30" s="7"/>
      <c r="C30" s="7"/>
      <c r="D30" s="7"/>
      <c r="E30" s="7"/>
    </row>
    <row r="31" customFormat="false" ht="15" hidden="false" customHeight="false" outlineLevel="0" collapsed="false">
      <c r="A31" s="7"/>
      <c r="B31" s="7"/>
      <c r="C31" s="7"/>
      <c r="D31" s="7"/>
      <c r="E31" s="7"/>
    </row>
    <row r="32" customFormat="false" ht="15" hidden="false" customHeight="false" outlineLevel="0" collapsed="false">
      <c r="A32" s="7"/>
      <c r="B32" s="7"/>
      <c r="C32" s="7"/>
      <c r="D32" s="7"/>
      <c r="E32" s="7"/>
    </row>
    <row r="33" customFormat="false" ht="15" hidden="false" customHeight="false" outlineLevel="0" collapsed="false">
      <c r="A33" s="7"/>
      <c r="B33" s="7"/>
      <c r="C33" s="7"/>
      <c r="D33" s="7"/>
      <c r="E33" s="7"/>
    </row>
    <row r="34" customFormat="false" ht="15" hidden="false" customHeight="false" outlineLevel="0" collapsed="false">
      <c r="A34" s="7"/>
      <c r="B34" s="7"/>
      <c r="C34" s="7"/>
      <c r="D34" s="7"/>
      <c r="E34" s="7"/>
    </row>
    <row r="35" customFormat="false" ht="15" hidden="false" customHeight="false" outlineLevel="0" collapsed="false">
      <c r="A35" s="7"/>
      <c r="B35" s="7"/>
      <c r="C35" s="7"/>
      <c r="D35" s="7"/>
      <c r="E35" s="7"/>
    </row>
    <row r="36" customFormat="false" ht="15" hidden="false" customHeight="false" outlineLevel="0" collapsed="false">
      <c r="A36" s="7"/>
      <c r="B36" s="7"/>
      <c r="C36" s="7"/>
      <c r="D36" s="7"/>
      <c r="E36" s="7"/>
    </row>
    <row r="37" customFormat="false" ht="15" hidden="false" customHeight="false" outlineLevel="0" collapsed="false">
      <c r="A37" s="7"/>
      <c r="B37" s="7"/>
      <c r="C37" s="7"/>
      <c r="D37" s="7"/>
      <c r="E37" s="7"/>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&amp;C&amp;"TIM Sans,Regular"&amp;8TIM - Uso Interno - Tutti i diritti riservati.</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17.59"/>
    <col collapsed="false" customWidth="true" hidden="false" outlineLevel="0" max="1025" min="2" style="0" width="8.67"/>
  </cols>
  <sheetData>
    <row r="1" customFormat="false" ht="15" hidden="false" customHeight="false" outlineLevel="0" collapsed="false">
      <c r="A1" s="85" t="s">
        <v>257</v>
      </c>
    </row>
    <row r="2" customFormat="false" ht="30" hidden="false" customHeight="false" outlineLevel="0" collapsed="false">
      <c r="A2" s="33" t="s">
        <v>114</v>
      </c>
    </row>
    <row r="3" customFormat="false" ht="15" hidden="false" customHeight="false" outlineLevel="0" collapsed="false">
      <c r="A3" s="32" t="s">
        <v>109</v>
      </c>
    </row>
    <row r="4" customFormat="false" ht="15" hidden="false" customHeight="false" outlineLevel="0" collapsed="false">
      <c r="A4" s="32" t="s">
        <v>100</v>
      </c>
    </row>
    <row r="5" customFormat="false" ht="15" hidden="false" customHeight="false" outlineLevel="0" collapsed="false">
      <c r="A5" s="32" t="s">
        <v>258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&amp;C&amp;"TIM Sans,Regular"&amp;8TIM - Uso Interno - Tutti i diritti riservati.</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D990206D2B8E41801D4DF632F735EC" ma:contentTypeVersion="9" ma:contentTypeDescription="Create a new document." ma:contentTypeScope="" ma:versionID="701f5d23ff39a51cab3d6c4685c8e289">
  <xsd:schema xmlns:xsd="http://www.w3.org/2001/XMLSchema" xmlns:xs="http://www.w3.org/2001/XMLSchema" xmlns:p="http://schemas.microsoft.com/office/2006/metadata/properties" xmlns:ns2="6e831ea4-5cd5-4e52-8f0c-ab5c0fb5b200" xmlns:ns3="ebe41690-83ff-4daf-bbe9-ea8719731dda" targetNamespace="http://schemas.microsoft.com/office/2006/metadata/properties" ma:root="true" ma:fieldsID="1add91379bbb5c3955f5d9d913dbb8f6" ns2:_="" ns3:_="">
    <xsd:import namespace="6e831ea4-5cd5-4e52-8f0c-ab5c0fb5b200"/>
    <xsd:import namespace="ebe41690-83ff-4daf-bbe9-ea8719731dd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831ea4-5cd5-4e52-8f0c-ab5c0fb5b2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e41690-83ff-4daf-bbe9-ea8719731dd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505FF0-104C-4656-B628-AA90DA5D82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831ea4-5cd5-4e52-8f0c-ab5c0fb5b200"/>
    <ds:schemaRef ds:uri="ebe41690-83ff-4daf-bbe9-ea8719731d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684FCC6-E424-4BAA-9673-910304E9D861}">
  <ds:schemaRefs>
    <ds:schemaRef ds:uri="http://schemas.microsoft.com/office/2006/documentManagement/types"/>
    <ds:schemaRef ds:uri="http://schemas.microsoft.com/office/infopath/2007/PartnerControls"/>
    <ds:schemaRef ds:uri="ebe41690-83ff-4daf-bbe9-ea8719731dda"/>
    <ds:schemaRef ds:uri="http://purl.org/dc/elements/1.1/"/>
    <ds:schemaRef ds:uri="http://schemas.microsoft.com/office/2006/metadata/properties"/>
    <ds:schemaRef ds:uri="http://purl.org/dc/terms/"/>
    <ds:schemaRef ds:uri="http://schemas.openxmlformats.org/package/2006/metadata/core-properties"/>
    <ds:schemaRef ds:uri="6e831ea4-5cd5-4e52-8f0c-ab5c0fb5b200"/>
    <ds:schemaRef ds:uri="http://www.w3.org/XML/1998/namespace"/>
    <ds:schemaRef ds:uri="http://purl.org/dc/dcmitype/"/>
  </ds:schemaRefs>
</ds:datastoreItem>
</file>

<file path=customXml/itemProps3.xml><?xml version="1.0" encoding="utf-8"?>
<ds:datastoreItem xmlns:ds="http://schemas.openxmlformats.org/officeDocument/2006/customXml" ds:itemID="{44BD1FA5-CCBE-48AD-B602-AE190A9662A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8</TotalTime>
  <Application>LibreOffice/6.1.5.2$Linux_ARM_EABI LibreOffice_project/10$Build-2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2020-11-03T10:29:16Z</dcterms:created>
  <dc:creator>Giorgio Not</dc:creator>
  <dc:description/>
  <dc:language>it-IT</dc:language>
  <cp:lastModifiedBy/>
  <dcterms:modified xsi:type="dcterms:W3CDTF">2022-06-01T22:33:50Z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ContentTypeId">
    <vt:lpwstr>0x010100AFD990206D2B8E41801D4DF632F735EC</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MSIP_Label_d6986fb0-3baa-42d2-89d5-89f9b25e6ac9_ActionId">
    <vt:lpwstr>e1d617a0-b592-4591-90ba-62a31c005ded</vt:lpwstr>
  </property>
  <property fmtid="{D5CDD505-2E9C-101B-9397-08002B2CF9AE}" pid="9" name="MSIP_Label_d6986fb0-3baa-42d2-89d5-89f9b25e6ac9_ContentBits">
    <vt:lpwstr>2</vt:lpwstr>
  </property>
  <property fmtid="{D5CDD505-2E9C-101B-9397-08002B2CF9AE}" pid="10" name="MSIP_Label_d6986fb0-3baa-42d2-89d5-89f9b25e6ac9_Enabled">
    <vt:lpwstr>true</vt:lpwstr>
  </property>
  <property fmtid="{D5CDD505-2E9C-101B-9397-08002B2CF9AE}" pid="11" name="MSIP_Label_d6986fb0-3baa-42d2-89d5-89f9b25e6ac9_Method">
    <vt:lpwstr>Standard</vt:lpwstr>
  </property>
  <property fmtid="{D5CDD505-2E9C-101B-9397-08002B2CF9AE}" pid="12" name="MSIP_Label_d6986fb0-3baa-42d2-89d5-89f9b25e6ac9_Name">
    <vt:lpwstr>Uso Interno</vt:lpwstr>
  </property>
  <property fmtid="{D5CDD505-2E9C-101B-9397-08002B2CF9AE}" pid="13" name="MSIP_Label_d6986fb0-3baa-42d2-89d5-89f9b25e6ac9_SetDate">
    <vt:lpwstr>2022-06-01T17:22:57Z</vt:lpwstr>
  </property>
  <property fmtid="{D5CDD505-2E9C-101B-9397-08002B2CF9AE}" pid="14" name="MSIP_Label_d6986fb0-3baa-42d2-89d5-89f9b25e6ac9_SiteId">
    <vt:lpwstr>6815f468-021c-48f2-a6b2-d65c8e979dfb</vt:lpwstr>
  </property>
  <property fmtid="{D5CDD505-2E9C-101B-9397-08002B2CF9AE}" pid="15" name="ScaleCrop">
    <vt:bool>0</vt:bool>
  </property>
  <property fmtid="{D5CDD505-2E9C-101B-9397-08002B2CF9AE}" pid="16" name="ShareDoc">
    <vt:bool>0</vt:bool>
  </property>
</Properties>
</file>