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73.exercicios_funcao_se_parte_final\"/>
    </mc:Choice>
  </mc:AlternateContent>
  <xr:revisionPtr revIDLastSave="0" documentId="13_ncr:1_{C09FAEE7-7EB2-4A40-8BA2-406D9D3CAD22}" xr6:coauthVersionLast="47" xr6:coauthVersionMax="47" xr10:uidLastSave="{00000000-0000-0000-0000-000000000000}"/>
  <bookViews>
    <workbookView xWindow="-108" yWindow="-108" windowWidth="23256" windowHeight="12456" activeTab="6" xr2:uid="{851E89D6-2654-4F34-8E0C-E870017DE456}"/>
  </bookViews>
  <sheets>
    <sheet name="Atividade 07" sheetId="22" r:id="rId1"/>
    <sheet name="Atividade 07 - Resposta" sheetId="28" state="hidden" r:id="rId2"/>
    <sheet name="Atividade 08" sheetId="24" r:id="rId3"/>
    <sheet name="Atividade 08 - Resposta" sheetId="29" state="hidden" r:id="rId4"/>
    <sheet name="Atividade 09" sheetId="25" r:id="rId5"/>
    <sheet name="Atividade 09 - Resposta" sheetId="30" state="hidden" r:id="rId6"/>
    <sheet name="Atividade 10" sheetId="27" r:id="rId7"/>
    <sheet name="Atividade 10 - Resposta" sheetId="31" state="hidden" r:id="rId8"/>
    <sheet name="Informações" sheetId="2" r:id="rId9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27" l="1"/>
  <c r="G18" i="27"/>
  <c r="G19" i="27"/>
  <c r="G20" i="27"/>
  <c r="G21" i="27"/>
  <c r="G16" i="27"/>
  <c r="F17" i="27"/>
  <c r="F18" i="27"/>
  <c r="F19" i="27"/>
  <c r="F20" i="27"/>
  <c r="F21" i="27"/>
  <c r="F16" i="27"/>
  <c r="E17" i="27"/>
  <c r="E18" i="27"/>
  <c r="E19" i="27"/>
  <c r="E20" i="27"/>
  <c r="E21" i="27"/>
  <c r="E16" i="27"/>
  <c r="G17" i="31"/>
  <c r="G18" i="31"/>
  <c r="G19" i="31"/>
  <c r="G20" i="31"/>
  <c r="G21" i="31"/>
  <c r="G16" i="31"/>
  <c r="F17" i="31"/>
  <c r="F18" i="31"/>
  <c r="F19" i="31"/>
  <c r="F20" i="31"/>
  <c r="F21" i="31"/>
  <c r="F16" i="31"/>
  <c r="E17" i="31"/>
  <c r="E18" i="31"/>
  <c r="E19" i="31"/>
  <c r="E20" i="31"/>
  <c r="E21" i="31"/>
  <c r="E16" i="31"/>
  <c r="D15" i="30"/>
  <c r="D14" i="30"/>
  <c r="D13" i="30"/>
  <c r="D12" i="30"/>
  <c r="D11" i="30"/>
  <c r="D10" i="30"/>
  <c r="E11" i="29"/>
  <c r="E12" i="29"/>
  <c r="E13" i="29"/>
  <c r="E14" i="29"/>
  <c r="E10" i="29"/>
  <c r="H11" i="28"/>
  <c r="H12" i="28"/>
  <c r="H13" i="28"/>
  <c r="H14" i="28"/>
  <c r="H15" i="28"/>
  <c r="H10" i="28"/>
  <c r="G15" i="28"/>
  <c r="G14" i="28"/>
  <c r="G13" i="28"/>
  <c r="G12" i="28"/>
  <c r="G11" i="28"/>
  <c r="G10" i="28"/>
  <c r="G15" i="22"/>
  <c r="G14" i="22"/>
  <c r="G13" i="22"/>
  <c r="G12" i="22"/>
  <c r="G11" i="22"/>
  <c r="G10" i="22"/>
</calcChain>
</file>

<file path=xl/sharedStrings.xml><?xml version="1.0" encoding="utf-8"?>
<sst xmlns="http://schemas.openxmlformats.org/spreadsheetml/2006/main" count="159" uniqueCount="56">
  <si>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</si>
  <si>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</si>
  <si>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</si>
  <si>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</si>
  <si>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</si>
  <si>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</si>
  <si>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60</t>
  </si>
  <si>
    <t>Vendedor</t>
  </si>
  <si>
    <t>Comissão</t>
  </si>
  <si>
    <t>Marcela</t>
  </si>
  <si>
    <t>DATA</t>
  </si>
  <si>
    <t>REGIÃO</t>
  </si>
  <si>
    <t>VENDEDOR</t>
  </si>
  <si>
    <t>QUANTIDADE</t>
  </si>
  <si>
    <t>VALOR UNIT.</t>
  </si>
  <si>
    <t>VALOR TOTAL</t>
  </si>
  <si>
    <t>COMISSÃO</t>
  </si>
  <si>
    <t>Sul</t>
  </si>
  <si>
    <t>Denise</t>
  </si>
  <si>
    <t>Nordeste</t>
  </si>
  <si>
    <t>Afonso</t>
  </si>
  <si>
    <r>
      <t xml:space="preserve">Caso o vendedor vendeu mais de 5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valor total, senão</t>
    </r>
    <r>
      <rPr>
        <b/>
        <sz val="11"/>
        <color theme="1"/>
        <rFont val="Calibri"/>
        <family val="2"/>
        <scheme val="minor"/>
      </rPr>
      <t xml:space="preserve"> 5% de comissão</t>
    </r>
    <r>
      <rPr>
        <sz val="11"/>
        <color theme="1"/>
        <rFont val="Calibri"/>
        <family val="2"/>
        <scheme val="minor"/>
      </rPr>
      <t xml:space="preserve"> do valor total.</t>
    </r>
  </si>
  <si>
    <t>VENDAS</t>
  </si>
  <si>
    <r>
      <t xml:space="preserve">Caso o vendedor vender </t>
    </r>
    <r>
      <rPr>
        <b/>
        <sz val="11"/>
        <color theme="1"/>
        <rFont val="Calibri"/>
        <family val="2"/>
        <scheme val="minor"/>
      </rPr>
      <t xml:space="preserve">mais de R$ 20.000,00 </t>
    </r>
    <r>
      <rPr>
        <sz val="11"/>
        <color theme="1"/>
        <rFont val="Calibri"/>
        <family val="2"/>
        <scheme val="minor"/>
      </rPr>
      <t xml:space="preserve">reais em produtos, aplicar </t>
    </r>
    <r>
      <rPr>
        <b/>
        <sz val="11"/>
        <color theme="1"/>
        <rFont val="Calibri"/>
        <family val="2"/>
        <scheme val="minor"/>
      </rPr>
      <t>12% de comissão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 valor que ele vendeu</t>
    </r>
    <r>
      <rPr>
        <sz val="11"/>
        <color theme="1"/>
        <rFont val="Calibri"/>
        <family val="2"/>
        <scheme val="minor"/>
      </rPr>
      <t xml:space="preserve">, senão </t>
    </r>
    <r>
      <rPr>
        <b/>
        <sz val="11"/>
        <color theme="1"/>
        <rFont val="Calibri"/>
        <family val="2"/>
        <scheme val="minor"/>
      </rPr>
      <t>8 % de comissão do que ele vendeu.</t>
    </r>
  </si>
  <si>
    <t>Vendas</t>
  </si>
  <si>
    <t>Região</t>
  </si>
  <si>
    <t>Alisson</t>
  </si>
  <si>
    <t>Norte</t>
  </si>
  <si>
    <t>Fabiana</t>
  </si>
  <si>
    <t>Regina</t>
  </si>
  <si>
    <t>Helena</t>
  </si>
  <si>
    <r>
      <t xml:space="preserve">Caso a medicação não atingir 50 miligramas digite: </t>
    </r>
    <r>
      <rPr>
        <b/>
        <sz val="11"/>
        <color theme="1"/>
        <rFont val="Calibri"/>
        <family val="2"/>
        <scheme val="minor"/>
      </rPr>
      <t xml:space="preserve">Atenção, </t>
    </r>
    <r>
      <rPr>
        <sz val="11"/>
        <color theme="1"/>
        <rFont val="Calibri"/>
        <family val="2"/>
        <scheme val="minor"/>
      </rPr>
      <t xml:space="preserve">caso contrario digite </t>
    </r>
    <r>
      <rPr>
        <b/>
        <sz val="11"/>
        <color theme="1"/>
        <rFont val="Calibri"/>
        <family val="2"/>
        <scheme val="minor"/>
      </rPr>
      <t>OK.</t>
    </r>
  </si>
  <si>
    <t>MEDICAMENTOS</t>
  </si>
  <si>
    <t>ITENS</t>
  </si>
  <si>
    <t>SITUAÇÃO</t>
  </si>
  <si>
    <t>Dipirona</t>
  </si>
  <si>
    <t>Ibuprofeno</t>
  </si>
  <si>
    <t>Omeprazol</t>
  </si>
  <si>
    <t>Paracetamol</t>
  </si>
  <si>
    <t>Sulfato Ferroso</t>
  </si>
  <si>
    <t>Amoxicilina</t>
  </si>
  <si>
    <t>Valor Final</t>
  </si>
  <si>
    <t>VALOR</t>
  </si>
  <si>
    <t>João</t>
  </si>
  <si>
    <t>Cintia</t>
  </si>
  <si>
    <t>Leste</t>
  </si>
  <si>
    <t>Pedro</t>
  </si>
  <si>
    <t>Adicionais</t>
  </si>
  <si>
    <r>
      <t xml:space="preserve">Caso o vendedor tenha vendido mais de R$ 800,00 reais, </t>
    </r>
    <r>
      <rPr>
        <b/>
        <sz val="11"/>
        <color theme="1"/>
        <rFont val="Calibri"/>
        <family val="2"/>
        <scheme val="minor"/>
      </rPr>
      <t>aplicar comissão de 5,90 %</t>
    </r>
    <r>
      <rPr>
        <sz val="11"/>
        <color theme="1"/>
        <rFont val="Calibri"/>
        <family val="2"/>
        <scheme val="minor"/>
      </rPr>
      <t xml:space="preserve">, senão </t>
    </r>
    <r>
      <rPr>
        <b/>
        <sz val="11"/>
        <color theme="1"/>
        <rFont val="Calibri"/>
        <family val="2"/>
        <scheme val="minor"/>
      </rPr>
      <t>aplicar comissão de 2,9%</t>
    </r>
  </si>
  <si>
    <t>ADICIONAIS</t>
  </si>
  <si>
    <r>
      <t xml:space="preserve">Caso o vendedor esteja na região Sul, </t>
    </r>
    <r>
      <rPr>
        <b/>
        <sz val="11"/>
        <color theme="1"/>
        <rFont val="Calibri"/>
        <family val="2"/>
        <scheme val="minor"/>
      </rPr>
      <t>calcular adicional de 6,32% de comissão do valo</t>
    </r>
    <r>
      <rPr>
        <sz val="11"/>
        <color theme="1"/>
        <rFont val="Calibri"/>
        <family val="2"/>
        <scheme val="minor"/>
      </rPr>
      <t>r, caso contrario</t>
    </r>
    <r>
      <rPr>
        <b/>
        <sz val="11"/>
        <color theme="1"/>
        <rFont val="Calibri"/>
        <family val="2"/>
        <scheme val="minor"/>
      </rPr>
      <t xml:space="preserve"> calcular 2,5% de comissão.</t>
    </r>
  </si>
  <si>
    <t>VALOR FINAL</t>
  </si>
  <si>
    <r>
      <t xml:space="preserve">Caso o vendedor vendeu mais de 5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</t>
    </r>
    <r>
      <rPr>
        <b/>
        <sz val="11"/>
        <color theme="1"/>
        <rFont val="Calibri"/>
        <family val="2"/>
        <scheme val="minor"/>
      </rPr>
      <t>valor total</t>
    </r>
    <r>
      <rPr>
        <sz val="11"/>
        <color theme="1"/>
        <rFont val="Calibri"/>
        <family val="2"/>
        <scheme val="minor"/>
      </rPr>
      <t>, senão</t>
    </r>
    <r>
      <rPr>
        <b/>
        <sz val="11"/>
        <color theme="1"/>
        <rFont val="Calibri"/>
        <family val="2"/>
        <scheme val="minor"/>
      </rPr>
      <t xml:space="preserve"> 5% de comissão</t>
    </r>
    <r>
      <rPr>
        <sz val="11"/>
        <color theme="1"/>
        <rFont val="Calibri"/>
        <family val="2"/>
        <scheme val="minor"/>
      </rPr>
      <t xml:space="preserve"> do </t>
    </r>
    <r>
      <rPr>
        <b/>
        <sz val="11"/>
        <color theme="1"/>
        <rFont val="Calibri"/>
        <family val="2"/>
        <scheme val="minor"/>
      </rPr>
      <t>valor total</t>
    </r>
    <r>
      <rPr>
        <sz val="11"/>
        <color theme="1"/>
        <rFont val="Calibri"/>
        <family val="2"/>
        <scheme val="minor"/>
      </rPr>
      <t>.</t>
    </r>
  </si>
  <si>
    <r>
      <t xml:space="preserve">Dica: Use o R$ 20.000,00 no teste lógico sem o ponto. </t>
    </r>
    <r>
      <rPr>
        <b/>
        <i/>
        <sz val="11"/>
        <color theme="8" tint="-0.249977111117893"/>
        <rFont val="Calibri"/>
        <family val="2"/>
        <scheme val="minor"/>
      </rPr>
      <t>(Ex: SE(C10&gt;20000,00</t>
    </r>
  </si>
  <si>
    <r>
      <t>Adicionar</t>
    </r>
    <r>
      <rPr>
        <b/>
        <sz val="11"/>
        <color theme="1"/>
        <rFont val="Calibri"/>
        <family val="2"/>
        <scheme val="minor"/>
      </rPr>
      <t xml:space="preserve"> comissão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adicionais</t>
    </r>
    <r>
      <rPr>
        <sz val="11"/>
        <color theme="1"/>
        <rFont val="Calibri"/>
        <family val="2"/>
        <scheme val="minor"/>
      </rPr>
      <t xml:space="preserve"> para gerar o valor total.</t>
    </r>
  </si>
  <si>
    <t>Adicionar o VALOR + COMISSÃO +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</si>
</sst>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left" inden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0" xfId="0" applyBorder="1"/>
    <xf numFmtId="0" fontId="0" fillId="4" borderId="10" xfId="0" applyFill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8" applyFont="1" applyBorder="1"/>
    <xf numFmtId="0" fontId="1" fillId="3" borderId="1" xfId="0" applyFon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4" fontId="0" fillId="4" borderId="1" xfId="8" applyFont="1" applyFill="1" applyBorder="1"/>
    <xf numFmtId="44" fontId="5" fillId="0" borderId="10" xfId="8" applyFont="1" applyFill="1" applyBorder="1"/>
    <xf numFmtId="0" fontId="0" fillId="0" borderId="10" xfId="0" applyBorder="1" applyAlignment="1">
      <alignment horizontal="center" vertical="center"/>
    </xf>
    <xf numFmtId="44" fontId="5" fillId="4" borderId="10" xfId="8" applyFont="1" applyFill="1" applyBorder="1"/>
    <xf numFmtId="0" fontId="0" fillId="4" borderId="10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4" fontId="0" fillId="0" borderId="0" xfId="8" applyFont="1" applyBorder="1"/>
    <xf numFmtId="44" fontId="0" fillId="4" borderId="0" xfId="8" applyFont="1" applyFill="1" applyBorder="1"/>
    <xf numFmtId="44" fontId="0" fillId="0" borderId="0" xfId="8" applyFont="1" applyBorder="1" applyAlignment="1">
      <alignment horizontal="center" vertical="center"/>
    </xf>
    <xf numFmtId="44" fontId="0" fillId="4" borderId="0" xfId="8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4" fontId="0" fillId="4" borderId="8" xfId="8" applyFont="1" applyFill="1" applyBorder="1"/>
    <xf numFmtId="44" fontId="0" fillId="4" borderId="8" xfId="8" applyFont="1" applyFill="1" applyBorder="1" applyAlignment="1">
      <alignment horizontal="center" vertical="center"/>
    </xf>
    <xf numFmtId="44" fontId="0" fillId="0" borderId="6" xfId="8" applyFont="1" applyBorder="1"/>
    <xf numFmtId="44" fontId="0" fillId="4" borderId="6" xfId="8" applyFont="1" applyFill="1" applyBorder="1"/>
    <xf numFmtId="44" fontId="0" fillId="4" borderId="9" xfId="8" applyFont="1" applyFill="1" applyBorder="1"/>
    <xf numFmtId="44" fontId="6" fillId="0" borderId="1" xfId="8" applyFont="1" applyBorder="1"/>
    <xf numFmtId="44" fontId="6" fillId="4" borderId="1" xfId="8" applyFont="1" applyFill="1" applyBorder="1"/>
    <xf numFmtId="44" fontId="0" fillId="0" borderId="10" xfId="8" applyFont="1" applyBorder="1"/>
    <xf numFmtId="44" fontId="0" fillId="4" borderId="10" xfId="8" applyFont="1" applyFill="1" applyBorder="1"/>
    <xf numFmtId="0" fontId="9" fillId="0" borderId="0" xfId="0" applyFont="1"/>
    <xf numFmtId="0" fontId="3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9380-5F9F-4DD9-9B32-6AD48CDB8940}">
  <dimension ref="A1:H15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8" s="49" customFormat="1" x14ac:dyDescent="0.3">
      <c r="A1" s="49" t="s">
        <v>6</v>
      </c>
    </row>
    <row r="2" spans="1:8" s="49" customFormat="1" x14ac:dyDescent="0.3"/>
    <row r="3" spans="1:8" s="1" customFormat="1" ht="12.6" customHeight="1" x14ac:dyDescent="0.3"/>
    <row r="5" spans="1:8" x14ac:dyDescent="0.3">
      <c r="B5" t="s">
        <v>52</v>
      </c>
    </row>
    <row r="7" spans="1:8" ht="15.6" x14ac:dyDescent="0.3">
      <c r="B7" s="50" t="s">
        <v>22</v>
      </c>
      <c r="C7" s="50"/>
      <c r="D7" s="50"/>
      <c r="E7" s="50"/>
      <c r="F7" s="50"/>
      <c r="G7" s="50"/>
      <c r="H7" s="50"/>
    </row>
    <row r="9" spans="1:8" x14ac:dyDescent="0.3"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7" t="s">
        <v>16</v>
      </c>
    </row>
    <row r="10" spans="1:8" x14ac:dyDescent="0.3">
      <c r="B10" s="14">
        <v>42950</v>
      </c>
      <c r="C10" s="7" t="s">
        <v>17</v>
      </c>
      <c r="D10" s="7" t="s">
        <v>18</v>
      </c>
      <c r="E10" s="15">
        <v>5</v>
      </c>
      <c r="F10" s="16">
        <v>80</v>
      </c>
      <c r="G10" s="16">
        <f>E10*F10</f>
        <v>400</v>
      </c>
      <c r="H10" s="7"/>
    </row>
    <row r="11" spans="1:8" x14ac:dyDescent="0.3">
      <c r="B11" s="18">
        <v>42952</v>
      </c>
      <c r="C11" s="19" t="s">
        <v>19</v>
      </c>
      <c r="D11" s="19" t="s">
        <v>20</v>
      </c>
      <c r="E11" s="20">
        <v>8</v>
      </c>
      <c r="F11" s="21">
        <v>32</v>
      </c>
      <c r="G11" s="21">
        <f t="shared" ref="G11:G15" si="0">E11*F11</f>
        <v>256</v>
      </c>
      <c r="H11" s="19"/>
    </row>
    <row r="12" spans="1:8" x14ac:dyDescent="0.3">
      <c r="B12" s="14">
        <v>42952</v>
      </c>
      <c r="C12" s="7" t="s">
        <v>17</v>
      </c>
      <c r="D12" s="7" t="s">
        <v>18</v>
      </c>
      <c r="E12" s="15">
        <v>4</v>
      </c>
      <c r="F12" s="16">
        <v>25</v>
      </c>
      <c r="G12" s="16">
        <f t="shared" si="0"/>
        <v>100</v>
      </c>
      <c r="H12" s="7"/>
    </row>
    <row r="13" spans="1:8" x14ac:dyDescent="0.3">
      <c r="B13" s="18">
        <v>42957</v>
      </c>
      <c r="C13" s="19" t="s">
        <v>19</v>
      </c>
      <c r="D13" s="19" t="s">
        <v>20</v>
      </c>
      <c r="E13" s="20">
        <v>7</v>
      </c>
      <c r="F13" s="21">
        <v>17</v>
      </c>
      <c r="G13" s="21">
        <f t="shared" si="0"/>
        <v>119</v>
      </c>
      <c r="H13" s="19"/>
    </row>
    <row r="14" spans="1:8" x14ac:dyDescent="0.3">
      <c r="B14" s="14">
        <v>42957</v>
      </c>
      <c r="C14" s="7" t="s">
        <v>17</v>
      </c>
      <c r="D14" s="7" t="s">
        <v>18</v>
      </c>
      <c r="E14" s="15">
        <v>3</v>
      </c>
      <c r="F14" s="16">
        <v>41</v>
      </c>
      <c r="G14" s="16">
        <f t="shared" si="0"/>
        <v>123</v>
      </c>
      <c r="H14" s="7"/>
    </row>
    <row r="15" spans="1:8" x14ac:dyDescent="0.3">
      <c r="B15" s="18">
        <v>42958</v>
      </c>
      <c r="C15" s="19" t="s">
        <v>19</v>
      </c>
      <c r="D15" s="19" t="s">
        <v>20</v>
      </c>
      <c r="E15" s="20">
        <v>7</v>
      </c>
      <c r="F15" s="21">
        <v>18</v>
      </c>
      <c r="G15" s="21">
        <f t="shared" si="0"/>
        <v>126</v>
      </c>
      <c r="H15" s="19"/>
    </row>
  </sheetData>
  <mergeCells count="2">
    <mergeCell ref="A1:XFD2"/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B317-250C-4D8C-BDCC-DA154EAAA721}">
  <dimension ref="A1:H15"/>
  <sheetViews>
    <sheetView showGridLines="0" topLeftCell="B1" zoomScale="145" zoomScaleNormal="145" workbookViewId="0">
      <selection activeCell="G16" sqref="G16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8" s="49" customFormat="1" x14ac:dyDescent="0.3">
      <c r="A1" s="49" t="s">
        <v>6</v>
      </c>
    </row>
    <row r="2" spans="1:8" s="49" customFormat="1" x14ac:dyDescent="0.3"/>
    <row r="3" spans="1:8" s="1" customFormat="1" ht="12.6" customHeight="1" x14ac:dyDescent="0.3"/>
    <row r="5" spans="1:8" x14ac:dyDescent="0.3">
      <c r="B5" t="s">
        <v>21</v>
      </c>
    </row>
    <row r="7" spans="1:8" ht="15.6" x14ac:dyDescent="0.3">
      <c r="B7" s="50" t="s">
        <v>22</v>
      </c>
      <c r="C7" s="50"/>
      <c r="D7" s="50"/>
      <c r="E7" s="50"/>
      <c r="F7" s="50"/>
      <c r="G7" s="50"/>
      <c r="H7" s="50"/>
    </row>
    <row r="9" spans="1:8" x14ac:dyDescent="0.3"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7" t="s">
        <v>16</v>
      </c>
    </row>
    <row r="10" spans="1:8" x14ac:dyDescent="0.3">
      <c r="B10" s="14">
        <v>42950</v>
      </c>
      <c r="C10" s="7" t="s">
        <v>17</v>
      </c>
      <c r="D10" s="7" t="s">
        <v>18</v>
      </c>
      <c r="E10" s="15">
        <v>5</v>
      </c>
      <c r="F10" s="16">
        <v>80</v>
      </c>
      <c r="G10" s="16">
        <f>E10*F10</f>
        <v>400</v>
      </c>
      <c r="H10" s="44">
        <f>IF(E10&gt;5, G10*10%, G10*5%)</f>
        <v>20</v>
      </c>
    </row>
    <row r="11" spans="1:8" x14ac:dyDescent="0.3">
      <c r="B11" s="18">
        <v>42952</v>
      </c>
      <c r="C11" s="19" t="s">
        <v>19</v>
      </c>
      <c r="D11" s="19" t="s">
        <v>20</v>
      </c>
      <c r="E11" s="20">
        <v>8</v>
      </c>
      <c r="F11" s="21">
        <v>32</v>
      </c>
      <c r="G11" s="21">
        <f t="shared" ref="G11:G15" si="0">E11*F11</f>
        <v>256</v>
      </c>
      <c r="H11" s="45">
        <f t="shared" ref="H11:H15" si="1">IF(E11&gt;5, G11*10%, G11*5%)</f>
        <v>25.6</v>
      </c>
    </row>
    <row r="12" spans="1:8" x14ac:dyDescent="0.3">
      <c r="B12" s="14">
        <v>42952</v>
      </c>
      <c r="C12" s="7" t="s">
        <v>17</v>
      </c>
      <c r="D12" s="7" t="s">
        <v>18</v>
      </c>
      <c r="E12" s="15">
        <v>4</v>
      </c>
      <c r="F12" s="16">
        <v>25</v>
      </c>
      <c r="G12" s="16">
        <f t="shared" si="0"/>
        <v>100</v>
      </c>
      <c r="H12" s="44">
        <f t="shared" si="1"/>
        <v>5</v>
      </c>
    </row>
    <row r="13" spans="1:8" x14ac:dyDescent="0.3">
      <c r="B13" s="18">
        <v>42957</v>
      </c>
      <c r="C13" s="19" t="s">
        <v>19</v>
      </c>
      <c r="D13" s="19" t="s">
        <v>20</v>
      </c>
      <c r="E13" s="20">
        <v>7</v>
      </c>
      <c r="F13" s="21">
        <v>17</v>
      </c>
      <c r="G13" s="21">
        <f t="shared" si="0"/>
        <v>119</v>
      </c>
      <c r="H13" s="45">
        <f t="shared" si="1"/>
        <v>11.9</v>
      </c>
    </row>
    <row r="14" spans="1:8" x14ac:dyDescent="0.3">
      <c r="B14" s="14">
        <v>42957</v>
      </c>
      <c r="C14" s="7" t="s">
        <v>17</v>
      </c>
      <c r="D14" s="7" t="s">
        <v>18</v>
      </c>
      <c r="E14" s="15">
        <v>3</v>
      </c>
      <c r="F14" s="16">
        <v>41</v>
      </c>
      <c r="G14" s="16">
        <f t="shared" si="0"/>
        <v>123</v>
      </c>
      <c r="H14" s="44">
        <f t="shared" si="1"/>
        <v>6.15</v>
      </c>
    </row>
    <row r="15" spans="1:8" x14ac:dyDescent="0.3">
      <c r="B15" s="18">
        <v>42958</v>
      </c>
      <c r="C15" s="19" t="s">
        <v>19</v>
      </c>
      <c r="D15" s="19" t="s">
        <v>20</v>
      </c>
      <c r="E15" s="20">
        <v>7</v>
      </c>
      <c r="F15" s="21">
        <v>18</v>
      </c>
      <c r="G15" s="21">
        <f t="shared" si="0"/>
        <v>126</v>
      </c>
      <c r="H15" s="45">
        <f t="shared" si="1"/>
        <v>12.600000000000001</v>
      </c>
    </row>
  </sheetData>
  <mergeCells count="2">
    <mergeCell ref="A1:XFD2"/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F86-FCC3-4FB5-B846-4015B57FF1A0}">
  <dimension ref="A1:E14"/>
  <sheetViews>
    <sheetView showGridLines="0" zoomScale="145" zoomScaleNormal="145" workbookViewId="0">
      <selection activeCell="D19" sqref="D19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5" s="49" customFormat="1" x14ac:dyDescent="0.3">
      <c r="A1" s="49" t="s">
        <v>6</v>
      </c>
    </row>
    <row r="2" spans="1:5" s="49" customFormat="1" x14ac:dyDescent="0.3"/>
    <row r="3" spans="1:5" s="1" customFormat="1" ht="12.6" customHeight="1" x14ac:dyDescent="0.3"/>
    <row r="5" spans="1:5" x14ac:dyDescent="0.3">
      <c r="B5" t="s">
        <v>23</v>
      </c>
    </row>
    <row r="6" spans="1:5" x14ac:dyDescent="0.3">
      <c r="B6" s="48" t="s">
        <v>53</v>
      </c>
    </row>
    <row r="7" spans="1:5" ht="15.6" x14ac:dyDescent="0.3">
      <c r="B7" s="50" t="s">
        <v>22</v>
      </c>
      <c r="C7" s="50"/>
      <c r="D7" s="50"/>
      <c r="E7" s="50"/>
    </row>
    <row r="9" spans="1:5" x14ac:dyDescent="0.3">
      <c r="B9" s="26" t="s">
        <v>7</v>
      </c>
      <c r="C9" s="26" t="s">
        <v>24</v>
      </c>
      <c r="D9" s="26" t="s">
        <v>25</v>
      </c>
      <c r="E9" s="26" t="s">
        <v>8</v>
      </c>
    </row>
    <row r="10" spans="1:5" x14ac:dyDescent="0.3">
      <c r="B10" s="12" t="s">
        <v>9</v>
      </c>
      <c r="C10" s="22">
        <v>12300</v>
      </c>
      <c r="D10" s="23" t="s">
        <v>17</v>
      </c>
      <c r="E10" s="12"/>
    </row>
    <row r="11" spans="1:5" x14ac:dyDescent="0.3">
      <c r="B11" s="13" t="s">
        <v>26</v>
      </c>
      <c r="C11" s="24">
        <v>21200</v>
      </c>
      <c r="D11" s="25" t="s">
        <v>27</v>
      </c>
      <c r="E11" s="13"/>
    </row>
    <row r="12" spans="1:5" x14ac:dyDescent="0.3">
      <c r="B12" s="12" t="s">
        <v>28</v>
      </c>
      <c r="C12" s="22">
        <v>20500</v>
      </c>
      <c r="D12" s="23" t="s">
        <v>17</v>
      </c>
      <c r="E12" s="12"/>
    </row>
    <row r="13" spans="1:5" x14ac:dyDescent="0.3">
      <c r="B13" s="13" t="s">
        <v>29</v>
      </c>
      <c r="C13" s="24">
        <v>19500</v>
      </c>
      <c r="D13" s="25" t="s">
        <v>17</v>
      </c>
      <c r="E13" s="13"/>
    </row>
    <row r="14" spans="1:5" x14ac:dyDescent="0.3">
      <c r="B14" s="12" t="s">
        <v>30</v>
      </c>
      <c r="C14" s="22">
        <v>17300</v>
      </c>
      <c r="D14" s="23" t="s">
        <v>27</v>
      </c>
      <c r="E14" s="12"/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EE7E-0D06-4712-BB9F-9E32605C5894}">
  <dimension ref="A1:E14"/>
  <sheetViews>
    <sheetView showGridLines="0" zoomScale="115" zoomScaleNormal="115" workbookViewId="0">
      <selection activeCell="D18" sqref="D18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5" s="49" customFormat="1" x14ac:dyDescent="0.3">
      <c r="A1" s="49" t="s">
        <v>6</v>
      </c>
    </row>
    <row r="2" spans="1:5" s="49" customFormat="1" x14ac:dyDescent="0.3"/>
    <row r="3" spans="1:5" s="1" customFormat="1" ht="12.6" customHeight="1" x14ac:dyDescent="0.3"/>
    <row r="5" spans="1:5" x14ac:dyDescent="0.3">
      <c r="B5" t="s">
        <v>23</v>
      </c>
    </row>
    <row r="7" spans="1:5" ht="15.6" x14ac:dyDescent="0.3">
      <c r="B7" s="50" t="s">
        <v>22</v>
      </c>
      <c r="C7" s="50"/>
      <c r="D7" s="50"/>
      <c r="E7" s="50"/>
    </row>
    <row r="9" spans="1:5" x14ac:dyDescent="0.3">
      <c r="B9" s="26" t="s">
        <v>7</v>
      </c>
      <c r="C9" s="26" t="s">
        <v>24</v>
      </c>
      <c r="D9" s="26" t="s">
        <v>25</v>
      </c>
      <c r="E9" s="26" t="s">
        <v>8</v>
      </c>
    </row>
    <row r="10" spans="1:5" x14ac:dyDescent="0.3">
      <c r="B10" s="12" t="s">
        <v>9</v>
      </c>
      <c r="C10" s="22">
        <v>12300</v>
      </c>
      <c r="D10" s="23" t="s">
        <v>17</v>
      </c>
      <c r="E10" s="46">
        <f>IF(C10&gt;20000, C10*12%, C10*8%)</f>
        <v>984</v>
      </c>
    </row>
    <row r="11" spans="1:5" x14ac:dyDescent="0.3">
      <c r="B11" s="13" t="s">
        <v>26</v>
      </c>
      <c r="C11" s="24">
        <v>21200</v>
      </c>
      <c r="D11" s="25" t="s">
        <v>27</v>
      </c>
      <c r="E11" s="47">
        <f t="shared" ref="E11:E14" si="0">IF(C11&gt;20000, C11*12%, C11*8%)</f>
        <v>2544</v>
      </c>
    </row>
    <row r="12" spans="1:5" x14ac:dyDescent="0.3">
      <c r="B12" s="12" t="s">
        <v>28</v>
      </c>
      <c r="C12" s="22">
        <v>20500</v>
      </c>
      <c r="D12" s="23" t="s">
        <v>17</v>
      </c>
      <c r="E12" s="46">
        <f t="shared" si="0"/>
        <v>2460</v>
      </c>
    </row>
    <row r="13" spans="1:5" x14ac:dyDescent="0.3">
      <c r="B13" s="13" t="s">
        <v>29</v>
      </c>
      <c r="C13" s="24">
        <v>19500</v>
      </c>
      <c r="D13" s="25" t="s">
        <v>17</v>
      </c>
      <c r="E13" s="47">
        <f t="shared" si="0"/>
        <v>1560</v>
      </c>
    </row>
    <row r="14" spans="1:5" x14ac:dyDescent="0.3">
      <c r="B14" s="12" t="s">
        <v>30</v>
      </c>
      <c r="C14" s="22">
        <v>17300</v>
      </c>
      <c r="D14" s="23" t="s">
        <v>27</v>
      </c>
      <c r="E14" s="46">
        <f t="shared" si="0"/>
        <v>1384</v>
      </c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A6DC-F38C-4E3B-93A9-9912C0EF7EB3}">
  <dimension ref="A1:D15"/>
  <sheetViews>
    <sheetView showGridLines="0" zoomScale="115" zoomScaleNormal="115" workbookViewId="0">
      <selection activeCell="A3" sqref="A3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4" s="49" customFormat="1" x14ac:dyDescent="0.3">
      <c r="A1" s="49" t="s">
        <v>6</v>
      </c>
    </row>
    <row r="2" spans="1:4" s="49" customFormat="1" x14ac:dyDescent="0.3"/>
    <row r="3" spans="1:4" s="1" customFormat="1" ht="12.6" customHeight="1" x14ac:dyDescent="0.3"/>
    <row r="5" spans="1:4" x14ac:dyDescent="0.3">
      <c r="B5" t="s">
        <v>31</v>
      </c>
    </row>
    <row r="7" spans="1:4" ht="15.6" x14ac:dyDescent="0.3">
      <c r="B7" s="50" t="s">
        <v>32</v>
      </c>
      <c r="C7" s="50"/>
      <c r="D7" s="50"/>
    </row>
    <row r="9" spans="1:4" x14ac:dyDescent="0.3">
      <c r="B9" s="26" t="s">
        <v>33</v>
      </c>
      <c r="C9" s="26" t="s">
        <v>13</v>
      </c>
      <c r="D9" s="26" t="s">
        <v>34</v>
      </c>
    </row>
    <row r="10" spans="1:4" x14ac:dyDescent="0.3">
      <c r="B10" s="12" t="s">
        <v>35</v>
      </c>
      <c r="C10" s="23">
        <v>80</v>
      </c>
      <c r="D10" s="23"/>
    </row>
    <row r="11" spans="1:4" x14ac:dyDescent="0.3">
      <c r="B11" s="27" t="s">
        <v>36</v>
      </c>
      <c r="C11" s="28">
        <v>45</v>
      </c>
      <c r="D11" s="28"/>
    </row>
    <row r="12" spans="1:4" x14ac:dyDescent="0.3">
      <c r="B12" s="12" t="s">
        <v>37</v>
      </c>
      <c r="C12" s="23">
        <v>50</v>
      </c>
      <c r="D12" s="23"/>
    </row>
    <row r="13" spans="1:4" x14ac:dyDescent="0.3">
      <c r="B13" s="27" t="s">
        <v>38</v>
      </c>
      <c r="C13" s="28">
        <v>65</v>
      </c>
      <c r="D13" s="28"/>
    </row>
    <row r="14" spans="1:4" x14ac:dyDescent="0.3">
      <c r="B14" s="12" t="s">
        <v>39</v>
      </c>
      <c r="C14" s="23">
        <v>110</v>
      </c>
      <c r="D14" s="23"/>
    </row>
    <row r="15" spans="1:4" x14ac:dyDescent="0.3">
      <c r="B15" s="27" t="s">
        <v>40</v>
      </c>
      <c r="C15" s="28">
        <v>25</v>
      </c>
      <c r="D15" s="28"/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AFF-A444-4F51-944C-112D487045D5}">
  <dimension ref="A1:D15"/>
  <sheetViews>
    <sheetView showGridLines="0" zoomScale="115" zoomScaleNormal="115" workbookViewId="0">
      <selection activeCell="E14" sqref="E14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4" s="49" customFormat="1" x14ac:dyDescent="0.3">
      <c r="A1" s="49" t="s">
        <v>6</v>
      </c>
    </row>
    <row r="2" spans="1:4" s="49" customFormat="1" x14ac:dyDescent="0.3"/>
    <row r="3" spans="1:4" s="1" customFormat="1" ht="12.6" customHeight="1" x14ac:dyDescent="0.3"/>
    <row r="5" spans="1:4" x14ac:dyDescent="0.3">
      <c r="B5" t="s">
        <v>31</v>
      </c>
    </row>
    <row r="7" spans="1:4" ht="15.6" x14ac:dyDescent="0.3">
      <c r="B7" s="50" t="s">
        <v>32</v>
      </c>
      <c r="C7" s="50"/>
      <c r="D7" s="50"/>
    </row>
    <row r="9" spans="1:4" x14ac:dyDescent="0.3">
      <c r="B9" s="26" t="s">
        <v>33</v>
      </c>
      <c r="C9" s="26" t="s">
        <v>13</v>
      </c>
      <c r="D9" s="26" t="s">
        <v>34</v>
      </c>
    </row>
    <row r="10" spans="1:4" x14ac:dyDescent="0.3">
      <c r="B10" s="12" t="s">
        <v>35</v>
      </c>
      <c r="C10" s="23">
        <v>80</v>
      </c>
      <c r="D10" s="23" t="str">
        <f>IF(C10&lt;50, "Atenção", "OK")</f>
        <v>OK</v>
      </c>
    </row>
    <row r="11" spans="1:4" x14ac:dyDescent="0.3">
      <c r="B11" s="27" t="s">
        <v>36</v>
      </c>
      <c r="C11" s="28">
        <v>45</v>
      </c>
      <c r="D11" s="28" t="str">
        <f t="shared" ref="D11:D15" si="0">IF(C11&lt;50, "Atenção", "OK")</f>
        <v>Atenção</v>
      </c>
    </row>
    <row r="12" spans="1:4" x14ac:dyDescent="0.3">
      <c r="B12" s="12" t="s">
        <v>37</v>
      </c>
      <c r="C12" s="23">
        <v>50</v>
      </c>
      <c r="D12" s="23" t="str">
        <f t="shared" si="0"/>
        <v>OK</v>
      </c>
    </row>
    <row r="13" spans="1:4" x14ac:dyDescent="0.3">
      <c r="B13" s="27" t="s">
        <v>38</v>
      </c>
      <c r="C13" s="28">
        <v>65</v>
      </c>
      <c r="D13" s="28" t="str">
        <f t="shared" si="0"/>
        <v>OK</v>
      </c>
    </row>
    <row r="14" spans="1:4" x14ac:dyDescent="0.3">
      <c r="B14" s="12" t="s">
        <v>39</v>
      </c>
      <c r="C14" s="23">
        <v>110</v>
      </c>
      <c r="D14" s="23" t="str">
        <f t="shared" si="0"/>
        <v>OK</v>
      </c>
    </row>
    <row r="15" spans="1:4" x14ac:dyDescent="0.3">
      <c r="B15" s="27" t="s">
        <v>40</v>
      </c>
      <c r="C15" s="28">
        <v>25</v>
      </c>
      <c r="D15" s="28" t="str">
        <f t="shared" si="0"/>
        <v>Atenção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38C-47A0-4587-BFDF-7BBCC009FA64}">
  <dimension ref="A1:G21"/>
  <sheetViews>
    <sheetView showGridLines="0" tabSelected="1" topLeftCell="A5" zoomScale="145" zoomScaleNormal="145" workbookViewId="0">
      <selection activeCell="B15" sqref="B15:G21"/>
    </sheetView>
  </sheetViews>
  <sheetFormatPr defaultRowHeight="14.4" x14ac:dyDescent="0.3"/>
  <cols>
    <col min="2" max="4" width="20.44140625" customWidth="1"/>
    <col min="5" max="6" width="20.33203125" customWidth="1"/>
    <col min="7" max="7" width="15.33203125" customWidth="1"/>
    <col min="8" max="8" width="15.44140625" customWidth="1"/>
    <col min="10" max="10" width="12.44140625" bestFit="1" customWidth="1"/>
  </cols>
  <sheetData>
    <row r="1" spans="1:7" s="49" customFormat="1" x14ac:dyDescent="0.3">
      <c r="A1" s="49" t="s">
        <v>6</v>
      </c>
    </row>
    <row r="2" spans="1:7" s="49" customFormat="1" x14ac:dyDescent="0.3"/>
    <row r="3" spans="1:7" s="1" customFormat="1" ht="12.6" customHeight="1" x14ac:dyDescent="0.3"/>
    <row r="5" spans="1:7" x14ac:dyDescent="0.3">
      <c r="B5" s="6" t="s">
        <v>8</v>
      </c>
    </row>
    <row r="6" spans="1:7" x14ac:dyDescent="0.3">
      <c r="B6" s="8" t="s">
        <v>48</v>
      </c>
    </row>
    <row r="8" spans="1:7" x14ac:dyDescent="0.3">
      <c r="B8" s="6" t="s">
        <v>47</v>
      </c>
    </row>
    <row r="9" spans="1:7" x14ac:dyDescent="0.3">
      <c r="B9" s="8" t="s">
        <v>50</v>
      </c>
    </row>
    <row r="11" spans="1:7" x14ac:dyDescent="0.3">
      <c r="B11" s="6" t="s">
        <v>41</v>
      </c>
    </row>
    <row r="12" spans="1:7" x14ac:dyDescent="0.3">
      <c r="B12" s="8" t="s">
        <v>55</v>
      </c>
    </row>
    <row r="14" spans="1:7" ht="15" thickBot="1" x14ac:dyDescent="0.35"/>
    <row r="15" spans="1:7" x14ac:dyDescent="0.3">
      <c r="B15" s="9" t="s">
        <v>12</v>
      </c>
      <c r="C15" s="11" t="s">
        <v>11</v>
      </c>
      <c r="D15" s="11" t="s">
        <v>42</v>
      </c>
      <c r="E15" s="11" t="s">
        <v>16</v>
      </c>
      <c r="F15" s="11" t="s">
        <v>49</v>
      </c>
      <c r="G15" s="10" t="s">
        <v>51</v>
      </c>
    </row>
    <row r="16" spans="1:7" x14ac:dyDescent="0.3">
      <c r="B16" s="31" t="s">
        <v>43</v>
      </c>
      <c r="C16" s="29" t="s">
        <v>17</v>
      </c>
      <c r="D16" s="34">
        <v>1140</v>
      </c>
      <c r="E16" s="36">
        <f>IF(D16&gt;800,D16*5.9%,D16*2.9%)</f>
        <v>67.260000000000005</v>
      </c>
      <c r="F16" s="34">
        <f>IF(C16="Sul",D16*6.32%,D16*2.5%)</f>
        <v>72.048000000000002</v>
      </c>
      <c r="G16" s="41">
        <f>D16+E16+F16</f>
        <v>1279.308</v>
      </c>
    </row>
    <row r="17" spans="2:7" x14ac:dyDescent="0.3">
      <c r="B17" s="32" t="s">
        <v>44</v>
      </c>
      <c r="C17" s="30" t="s">
        <v>27</v>
      </c>
      <c r="D17" s="35">
        <v>833</v>
      </c>
      <c r="E17" s="37">
        <f t="shared" ref="E17:E21" si="0">IF(D17&gt;800,D17*5.9%,D17*2.9%)</f>
        <v>49.147000000000006</v>
      </c>
      <c r="F17" s="35">
        <f t="shared" ref="F17:F21" si="1">IF(C17="Sul",D17*6.32%,D17*2.5%)</f>
        <v>20.825000000000003</v>
      </c>
      <c r="G17" s="42">
        <f t="shared" ref="G17:G21" si="2">D17+E17+F17</f>
        <v>902.97200000000009</v>
      </c>
    </row>
    <row r="18" spans="2:7" x14ac:dyDescent="0.3">
      <c r="B18" s="31" t="s">
        <v>43</v>
      </c>
      <c r="C18" s="29" t="s">
        <v>17</v>
      </c>
      <c r="D18" s="34">
        <v>750</v>
      </c>
      <c r="E18" s="36">
        <f t="shared" si="0"/>
        <v>21.75</v>
      </c>
      <c r="F18" s="34">
        <f t="shared" si="1"/>
        <v>47.400000000000006</v>
      </c>
      <c r="G18" s="41">
        <f t="shared" si="2"/>
        <v>819.15</v>
      </c>
    </row>
    <row r="19" spans="2:7" x14ac:dyDescent="0.3">
      <c r="B19" s="32" t="s">
        <v>44</v>
      </c>
      <c r="C19" s="30" t="s">
        <v>45</v>
      </c>
      <c r="D19" s="35">
        <v>1250</v>
      </c>
      <c r="E19" s="37">
        <f t="shared" si="0"/>
        <v>73.75</v>
      </c>
      <c r="F19" s="35">
        <f t="shared" si="1"/>
        <v>31.25</v>
      </c>
      <c r="G19" s="42">
        <f t="shared" si="2"/>
        <v>1355</v>
      </c>
    </row>
    <row r="20" spans="2:7" x14ac:dyDescent="0.3">
      <c r="B20" s="31" t="s">
        <v>46</v>
      </c>
      <c r="C20" s="29" t="s">
        <v>17</v>
      </c>
      <c r="D20" s="34">
        <v>575</v>
      </c>
      <c r="E20" s="36">
        <f t="shared" si="0"/>
        <v>16.674999999999997</v>
      </c>
      <c r="F20" s="34">
        <f t="shared" si="1"/>
        <v>36.340000000000003</v>
      </c>
      <c r="G20" s="41">
        <f t="shared" si="2"/>
        <v>628.01499999999999</v>
      </c>
    </row>
    <row r="21" spans="2:7" ht="15" thickBot="1" x14ac:dyDescent="0.35">
      <c r="B21" s="33" t="s">
        <v>44</v>
      </c>
      <c r="C21" s="38" t="s">
        <v>27</v>
      </c>
      <c r="D21" s="39">
        <v>630</v>
      </c>
      <c r="E21" s="40">
        <f t="shared" si="0"/>
        <v>18.27</v>
      </c>
      <c r="F21" s="39">
        <f t="shared" si="1"/>
        <v>15.75</v>
      </c>
      <c r="G21" s="43">
        <f t="shared" si="2"/>
        <v>664.02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749C-1F40-4A4E-96C0-6E57860B70E9}">
  <dimension ref="A1:G21"/>
  <sheetViews>
    <sheetView showGridLines="0" zoomScale="115" zoomScaleNormal="115" workbookViewId="0">
      <selection activeCell="B13" sqref="B13"/>
    </sheetView>
  </sheetViews>
  <sheetFormatPr defaultRowHeight="14.4" x14ac:dyDescent="0.3"/>
  <cols>
    <col min="2" max="5" width="20.44140625" customWidth="1"/>
    <col min="6" max="6" width="13.6640625" customWidth="1"/>
    <col min="7" max="7" width="15.33203125" customWidth="1"/>
    <col min="8" max="8" width="15.44140625" customWidth="1"/>
    <col min="10" max="10" width="12.44140625" bestFit="1" customWidth="1"/>
  </cols>
  <sheetData>
    <row r="1" spans="1:7" s="49" customFormat="1" x14ac:dyDescent="0.3">
      <c r="A1" s="49" t="s">
        <v>6</v>
      </c>
    </row>
    <row r="2" spans="1:7" s="49" customFormat="1" x14ac:dyDescent="0.3"/>
    <row r="3" spans="1:7" s="1" customFormat="1" ht="12.6" customHeight="1" x14ac:dyDescent="0.3"/>
    <row r="5" spans="1:7" x14ac:dyDescent="0.3">
      <c r="B5" s="6" t="s">
        <v>8</v>
      </c>
    </row>
    <row r="6" spans="1:7" x14ac:dyDescent="0.3">
      <c r="B6" s="8" t="s">
        <v>48</v>
      </c>
    </row>
    <row r="8" spans="1:7" x14ac:dyDescent="0.3">
      <c r="B8" s="6" t="s">
        <v>47</v>
      </c>
    </row>
    <row r="9" spans="1:7" x14ac:dyDescent="0.3">
      <c r="B9" s="8" t="s">
        <v>50</v>
      </c>
    </row>
    <row r="11" spans="1:7" x14ac:dyDescent="0.3">
      <c r="B11" s="6" t="s">
        <v>41</v>
      </c>
    </row>
    <row r="12" spans="1:7" x14ac:dyDescent="0.3">
      <c r="B12" s="8" t="s">
        <v>54</v>
      </c>
    </row>
    <row r="14" spans="1:7" ht="15" thickBot="1" x14ac:dyDescent="0.35"/>
    <row r="15" spans="1:7" x14ac:dyDescent="0.3">
      <c r="B15" s="9" t="s">
        <v>12</v>
      </c>
      <c r="C15" s="11" t="s">
        <v>11</v>
      </c>
      <c r="D15" s="11" t="s">
        <v>42</v>
      </c>
      <c r="E15" s="11" t="s">
        <v>16</v>
      </c>
      <c r="F15" s="11" t="s">
        <v>49</v>
      </c>
      <c r="G15" s="10" t="s">
        <v>51</v>
      </c>
    </row>
    <row r="16" spans="1:7" x14ac:dyDescent="0.3">
      <c r="B16" s="31" t="s">
        <v>43</v>
      </c>
      <c r="C16" s="29" t="s">
        <v>17</v>
      </c>
      <c r="D16" s="34">
        <v>1140</v>
      </c>
      <c r="E16" s="36">
        <f>IF(D16&gt;800, D16*5.9%, D16*2.9%)</f>
        <v>67.260000000000005</v>
      </c>
      <c r="F16" s="34">
        <f>IF(C16="Sul", D16*6.32%, D16*2.5%)</f>
        <v>72.048000000000002</v>
      </c>
      <c r="G16" s="41">
        <f>E16+F16</f>
        <v>139.30799999999999</v>
      </c>
    </row>
    <row r="17" spans="2:7" x14ac:dyDescent="0.3">
      <c r="B17" s="32" t="s">
        <v>44</v>
      </c>
      <c r="C17" s="30" t="s">
        <v>27</v>
      </c>
      <c r="D17" s="35">
        <v>833</v>
      </c>
      <c r="E17" s="37">
        <f t="shared" ref="E17:E21" si="0">IF(D17&gt;800, D17*5.9%, D17*2.9%)</f>
        <v>49.147000000000006</v>
      </c>
      <c r="F17" s="35">
        <f t="shared" ref="F17:F21" si="1">IF(C17="Sul", D17*6.32%, D17*2.5%)</f>
        <v>20.825000000000003</v>
      </c>
      <c r="G17" s="42">
        <f t="shared" ref="G17:G21" si="2">E17+F17</f>
        <v>69.972000000000008</v>
      </c>
    </row>
    <row r="18" spans="2:7" x14ac:dyDescent="0.3">
      <c r="B18" s="31" t="s">
        <v>43</v>
      </c>
      <c r="C18" s="29" t="s">
        <v>17</v>
      </c>
      <c r="D18" s="34">
        <v>750</v>
      </c>
      <c r="E18" s="36">
        <f t="shared" si="0"/>
        <v>21.75</v>
      </c>
      <c r="F18" s="34">
        <f t="shared" si="1"/>
        <v>47.400000000000006</v>
      </c>
      <c r="G18" s="41">
        <f t="shared" si="2"/>
        <v>69.150000000000006</v>
      </c>
    </row>
    <row r="19" spans="2:7" x14ac:dyDescent="0.3">
      <c r="B19" s="32" t="s">
        <v>44</v>
      </c>
      <c r="C19" s="30" t="s">
        <v>45</v>
      </c>
      <c r="D19" s="35">
        <v>1250</v>
      </c>
      <c r="E19" s="37">
        <f t="shared" si="0"/>
        <v>73.75</v>
      </c>
      <c r="F19" s="35">
        <f t="shared" si="1"/>
        <v>31.25</v>
      </c>
      <c r="G19" s="42">
        <f t="shared" si="2"/>
        <v>105</v>
      </c>
    </row>
    <row r="20" spans="2:7" x14ac:dyDescent="0.3">
      <c r="B20" s="31" t="s">
        <v>46</v>
      </c>
      <c r="C20" s="29" t="s">
        <v>17</v>
      </c>
      <c r="D20" s="34">
        <v>575</v>
      </c>
      <c r="E20" s="36">
        <f t="shared" si="0"/>
        <v>16.674999999999997</v>
      </c>
      <c r="F20" s="34">
        <f t="shared" si="1"/>
        <v>36.340000000000003</v>
      </c>
      <c r="G20" s="41">
        <f t="shared" si="2"/>
        <v>53.015000000000001</v>
      </c>
    </row>
    <row r="21" spans="2:7" ht="15" thickBot="1" x14ac:dyDescent="0.35">
      <c r="B21" s="33" t="s">
        <v>44</v>
      </c>
      <c r="C21" s="38" t="s">
        <v>27</v>
      </c>
      <c r="D21" s="39">
        <v>630</v>
      </c>
      <c r="E21" s="40">
        <f t="shared" si="0"/>
        <v>18.27</v>
      </c>
      <c r="F21" s="39">
        <f t="shared" si="1"/>
        <v>15.75</v>
      </c>
      <c r="G21" s="43">
        <f t="shared" si="2"/>
        <v>34.019999999999996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6640625" defaultRowHeight="14.4" x14ac:dyDescent="0.3"/>
  <cols>
    <col min="1" max="1" width="8.6640625" style="1"/>
    <col min="2" max="2" width="16.44140625" style="1" customWidth="1"/>
    <col min="3" max="3" width="23.33203125" style="1" bestFit="1" customWidth="1"/>
    <col min="4" max="16384" width="8.6640625" style="1"/>
  </cols>
  <sheetData>
    <row r="1" spans="1:3" s="49" customFormat="1" x14ac:dyDescent="0.3">
      <c r="A1" s="49" t="s">
        <v>0</v>
      </c>
    </row>
    <row r="2" spans="1:3" s="4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Atividade 07</vt:lpstr>
      <vt:lpstr>Atividade 07 - Resposta</vt:lpstr>
      <vt:lpstr>Atividade 08</vt:lpstr>
      <vt:lpstr>Atividade 08 - Resposta</vt:lpstr>
      <vt:lpstr>Atividade 09</vt:lpstr>
      <vt:lpstr>Atividade 09 - Resposta</vt:lpstr>
      <vt:lpstr>Atividade 10</vt:lpstr>
      <vt:lpstr>Atividade 10 - Resposta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2025-04-25T18:28:40Z</dcterms:modified>
  <cp:category>Curso de Excel Completo</cp:category>
</cp:coreProperties>
</file>