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13_ncr:1_{38DBADD3-4A2D-4C41-9E5E-787A0D14DC3C}" xr6:coauthVersionLast="47" xr6:coauthVersionMax="47" xr10:uidLastSave="{00000000-0000-0000-0000-000000000000}"/>
  <bookViews>
    <workbookView xWindow="-110" yWindow="-110" windowWidth="19420" windowHeight="10300" firstSheet="2" activeTab="2" xr2:uid="{8373ECB8-6A0E-43F6-A362-4060903700EC}"/>
  </bookViews>
  <sheets>
    <sheet name="Informações Iniciais" sheetId="1" state="hidden" r:id="rId1"/>
    <sheet name="Base de dados" sheetId="3" state="hidden" r:id="rId2"/>
    <sheet name="Deshboard" sheetId="2" r:id="rId3"/>
    <sheet name="Planilha1" sheetId="4" state="hidden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  <definedName name="Teste">GETPIVOTDATA("Valor",Deshboard!$J$5)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Q21" i="3" s="1"/>
  <c r="P22" i="3"/>
  <c r="Q22" i="3" s="1"/>
  <c r="P20" i="3"/>
  <c r="Q20" i="3" s="1"/>
  <c r="P53" i="3"/>
  <c r="Q53" i="3" s="1"/>
  <c r="P52" i="3"/>
  <c r="Q52" i="3" s="1"/>
  <c r="P51" i="3"/>
  <c r="Q51" i="3" s="1"/>
  <c r="P50" i="3"/>
  <c r="Q50" i="3" s="1"/>
  <c r="P49" i="3"/>
  <c r="Q49" i="3" s="1"/>
  <c r="P48" i="3"/>
  <c r="Q48" i="3" s="1"/>
  <c r="P11" i="3"/>
  <c r="Q11" i="3" s="1"/>
  <c r="P12" i="3"/>
  <c r="Q12" i="3" s="1"/>
  <c r="P13" i="3"/>
  <c r="Q13" i="3" s="1"/>
  <c r="P14" i="3"/>
  <c r="Q14" i="3" s="1"/>
  <c r="P15" i="3"/>
  <c r="Q15" i="3" s="1"/>
  <c r="P10" i="3"/>
  <c r="Q10" i="3" s="1"/>
  <c r="M60" i="3"/>
  <c r="N60" i="3" s="1"/>
  <c r="M61" i="3"/>
  <c r="N61" i="3" s="1"/>
  <c r="M57" i="3"/>
  <c r="N57" i="3" s="1"/>
  <c r="M58" i="3"/>
  <c r="N58" i="3" s="1"/>
  <c r="M59" i="3"/>
  <c r="N59" i="3" s="1"/>
  <c r="M56" i="3"/>
  <c r="N56" i="3" s="1"/>
  <c r="R22" i="3"/>
  <c r="R20" i="3"/>
  <c r="R21" i="3"/>
  <c r="K6" i="3"/>
  <c r="O6" i="3"/>
  <c r="M6" i="3"/>
  <c r="R48" i="3" l="1"/>
  <c r="R51" i="3"/>
  <c r="R52" i="3"/>
  <c r="R50" i="3"/>
  <c r="R49" i="3"/>
  <c r="O57" i="3"/>
  <c r="O56" i="3"/>
  <c r="O60" i="3"/>
  <c r="O59" i="3"/>
  <c r="O58" i="3"/>
</calcChain>
</file>

<file path=xl/sharedStrings.xml><?xml version="1.0" encoding="utf-8"?>
<sst xmlns="http://schemas.openxmlformats.org/spreadsheetml/2006/main" count="602" uniqueCount="58">
  <si>
    <t>Paleta de Cores</t>
  </si>
  <si>
    <t>#EFF6FE</t>
  </si>
  <si>
    <t>#25BEE2</t>
  </si>
  <si>
    <t>#1457B2</t>
  </si>
  <si>
    <t>Carros</t>
  </si>
  <si>
    <t>Marca</t>
  </si>
  <si>
    <t>Mês Venda</t>
  </si>
  <si>
    <t>Qtd</t>
  </si>
  <si>
    <t>Valor</t>
  </si>
  <si>
    <t>Vendedor</t>
  </si>
  <si>
    <t>Comissão</t>
  </si>
  <si>
    <t>Renaut</t>
  </si>
  <si>
    <t>Kwid</t>
  </si>
  <si>
    <t>Fiat</t>
  </si>
  <si>
    <t>Mobi</t>
  </si>
  <si>
    <t>Uno</t>
  </si>
  <si>
    <t>Hyundai</t>
  </si>
  <si>
    <t>HB20</t>
  </si>
  <si>
    <t>Chevrolet</t>
  </si>
  <si>
    <t>Joy</t>
  </si>
  <si>
    <t>Volkswagen</t>
  </si>
  <si>
    <t>Gol</t>
  </si>
  <si>
    <t>Joy Plus</t>
  </si>
  <si>
    <t>Onix</t>
  </si>
  <si>
    <t>HB20S</t>
  </si>
  <si>
    <t>Alan</t>
  </si>
  <si>
    <t>Aline</t>
  </si>
  <si>
    <t>Cauã</t>
  </si>
  <si>
    <t>Alice</t>
  </si>
  <si>
    <t>Fernanda</t>
  </si>
  <si>
    <t>VENDAS DE CARROS 2021</t>
  </si>
  <si>
    <t>Valor Total</t>
  </si>
  <si>
    <t>Soma de Qtd</t>
  </si>
  <si>
    <t>Número Vendas</t>
  </si>
  <si>
    <t>Soma de Comissão</t>
  </si>
  <si>
    <t>Total Comissões</t>
  </si>
  <si>
    <t>Rótulos de Linha</t>
  </si>
  <si>
    <t>Total Geral</t>
  </si>
  <si>
    <t>Siena</t>
  </si>
  <si>
    <t>#5F9C8D</t>
  </si>
  <si>
    <t>#76C2AF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</si>
  <si>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</si>
  <si>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</si>
  <si>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</si>
  <si>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</si>
  <si>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</si>
  <si>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</si>
  <si>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</si>
  <si>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</si>
  <si>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</si>
  <si>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</si>
  <si>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</si>
  <si>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</si>
  <si>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Máximo</t>
  </si>
  <si>
    <t>Marcas</t>
  </si>
  <si>
    <t>Vendas</t>
  </si>
  <si>
    <t>Total</t>
  </si>
  <si>
    <t>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</si>
</sst>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rgb="FFF6F6F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0" borderId="0" xfId="1" applyFont="1"/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44" fontId="2" fillId="7" borderId="0" xfId="1" applyFont="1" applyFill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9" fontId="0" fillId="2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6" fillId="2" borderId="0" xfId="0" applyNumberFormat="1" applyFont="1" applyFill="1"/>
    <xf numFmtId="0" fontId="2" fillId="5" borderId="0" xfId="0" applyFont="1" applyFill="1"/>
    <xf numFmtId="10" fontId="0" fillId="0" borderId="0" xfId="2" applyNumberFormat="1" applyFont="1"/>
    <xf numFmtId="9" fontId="0" fillId="0" borderId="0" xfId="0" applyNumberFormat="1"/>
    <xf numFmtId="0" fontId="0" fillId="10" borderId="0" xfId="0" applyFill="1"/>
    <xf numFmtId="0" fontId="4" fillId="6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8">
    <dxf>
      <fill>
        <patternFill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1" defaultTableStyle="TableStyleMedium2" defaultPivotStyle="PivotStyleLight16">
    <tableStyle name="Desh 01" pivot="0" table="0" count="4" xr9:uid="{3CBF01C1-79F9-460A-9BCF-8CF5393BE77F}"/>
  </tableStyles>
  <colors>
    <mruColors>
      <color rgb="FFF6F6F6"/>
      <color rgb="FF1C3E35"/>
      <color rgb="FF099773"/>
      <color rgb="FFE62314"/>
      <color rgb="FF220B34"/>
      <color rgb="FFC11E38"/>
      <color rgb="FFF19E18"/>
      <color rgb="FF99F2D1"/>
      <color rgb="FF71C3F7"/>
      <color rgb="FF2C6CBC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sh 0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sv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charts/_rels/char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microsoft.com/office/2011/relationships/chartColorStyle" Target="colors6.xml"/><Relationship Id="rId1" Type="http://schemas.microsoft.com/office/2011/relationships/chartStyle" Target="style6.xml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[145 - Deshboard 01.xlsx]Base de dados!Tabela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F9C8D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5F9C8D"/>
                </a:solidFill>
              </a:rPr>
              <a:t>ANÁLISE</a:t>
            </a:r>
            <a:r>
              <a:rPr lang="en-US" b="1" baseline="0">
                <a:solidFill>
                  <a:srgbClr val="5F9C8D"/>
                </a:solidFill>
              </a:rPr>
              <a:t> DE VENDAS MENSAIS</a:t>
            </a:r>
            <a:endParaRPr lang="en-US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F9C8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50800" cap="rnd" cmpd="sng">
            <a:gradFill>
              <a:gsLst>
                <a:gs pos="0">
                  <a:srgbClr val="0061FF">
                    <a:lumMod val="78000"/>
                  </a:srgbClr>
                </a:gs>
                <a:gs pos="100000">
                  <a:srgbClr val="60EFFF"/>
                </a:gs>
              </a:gsLst>
              <a:lin ang="5400000" scaled="1"/>
            </a:gradFill>
            <a:round/>
          </a:ln>
          <a:effectLst/>
        </c:spPr>
        <c:marker>
          <c:symbol val="square"/>
          <c:size val="17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50800" cap="rnd" cmpd="sng">
            <a:gradFill>
              <a:gsLst>
                <a:gs pos="0">
                  <a:srgbClr val="0061FF">
                    <a:lumMod val="78000"/>
                  </a:srgbClr>
                </a:gs>
                <a:gs pos="100000">
                  <a:srgbClr val="60EFFF"/>
                </a:gs>
              </a:gsLst>
              <a:lin ang="5400000" scaled="1"/>
            </a:gradFill>
            <a:round/>
          </a:ln>
          <a:effectLst/>
        </c:spPr>
        <c:marker>
          <c:symbol val="square"/>
          <c:size val="17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'Base de dados'!$K$32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 cmpd="sng">
              <a:gradFill>
                <a:gsLst>
                  <a:gs pos="0">
                    <a:srgbClr val="0061FF">
                      <a:lumMod val="78000"/>
                    </a:srgbClr>
                  </a:gs>
                  <a:gs pos="100000">
                    <a:srgbClr val="60EFFF"/>
                  </a:gs>
                </a:gsLst>
                <a:lin ang="5400000" scaled="1"/>
              </a:gradFill>
              <a:round/>
            </a:ln>
            <a:effectLst/>
          </c:spPr>
          <c:marker>
            <c:symbol val="square"/>
            <c:size val="17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'Base de dados'!$J$33:$J$45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dados'!$K$33:$K$45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88-439F-A318-4B712F23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86064"/>
        <c:axId val="1183292720"/>
      </c:lineChart>
      <c:catAx>
        <c:axId val="11832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292720"/>
        <c:crosses val="autoZero"/>
        <c:auto val="1"/>
        <c:lblAlgn val="ctr"/>
        <c:lblOffset val="100"/>
        <c:noMultiLvlLbl val="0"/>
      </c:catAx>
      <c:valAx>
        <c:axId val="1183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2860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99773"/>
                </a:solidFill>
              </a:rPr>
              <a:t>COMISSÃO</a:t>
            </a:r>
            <a:r>
              <a:rPr lang="pt-BR" b="1" baseline="0">
                <a:solidFill>
                  <a:srgbClr val="099773"/>
                </a:solidFill>
              </a:rPr>
              <a:t> PAGA</a:t>
            </a:r>
            <a:endParaRPr lang="pt-BR" b="1">
              <a:solidFill>
                <a:srgbClr val="09977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'Base de dados'!$O$56:$O$60</c:f>
              <c:numCache>
                <c:formatCode>_("R$"* #,##0.00_);_("R$"* \(#,##0.00\);_("R$"* "-"??_);_(@_)</c:formatCode>
                <c:ptCount val="5"/>
                <c:pt idx="0">
                  <c:v>129613.78013999999</c:v>
                </c:pt>
                <c:pt idx="1">
                  <c:v>129613.78013999999</c:v>
                </c:pt>
                <c:pt idx="2">
                  <c:v>129613.78013999999</c:v>
                </c:pt>
                <c:pt idx="3">
                  <c:v>129613.78013999999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4-486E-9E7E-D113A433ABAA}"/>
            </c:ext>
          </c:extLst>
        </c:ser>
        <c:ser>
          <c:idx val="0"/>
          <c:order val="1"/>
          <c:tx>
            <c:strRef>
              <c:f>'Base de dados'!$N$55</c:f>
              <c:strCache>
                <c:ptCount val="1"/>
                <c:pt idx="0">
                  <c:v>Comissão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5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9-4544-486E-9E7E-D113A433ABAA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6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8-4544-486E-9E7E-D113A433ABAA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7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7-4544-486E-9E7E-D113A433ABAA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8"/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6-4544-486E-9E7E-D113A433A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dados'!$M$56:$M$60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'Base de dados'!$N$56:$N$60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4-486E-9E7E-D113A433ABA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57482848"/>
        <c:axId val="1757484512"/>
      </c:barChart>
      <c:catAx>
        <c:axId val="175748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3B69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484512"/>
        <c:crosses val="autoZero"/>
        <c:auto val="1"/>
        <c:lblAlgn val="ctr"/>
        <c:lblOffset val="100"/>
        <c:noMultiLvlLbl val="0"/>
      </c:catAx>
      <c:valAx>
        <c:axId val="1757484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574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[145 - Deshboard 01.xlsx]Base de dados!Tabela dinâmica9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shade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3467972791873E-2"/>
              <c:y val="-0.1475118982284053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shade val="51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65847274382608E-2"/>
              <c:y val="-0.10602417685166633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shade val="6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17822657597315"/>
              <c:y val="-2.7658480917825998E-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>
              <a:shade val="7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17822657597315"/>
              <c:y val="5.0707215016014336E-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>
              <a:shade val="8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95768224037257"/>
              <c:y val="0.12907291094985465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>
              <a:shade val="9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89113287986519E-2"/>
              <c:y val="0.1475118982284053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>
              <a:tint val="9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912379301590638E-2"/>
              <c:y val="0.124463164130217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>
              <a:tint val="8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951659356917124"/>
              <c:y val="8.758518957311566E-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>
              <a:tint val="7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9576822403726"/>
              <c:y val="1.3829240458912999E-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>
              <a:tint val="6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06040391837592"/>
              <c:y val="-5.5316961835652087E-2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>
              <a:tint val="5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97278321996659"/>
              <c:y val="-0.10141443003202867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>
              <a:tint val="41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722036925177927E-2"/>
              <c:y val="-0.13368265776949234"/>
            </c:manualLayout>
          </c:layout>
          <c:spPr>
            <a:solidFill>
              <a:srgbClr val="4A313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6533646733373609"/>
          <c:y val="0.118939453334843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'Base de dados'!$N$32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2-4672-8D29-28CF4C699939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2-4672-8D29-28CF4C699939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2-4672-8D29-28CF4C699939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2-4672-8D29-28CF4C699939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2-4672-8D29-28CF4C699939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22-4672-8D29-28CF4C699939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22-4672-8D29-28CF4C699939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22-4672-8D29-28CF4C699939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22-4672-8D29-28CF4C699939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22-4672-8D29-28CF4C699939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522-4672-8D29-28CF4C699939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522-4672-8D29-28CF4C699939}"/>
              </c:ext>
            </c:extLst>
          </c:dPt>
          <c:dLbls>
            <c:dLbl>
              <c:idx val="0"/>
              <c:layout>
                <c:manualLayout>
                  <c:x val="3.3353467972791873E-2"/>
                  <c:y val="-0.14751189822840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22-4672-8D29-28CF4C699939}"/>
                </c:ext>
              </c:extLst>
            </c:dLbl>
            <c:dLbl>
              <c:idx val="1"/>
              <c:layout>
                <c:manualLayout>
                  <c:x val="7.2265847274382608E-2"/>
                  <c:y val="-0.10602417685166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22-4672-8D29-28CF4C699939}"/>
                </c:ext>
              </c:extLst>
            </c:dLbl>
            <c:dLbl>
              <c:idx val="2"/>
              <c:layout>
                <c:manualLayout>
                  <c:x val="0.11117822657597315"/>
                  <c:y val="-2.76584809178259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22-4672-8D29-28CF4C699939}"/>
                </c:ext>
              </c:extLst>
            </c:dLbl>
            <c:dLbl>
              <c:idx val="3"/>
              <c:layout>
                <c:manualLayout>
                  <c:x val="0.11117822657597315"/>
                  <c:y val="5.07072150160143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22-4672-8D29-28CF4C699939}"/>
                </c:ext>
              </c:extLst>
            </c:dLbl>
            <c:dLbl>
              <c:idx val="4"/>
              <c:layout>
                <c:manualLayout>
                  <c:x val="0.11395768224037257"/>
                  <c:y val="0.129072910949854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22-4672-8D29-28CF4C699939}"/>
                </c:ext>
              </c:extLst>
            </c:dLbl>
            <c:dLbl>
              <c:idx val="5"/>
              <c:layout>
                <c:manualLayout>
                  <c:x val="5.5589113287986519E-2"/>
                  <c:y val="0.14751189822840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22-4672-8D29-28CF4C699939}"/>
                </c:ext>
              </c:extLst>
            </c:dLbl>
            <c:dLbl>
              <c:idx val="6"/>
              <c:layout>
                <c:manualLayout>
                  <c:x val="-3.8912379301590638E-2"/>
                  <c:y val="0.1244631641302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22-4672-8D29-28CF4C699939}"/>
                </c:ext>
              </c:extLst>
            </c:dLbl>
            <c:dLbl>
              <c:idx val="7"/>
              <c:layout>
                <c:manualLayout>
                  <c:x val="-0.11951659356917124"/>
                  <c:y val="8.7585189573115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22-4672-8D29-28CF4C699939}"/>
                </c:ext>
              </c:extLst>
            </c:dLbl>
            <c:dLbl>
              <c:idx val="8"/>
              <c:layout>
                <c:manualLayout>
                  <c:x val="-0.1139576822403726"/>
                  <c:y val="1.3829240458912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22-4672-8D29-28CF4C699939}"/>
                </c:ext>
              </c:extLst>
            </c:dLbl>
            <c:dLbl>
              <c:idx val="9"/>
              <c:layout>
                <c:manualLayout>
                  <c:x val="-0.10006040391837592"/>
                  <c:y val="-5.531696183565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22-4672-8D29-28CF4C699939}"/>
                </c:ext>
              </c:extLst>
            </c:dLbl>
            <c:dLbl>
              <c:idx val="10"/>
              <c:layout>
                <c:manualLayout>
                  <c:x val="-0.13897278321996659"/>
                  <c:y val="-0.10141443003202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22-4672-8D29-28CF4C699939}"/>
                </c:ext>
              </c:extLst>
            </c:dLbl>
            <c:dLbl>
              <c:idx val="11"/>
              <c:layout>
                <c:manualLayout>
                  <c:x val="-9.1722036925177927E-2"/>
                  <c:y val="-0.133682657769492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22-4672-8D29-28CF4C699939}"/>
                </c:ext>
              </c:extLst>
            </c:dLbl>
            <c:spPr>
              <a:solidFill>
                <a:srgbClr val="4A313E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'Base de dados'!$M$33:$M$45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dados'!$N$33:$N$45</c:f>
              <c:numCache>
                <c:formatCode>General</c:formatCode>
                <c:ptCount val="12"/>
                <c:pt idx="0">
                  <c:v>44</c:v>
                </c:pt>
                <c:pt idx="1">
                  <c:v>56</c:v>
                </c:pt>
                <c:pt idx="2">
                  <c:v>66</c:v>
                </c:pt>
                <c:pt idx="3">
                  <c:v>58</c:v>
                </c:pt>
                <c:pt idx="4">
                  <c:v>49</c:v>
                </c:pt>
                <c:pt idx="5">
                  <c:v>55</c:v>
                </c:pt>
                <c:pt idx="6">
                  <c:v>63</c:v>
                </c:pt>
                <c:pt idx="7">
                  <c:v>59</c:v>
                </c:pt>
                <c:pt idx="8">
                  <c:v>48</c:v>
                </c:pt>
                <c:pt idx="9">
                  <c:v>61</c:v>
                </c:pt>
                <c:pt idx="10">
                  <c:v>61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22-4672-8D29-28CF4C69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65136"/>
        <c:axId val="1772758064"/>
      </c:barChart>
      <c:catAx>
        <c:axId val="17727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58064"/>
        <c:crosses val="autoZero"/>
        <c:auto val="1"/>
        <c:lblAlgn val="ctr"/>
        <c:lblOffset val="100"/>
        <c:noMultiLvlLbl val="0"/>
      </c:catAx>
      <c:valAx>
        <c:axId val="17727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dados'!$Q$9</c:f>
              <c:strCache>
                <c:ptCount val="1"/>
                <c:pt idx="0">
                  <c:v>Vendas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F530-4692-A576-BDE77A11F06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2-F530-4692-A576-BDE77A11F06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3-F530-4692-A576-BDE77A11F06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4-F530-4692-A576-BDE77A11F06F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5-F530-4692-A576-BDE77A11F0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dados'!$P$10:$P$14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'Base de dados'!$Q$10:$Q$14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692-A576-BDE77A11F0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72765136"/>
        <c:axId val="1772758064"/>
      </c:barChart>
      <c:catAx>
        <c:axId val="17727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58064"/>
        <c:crosses val="autoZero"/>
        <c:auto val="1"/>
        <c:lblAlgn val="ctr"/>
        <c:lblOffset val="100"/>
        <c:noMultiLvlLbl val="0"/>
      </c:catAx>
      <c:valAx>
        <c:axId val="1772758064"/>
        <c:scaling>
          <c:orientation val="minMax"/>
          <c:max val="24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7727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99773"/>
                </a:solidFill>
              </a:rPr>
              <a:t>NÚMERO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3597505671663E-2"/>
          <c:y val="0.20176359331417104"/>
          <c:w val="0.93889280498865668"/>
          <c:h val="0.71373749974326572"/>
        </c:manualLayout>
      </c:layout>
      <c:barChart>
        <c:barDir val="col"/>
        <c:grouping val="clustered"/>
        <c:varyColors val="0"/>
        <c:ser>
          <c:idx val="1"/>
          <c:order val="0"/>
          <c:tx>
            <c:v>'Máximo'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val>
            <c:numRef>
              <c:f>'Base de dados'!$R$48:$R$52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4355-8BA4-EF8AA0870B32}"/>
            </c:ext>
          </c:extLst>
        </c:ser>
        <c:ser>
          <c:idx val="0"/>
          <c:order val="1"/>
          <c:tx>
            <c:strRef>
              <c:f>'Base de dados'!$Q$47</c:f>
              <c:strCache>
                <c:ptCount val="1"/>
                <c:pt idx="0">
                  <c:v>Vendas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77BA-4355-8BA4-EF8AA0870B3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77BA-4355-8BA4-EF8AA0870B3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77BA-4355-8BA4-EF8AA0870B3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77BA-4355-8BA4-EF8AA0870B3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8-77BA-4355-8BA4-EF8AA0870B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dados'!$P$48:$P$52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'Base de dados'!$Q$48:$Q$52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BA-4355-8BA4-EF8AA0870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100"/>
        <c:axId val="1772776368"/>
        <c:axId val="1772753904"/>
      </c:barChart>
      <c:catAx>
        <c:axId val="17727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53904"/>
        <c:crosses val="autoZero"/>
        <c:auto val="1"/>
        <c:lblAlgn val="ctr"/>
        <c:lblOffset val="100"/>
        <c:noMultiLvlLbl val="0"/>
      </c:catAx>
      <c:valAx>
        <c:axId val="1772753904"/>
        <c:scaling>
          <c:orientation val="minMax"/>
          <c:max val="171"/>
        </c:scaling>
        <c:delete val="1"/>
        <c:axPos val="l"/>
        <c:numFmt formatCode="General" sourceLinked="1"/>
        <c:majorTickMark val="none"/>
        <c:minorTickMark val="none"/>
        <c:tickLblPos val="nextTo"/>
        <c:crossAx val="17727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tx>
            <c:v>Faixa</c:v>
          </c:tx>
          <c:spPr>
            <a:solidFill>
              <a:srgbClr val="1C3E35"/>
            </a:solidFill>
            <a:ln>
              <a:noFill/>
            </a:ln>
          </c:spPr>
          <c:dPt>
            <c:idx val="0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5-4FE4-AF68-781D20659D5F}"/>
              </c:ext>
            </c:extLst>
          </c:dPt>
          <c:dPt>
            <c:idx val="1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5-4FE4-AF68-781D20659D5F}"/>
              </c:ext>
            </c:extLst>
          </c:dPt>
          <c:dPt>
            <c:idx val="2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5-4FE4-AF68-781D20659D5F}"/>
              </c:ext>
            </c:extLst>
          </c:dPt>
          <c:dPt>
            <c:idx val="3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5-4FE4-AF68-781D20659D5F}"/>
              </c:ext>
            </c:extLst>
          </c:dPt>
          <c:dPt>
            <c:idx val="4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5-4FE4-AF68-781D20659D5F}"/>
              </c:ext>
            </c:extLst>
          </c:dPt>
          <c:dPt>
            <c:idx val="5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5-4FE4-AF68-781D20659D5F}"/>
              </c:ext>
            </c:extLst>
          </c:dPt>
          <c:dPt>
            <c:idx val="6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5-4FE4-AF68-781D20659D5F}"/>
              </c:ext>
            </c:extLst>
          </c:dPt>
          <c:dPt>
            <c:idx val="7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5-4FE4-AF68-781D20659D5F}"/>
              </c:ext>
            </c:extLst>
          </c:dPt>
          <c:dPt>
            <c:idx val="8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5-4FE4-AF68-781D20659D5F}"/>
              </c:ext>
            </c:extLst>
          </c:dPt>
          <c:dPt>
            <c:idx val="9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5-4FE4-AF68-781D20659D5F}"/>
              </c:ext>
            </c:extLst>
          </c:dPt>
          <c:val>
            <c:numRef>
              <c:f>'Base de dados'!$Q$24:$Q$33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0"/>
          <c:order val="0"/>
          <c:tx>
            <c:v>Onix</c:v>
          </c:tx>
          <c:spPr>
            <a:noFill/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95-4FE4-AF68-781D20659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795-4FE4-AF68-781D20659D5F}"/>
              </c:ext>
            </c:extLst>
          </c:dPt>
          <c:cat>
            <c:strRef>
              <c:f>'Base de dados'!$R$19:$S$19</c:f>
              <c:strCache>
                <c:ptCount val="2"/>
                <c:pt idx="0">
                  <c:v>Desempenho</c:v>
                </c:pt>
                <c:pt idx="1">
                  <c:v>Total</c:v>
                </c:pt>
              </c:strCache>
            </c:strRef>
          </c:cat>
          <c:val>
            <c:numRef>
              <c:f>'Base de dados'!$R$20:$S$20</c:f>
              <c:numCache>
                <c:formatCode>0%</c:formatCode>
                <c:ptCount val="2"/>
                <c:pt idx="0" formatCode="0.00%">
                  <c:v>0.14222222222222222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15364927957794"/>
          <c:y val="0.10061200073624149"/>
          <c:w val="0.68641134157047212"/>
          <c:h val="0.78607183156075189"/>
        </c:manualLayout>
      </c:layout>
      <c:doughnutChart>
        <c:varyColors val="1"/>
        <c:ser>
          <c:idx val="1"/>
          <c:order val="1"/>
          <c:tx>
            <c:v>Faixa</c:v>
          </c:tx>
          <c:spPr>
            <a:solidFill>
              <a:srgbClr val="1C3E35"/>
            </a:solidFill>
            <a:ln>
              <a:noFill/>
            </a:ln>
          </c:spPr>
          <c:dPt>
            <c:idx val="0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5-4FE4-AF68-781D20659D5F}"/>
              </c:ext>
            </c:extLst>
          </c:dPt>
          <c:dPt>
            <c:idx val="1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5-4FE4-AF68-781D20659D5F}"/>
              </c:ext>
            </c:extLst>
          </c:dPt>
          <c:dPt>
            <c:idx val="2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5-4FE4-AF68-781D20659D5F}"/>
              </c:ext>
            </c:extLst>
          </c:dPt>
          <c:dPt>
            <c:idx val="3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5-4FE4-AF68-781D20659D5F}"/>
              </c:ext>
            </c:extLst>
          </c:dPt>
          <c:dPt>
            <c:idx val="4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5-4FE4-AF68-781D20659D5F}"/>
              </c:ext>
            </c:extLst>
          </c:dPt>
          <c:dPt>
            <c:idx val="5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5-4FE4-AF68-781D20659D5F}"/>
              </c:ext>
            </c:extLst>
          </c:dPt>
          <c:dPt>
            <c:idx val="6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5-4FE4-AF68-781D20659D5F}"/>
              </c:ext>
            </c:extLst>
          </c:dPt>
          <c:dPt>
            <c:idx val="7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5-4FE4-AF68-781D20659D5F}"/>
              </c:ext>
            </c:extLst>
          </c:dPt>
          <c:dPt>
            <c:idx val="8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5-4FE4-AF68-781D20659D5F}"/>
              </c:ext>
            </c:extLst>
          </c:dPt>
          <c:dPt>
            <c:idx val="9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5-4FE4-AF68-781D20659D5F}"/>
              </c:ext>
            </c:extLst>
          </c:dPt>
          <c:val>
            <c:numRef>
              <c:f>'Base de dados'!$Q$24:$Q$33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0"/>
          <c:order val="0"/>
          <c:tx>
            <c:v>Onix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95-4FE4-AF68-781D20659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795-4FE4-AF68-781D20659D5F}"/>
              </c:ext>
            </c:extLst>
          </c:dPt>
          <c:cat>
            <c:strRef>
              <c:f>'Base de dados'!$R$19:$S$19</c:f>
              <c:strCache>
                <c:ptCount val="2"/>
                <c:pt idx="0">
                  <c:v>Desempenho</c:v>
                </c:pt>
                <c:pt idx="1">
                  <c:v>Total</c:v>
                </c:pt>
              </c:strCache>
            </c:strRef>
          </c:cat>
          <c:val>
            <c:numRef>
              <c:f>'Base de dados'!$R$21:$S$21</c:f>
              <c:numCache>
                <c:formatCode>0%</c:formatCode>
                <c:ptCount val="2"/>
                <c:pt idx="0" formatCode="0.00%">
                  <c:v>0.11259259259259259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tx>
            <c:v>Faixa</c:v>
          </c:tx>
          <c:spPr>
            <a:solidFill>
              <a:srgbClr val="1C3E35"/>
            </a:solidFill>
            <a:ln>
              <a:noFill/>
            </a:ln>
          </c:spPr>
          <c:dPt>
            <c:idx val="0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5-4FE4-AF68-781D20659D5F}"/>
              </c:ext>
            </c:extLst>
          </c:dPt>
          <c:dPt>
            <c:idx val="1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5-4FE4-AF68-781D20659D5F}"/>
              </c:ext>
            </c:extLst>
          </c:dPt>
          <c:dPt>
            <c:idx val="2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5-4FE4-AF68-781D20659D5F}"/>
              </c:ext>
            </c:extLst>
          </c:dPt>
          <c:dPt>
            <c:idx val="3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5-4FE4-AF68-781D20659D5F}"/>
              </c:ext>
            </c:extLst>
          </c:dPt>
          <c:dPt>
            <c:idx val="4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5-4FE4-AF68-781D20659D5F}"/>
              </c:ext>
            </c:extLst>
          </c:dPt>
          <c:dPt>
            <c:idx val="5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5-4FE4-AF68-781D20659D5F}"/>
              </c:ext>
            </c:extLst>
          </c:dPt>
          <c:dPt>
            <c:idx val="6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5-4FE4-AF68-781D20659D5F}"/>
              </c:ext>
            </c:extLst>
          </c:dPt>
          <c:dPt>
            <c:idx val="7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5-4FE4-AF68-781D20659D5F}"/>
              </c:ext>
            </c:extLst>
          </c:dPt>
          <c:dPt>
            <c:idx val="8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5-4FE4-AF68-781D20659D5F}"/>
              </c:ext>
            </c:extLst>
          </c:dPt>
          <c:dPt>
            <c:idx val="9"/>
            <c:bubble3D val="0"/>
            <c:spPr>
              <a:solidFill>
                <a:srgbClr val="1C3E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5-4FE4-AF68-781D20659D5F}"/>
              </c:ext>
            </c:extLst>
          </c:dPt>
          <c:val>
            <c:numRef>
              <c:f>'Base de dados'!$Q$24:$Q$33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0"/>
          <c:order val="0"/>
          <c:tx>
            <c:v>Onix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95-4FE4-AF68-781D20659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795-4FE4-AF68-781D20659D5F}"/>
              </c:ext>
            </c:extLst>
          </c:dPt>
          <c:cat>
            <c:strRef>
              <c:f>'Base de dados'!$R$19:$S$19</c:f>
              <c:strCache>
                <c:ptCount val="2"/>
                <c:pt idx="0">
                  <c:v>Desempenho</c:v>
                </c:pt>
                <c:pt idx="1">
                  <c:v>Total</c:v>
                </c:pt>
              </c:strCache>
            </c:strRef>
          </c:cat>
          <c:val>
            <c:numRef>
              <c:f>'Base de dados'!$R$22:$S$22</c:f>
              <c:numCache>
                <c:formatCode>0%</c:formatCode>
                <c:ptCount val="2"/>
                <c:pt idx="0" formatCode="0.00%">
                  <c:v>0.1111111111111111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95-4FE4-AF68-781D206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7.svg"/><Relationship Id="rId12" Type="http://schemas.openxmlformats.org/officeDocument/2006/relationships/chart" Target="../charts/chart4.xml"/><Relationship Id="rId17" Type="http://schemas.openxmlformats.org/officeDocument/2006/relationships/chart" Target="../charts/chart9.xml"/><Relationship Id="rId2" Type="http://schemas.openxmlformats.org/officeDocument/2006/relationships/hyperlink" Target="https://pixabay.com/vectors/client-people-business-customer-1295901/" TargetMode="External"/><Relationship Id="rId16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sv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594121</xdr:colOff>
      <xdr:row>0</xdr:row>
      <xdr:rowOff>118788</xdr:rowOff>
    </xdr:from>
    <xdr:to>
      <xdr:col>2</xdr:col>
      <xdr:colOff>322724</xdr:colOff>
      <xdr:row>5</xdr:row>
      <xdr:rowOff>137652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374614A-A9B3-3725-DA35-7B0DF419FE8B}"/>
            </a:ext>
          </a:extLst>
        </xdr:cNvPr>
        <xdr:cNvSpPr/>
      </xdr:nvSpPr>
      <xdr:spPr>
        <a:xfrm>
          <a:off x="594121" y="118788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6</xdr:row>
      <xdr:rowOff>19050</xdr:rowOff>
    </xdr:from>
    <xdr:to>
      <xdr:col>3</xdr:col>
      <xdr:colOff>9769</xdr:colOff>
      <xdr:row>8</xdr:row>
      <xdr:rowOff>31750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E4F2B80-2463-2A12-FF1F-6022C04C269F}"/>
            </a:ext>
          </a:extLst>
        </xdr:cNvPr>
        <xdr:cNvSpPr txBox="1"/>
      </xdr:nvSpPr>
      <xdr:spPr>
        <a:xfrm>
          <a:off x="0" y="1132742"/>
          <a:ext cx="2183423" cy="3839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2">
                  <a:lumMod val="25000"/>
                </a:schemeClr>
              </a:solidFill>
            </a:rPr>
            <a:t>Igor Gabriel</a:t>
          </a:r>
        </a:p>
      </xdr:txBody>
    </xdr:sp>
    <xdr:clientData/>
  </xdr:twoCellAnchor>
  <xdr:twoCellAnchor editAs="oneCell">
    <xdr:from>
      <xdr:col>0</xdr:col>
      <xdr:colOff>2</xdr:colOff>
      <xdr:row>27</xdr:row>
      <xdr:rowOff>71352</xdr:rowOff>
    </xdr:from>
    <xdr:to>
      <xdr:col>2</xdr:col>
      <xdr:colOff>898073</xdr:colOff>
      <xdr:row>33</xdr:row>
      <xdr:rowOff>36286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560A7D25-025F-4259-8DD9-2DA4AC2F4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4969923"/>
              <a:ext cx="2113642" cy="1053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54427</xdr:colOff>
      <xdr:row>10</xdr:row>
      <xdr:rowOff>127000</xdr:rowOff>
    </xdr:from>
    <xdr:to>
      <xdr:col>2</xdr:col>
      <xdr:colOff>941293</xdr:colOff>
      <xdr:row>17</xdr:row>
      <xdr:rowOff>9071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arca">
              <a:extLst>
                <a:ext uri="{FF2B5EF4-FFF2-40B4-BE49-F238E27FC236}">
                  <a16:creationId xmlns:a16="http://schemas.microsoft.com/office/drawing/2014/main" id="{A8AD4FF7-4D25-4363-A714-1373E0558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27" y="1941286"/>
              <a:ext cx="2102437" cy="1152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9769</xdr:colOff>
      <xdr:row>18</xdr:row>
      <xdr:rowOff>79546</xdr:rowOff>
    </xdr:from>
    <xdr:to>
      <xdr:col>2</xdr:col>
      <xdr:colOff>907143</xdr:colOff>
      <xdr:row>25</xdr:row>
      <xdr:rowOff>72572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rros">
              <a:extLst>
                <a:ext uri="{FF2B5EF4-FFF2-40B4-BE49-F238E27FC236}">
                  <a16:creationId xmlns:a16="http://schemas.microsoft.com/office/drawing/2014/main" id="{5FAFF8D9-DE7F-4E3E-B23A-BA80B4D3B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9" y="3345260"/>
              <a:ext cx="2112945" cy="1263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136769</xdr:colOff>
      <xdr:row>9</xdr:row>
      <xdr:rowOff>39078</xdr:rowOff>
    </xdr:from>
    <xdr:to>
      <xdr:col>2</xdr:col>
      <xdr:colOff>859692</xdr:colOff>
      <xdr:row>10</xdr:row>
      <xdr:rowOff>131884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F48E24BE-FFAF-F3CB-FE5F-8CD88D530269}"/>
            </a:ext>
          </a:extLst>
        </xdr:cNvPr>
        <xdr:cNvSpPr/>
      </xdr:nvSpPr>
      <xdr:spPr>
        <a:xfrm>
          <a:off x="136769" y="1709616"/>
          <a:ext cx="1944077" cy="278422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b="1"/>
            <a:t>MARCAS</a:t>
          </a:r>
        </a:p>
      </xdr:txBody>
    </xdr:sp>
    <xdr:clientData/>
  </xdr:twoCellAnchor>
  <xdr:twoCellAnchor>
    <xdr:from>
      <xdr:col>0</xdr:col>
      <xdr:colOff>113323</xdr:colOff>
      <xdr:row>17</xdr:row>
      <xdr:rowOff>5862</xdr:rowOff>
    </xdr:from>
    <xdr:to>
      <xdr:col>2</xdr:col>
      <xdr:colOff>836246</xdr:colOff>
      <xdr:row>18</xdr:row>
      <xdr:rowOff>98669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24EDEA0C-5A8A-0068-61EC-184147F4FFE7}"/>
            </a:ext>
          </a:extLst>
        </xdr:cNvPr>
        <xdr:cNvSpPr/>
      </xdr:nvSpPr>
      <xdr:spPr>
        <a:xfrm>
          <a:off x="113323" y="3161324"/>
          <a:ext cx="1944077" cy="278422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b="1"/>
            <a:t>CARROS</a:t>
          </a:r>
        </a:p>
      </xdr:txBody>
    </xdr:sp>
    <xdr:clientData/>
  </xdr:twoCellAnchor>
  <xdr:twoCellAnchor>
    <xdr:from>
      <xdr:col>0</xdr:col>
      <xdr:colOff>80108</xdr:colOff>
      <xdr:row>26</xdr:row>
      <xdr:rowOff>6839</xdr:rowOff>
    </xdr:from>
    <xdr:to>
      <xdr:col>2</xdr:col>
      <xdr:colOff>803031</xdr:colOff>
      <xdr:row>27</xdr:row>
      <xdr:rowOff>99646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17EBFCC9-BD21-1A53-8B81-8095875E9DF5}"/>
            </a:ext>
          </a:extLst>
        </xdr:cNvPr>
        <xdr:cNvSpPr/>
      </xdr:nvSpPr>
      <xdr:spPr>
        <a:xfrm>
          <a:off x="80108" y="4832839"/>
          <a:ext cx="1944077" cy="278422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b="1"/>
            <a:t>VENDEDORES</a:t>
          </a:r>
        </a:p>
      </xdr:txBody>
    </xdr:sp>
    <xdr:clientData/>
  </xdr:twoCellAnchor>
  <xdr:twoCellAnchor>
    <xdr:from>
      <xdr:col>18</xdr:col>
      <xdr:colOff>582980</xdr:colOff>
      <xdr:row>1</xdr:row>
      <xdr:rowOff>14016</xdr:rowOff>
    </xdr:from>
    <xdr:to>
      <xdr:col>27</xdr:col>
      <xdr:colOff>9070</xdr:colOff>
      <xdr:row>8</xdr:row>
      <xdr:rowOff>144235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BD1CF82-49DA-A060-1617-B88F1C480191}"/>
            </a:ext>
          </a:extLst>
        </xdr:cNvPr>
        <xdr:cNvGrpSpPr/>
      </xdr:nvGrpSpPr>
      <xdr:grpSpPr>
        <a:xfrm>
          <a:off x="11867837" y="195445"/>
          <a:ext cx="4896162" cy="1400219"/>
          <a:chOff x="3008278" y="2941945"/>
          <a:chExt cx="4904374" cy="1149664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0204A06-CAAE-7F5A-8BEC-28A147367D6D}"/>
              </a:ext>
            </a:extLst>
          </xdr:cNvPr>
          <xdr:cNvSpPr/>
        </xdr:nvSpPr>
        <xdr:spPr>
          <a:xfrm>
            <a:off x="3008278" y="2941945"/>
            <a:ext cx="4900430" cy="1149664"/>
          </a:xfrm>
          <a:prstGeom prst="roundRect">
            <a:avLst>
              <a:gd name="adj" fmla="val 1227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9923D33-CACD-291D-F513-91CFF0FBE989}"/>
              </a:ext>
            </a:extLst>
          </xdr:cNvPr>
          <xdr:cNvSpPr/>
        </xdr:nvSpPr>
        <xdr:spPr>
          <a:xfrm>
            <a:off x="3013291" y="2952159"/>
            <a:ext cx="4899361" cy="364434"/>
          </a:xfrm>
          <a:prstGeom prst="round2SameRect">
            <a:avLst>
              <a:gd name="adj1" fmla="val 36364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MESES DE VENDA</a:t>
            </a:r>
          </a:p>
        </xdr:txBody>
      </xdr:sp>
    </xdr:grpSp>
    <xdr:clientData/>
  </xdr:twoCellAnchor>
  <xdr:twoCellAnchor editAs="oneCell">
    <xdr:from>
      <xdr:col>19</xdr:col>
      <xdr:colOff>108855</xdr:colOff>
      <xdr:row>4</xdr:row>
      <xdr:rowOff>64568</xdr:rowOff>
    </xdr:from>
    <xdr:to>
      <xdr:col>26</xdr:col>
      <xdr:colOff>507999</xdr:colOff>
      <xdr:row>8</xdr:row>
      <xdr:rowOff>45358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ês Venda">
              <a:extLst>
                <a:ext uri="{FF2B5EF4-FFF2-40B4-BE49-F238E27FC236}">
                  <a16:creationId xmlns:a16="http://schemas.microsoft.com/office/drawing/2014/main" id="{B990572A-BCBB-43D5-B59B-74770A1FD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498" y="790282"/>
              <a:ext cx="4653644" cy="706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136070</xdr:colOff>
      <xdr:row>1</xdr:row>
      <xdr:rowOff>14016</xdr:rowOff>
    </xdr:from>
    <xdr:to>
      <xdr:col>18</xdr:col>
      <xdr:colOff>335641</xdr:colOff>
      <xdr:row>8</xdr:row>
      <xdr:rowOff>144235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41A370C-9F3F-31AB-CD86-8D53AF2A1804}"/>
            </a:ext>
          </a:extLst>
        </xdr:cNvPr>
        <xdr:cNvGrpSpPr/>
      </xdr:nvGrpSpPr>
      <xdr:grpSpPr>
        <a:xfrm>
          <a:off x="2304141" y="195445"/>
          <a:ext cx="9316357" cy="1400219"/>
          <a:chOff x="3008278" y="2941945"/>
          <a:chExt cx="4904374" cy="1149664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9B54F52F-0B85-5A7B-78A4-90832FDF034A}"/>
              </a:ext>
            </a:extLst>
          </xdr:cNvPr>
          <xdr:cNvSpPr/>
        </xdr:nvSpPr>
        <xdr:spPr>
          <a:xfrm>
            <a:off x="3008278" y="2941945"/>
            <a:ext cx="4900430" cy="1149664"/>
          </a:xfrm>
          <a:prstGeom prst="roundRect">
            <a:avLst>
              <a:gd name="adj" fmla="val 1227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E26D707F-F1AF-5522-2383-AA884F0E081D}"/>
              </a:ext>
            </a:extLst>
          </xdr:cNvPr>
          <xdr:cNvSpPr/>
        </xdr:nvSpPr>
        <xdr:spPr>
          <a:xfrm>
            <a:off x="3013291" y="2952159"/>
            <a:ext cx="4899361" cy="364434"/>
          </a:xfrm>
          <a:prstGeom prst="round2SameRect">
            <a:avLst>
              <a:gd name="adj1" fmla="val 36364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RESULTADOS</a:t>
            </a:r>
          </a:p>
        </xdr:txBody>
      </xdr:sp>
    </xdr:grpSp>
    <xdr:clientData/>
  </xdr:twoCellAnchor>
  <xdr:twoCellAnchor>
    <xdr:from>
      <xdr:col>3</xdr:col>
      <xdr:colOff>181429</xdr:colOff>
      <xdr:row>9</xdr:row>
      <xdr:rowOff>117928</xdr:rowOff>
    </xdr:from>
    <xdr:to>
      <xdr:col>18</xdr:col>
      <xdr:colOff>326573</xdr:colOff>
      <xdr:row>24</xdr:row>
      <xdr:rowOff>139699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75BEE21-E7A8-47DB-A092-FEF0D0331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371930</xdr:colOff>
      <xdr:row>4</xdr:row>
      <xdr:rowOff>48983</xdr:rowOff>
    </xdr:from>
    <xdr:to>
      <xdr:col>4</xdr:col>
      <xdr:colOff>484144</xdr:colOff>
      <xdr:row>8</xdr:row>
      <xdr:rowOff>43268</xdr:rowOff>
    </xdr:to>
    <xdr:pic>
      <xdr:nvPicPr>
        <xdr:cNvPr id="7" name="Gráfico 6" descr="Dinheiro com preenchimento sólido">
          <a:extLst>
            <a:ext uri="{FF2B5EF4-FFF2-40B4-BE49-F238E27FC236}">
              <a16:creationId xmlns:a16="http://schemas.microsoft.com/office/drawing/2014/main" id="{F5B15F7E-44BF-6BD8-EEDA-09EADCACB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2540001" y="774697"/>
          <a:ext cx="720000" cy="720000"/>
        </a:xfrm>
        <a:prstGeom prst="rect">
          <a:avLst/>
        </a:prstGeom>
      </xdr:spPr>
    </xdr:pic>
    <xdr:clientData/>
  </xdr:twoCellAnchor>
  <xdr:twoCellAnchor>
    <xdr:from>
      <xdr:col>4</xdr:col>
      <xdr:colOff>426357</xdr:colOff>
      <xdr:row>4</xdr:row>
      <xdr:rowOff>135169</xdr:rowOff>
    </xdr:from>
    <xdr:to>
      <xdr:col>8</xdr:col>
      <xdr:colOff>226785</xdr:colOff>
      <xdr:row>7</xdr:row>
      <xdr:rowOff>180526</xdr:rowOff>
    </xdr:to>
    <xdr:sp macro="" textlink="'Base de dados'!K6">
      <xdr:nvSpPr>
        <xdr:cNvPr id="8" name="CaixaDeTexto 7">
          <a:extLst>
            <a:ext uri="{FF2B5EF4-FFF2-40B4-BE49-F238E27FC236}">
              <a16:creationId xmlns:a16="http://schemas.microsoft.com/office/drawing/2014/main" id="{78CE1D22-533E-3579-7DE8-F2560C8A23C1}"/>
            </a:ext>
          </a:extLst>
        </xdr:cNvPr>
        <xdr:cNvSpPr txBox="1"/>
      </xdr:nvSpPr>
      <xdr:spPr>
        <a:xfrm>
          <a:off x="3202214" y="860883"/>
          <a:ext cx="2231571" cy="589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C05D30-38E8-4676-9E50-6ED0E0F43D95}" type="TxLink">
            <a:rPr lang="en-US" sz="2000" b="1" i="0" u="none" strike="noStrike">
              <a:solidFill>
                <a:schemeClr val="accent6">
                  <a:lumMod val="75000"/>
                </a:schemeClr>
              </a:solidFill>
              <a:latin typeface="Calibri"/>
              <a:cs typeface="Calibri"/>
            </a:rPr>
            <a:pPr algn="ctr"/>
            <a:t> R$ 50.158.467,70 </a:t>
          </a:fld>
          <a:endParaRPr lang="pt-BR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9</xdr:col>
      <xdr:colOff>362856</xdr:colOff>
      <xdr:row>4</xdr:row>
      <xdr:rowOff>12699</xdr:rowOff>
    </xdr:from>
    <xdr:to>
      <xdr:col>10</xdr:col>
      <xdr:colOff>475071</xdr:colOff>
      <xdr:row>8</xdr:row>
      <xdr:rowOff>6984</xdr:rowOff>
    </xdr:to>
    <xdr:pic>
      <xdr:nvPicPr>
        <xdr:cNvPr id="18" name="Gráfico 17" descr="Inventário correto estrutura de tópicos">
          <a:extLst>
            <a:ext uri="{FF2B5EF4-FFF2-40B4-BE49-F238E27FC236}">
              <a16:creationId xmlns:a16="http://schemas.microsoft.com/office/drawing/2014/main" id="{2B532AFF-D2A6-2B98-FCB9-E3B22584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177642" y="738413"/>
          <a:ext cx="720000" cy="720000"/>
        </a:xfrm>
        <a:prstGeom prst="rect">
          <a:avLst/>
        </a:prstGeom>
      </xdr:spPr>
    </xdr:pic>
    <xdr:clientData/>
  </xdr:twoCellAnchor>
  <xdr:twoCellAnchor>
    <xdr:from>
      <xdr:col>10</xdr:col>
      <xdr:colOff>351972</xdr:colOff>
      <xdr:row>4</xdr:row>
      <xdr:rowOff>174174</xdr:rowOff>
    </xdr:from>
    <xdr:to>
      <xdr:col>12</xdr:col>
      <xdr:colOff>45357</xdr:colOff>
      <xdr:row>8</xdr:row>
      <xdr:rowOff>35381</xdr:rowOff>
    </xdr:to>
    <xdr:sp macro="" textlink="'Base de dados'!M6">
      <xdr:nvSpPr>
        <xdr:cNvPr id="26" name="CaixaDeTexto 25">
          <a:extLst>
            <a:ext uri="{FF2B5EF4-FFF2-40B4-BE49-F238E27FC236}">
              <a16:creationId xmlns:a16="http://schemas.microsoft.com/office/drawing/2014/main" id="{A63A135A-9342-5823-7614-DBD382841450}"/>
            </a:ext>
          </a:extLst>
        </xdr:cNvPr>
        <xdr:cNvSpPr txBox="1"/>
      </xdr:nvSpPr>
      <xdr:spPr>
        <a:xfrm>
          <a:off x="6774543" y="899888"/>
          <a:ext cx="908957" cy="586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BD74BC-B208-445C-93DA-56877DBC80CD}" type="TxLink"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 algn="ctr"/>
            <a:t>675</a:t>
          </a:fld>
          <a:endParaRPr lang="pt-BR" sz="4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451757</xdr:colOff>
      <xdr:row>3</xdr:row>
      <xdr:rowOff>163284</xdr:rowOff>
    </xdr:from>
    <xdr:to>
      <xdr:col>8</xdr:col>
      <xdr:colOff>252185</xdr:colOff>
      <xdr:row>5</xdr:row>
      <xdr:rowOff>97067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C6AE28D-2E1C-9E42-2F30-52F7E45DD456}"/>
            </a:ext>
          </a:extLst>
        </xdr:cNvPr>
        <xdr:cNvSpPr txBox="1"/>
      </xdr:nvSpPr>
      <xdr:spPr>
        <a:xfrm>
          <a:off x="3227614" y="707570"/>
          <a:ext cx="2231571" cy="29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rgbClr val="BF0FFF"/>
              </a:solidFill>
              <a:latin typeface="Calibri"/>
              <a:cs typeface="Calibri"/>
            </a:rPr>
            <a:t>FATURAMENTO</a:t>
          </a:r>
        </a:p>
      </xdr:txBody>
    </xdr:sp>
    <xdr:clientData/>
  </xdr:twoCellAnchor>
  <xdr:twoCellAnchor>
    <xdr:from>
      <xdr:col>10</xdr:col>
      <xdr:colOff>336549</xdr:colOff>
      <xdr:row>4</xdr:row>
      <xdr:rowOff>2721</xdr:rowOff>
    </xdr:from>
    <xdr:to>
      <xdr:col>12</xdr:col>
      <xdr:colOff>101598</xdr:colOff>
      <xdr:row>5</xdr:row>
      <xdr:rowOff>115210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2E563A31-B4DE-F457-6631-E8B60B691AFD}"/>
            </a:ext>
          </a:extLst>
        </xdr:cNvPr>
        <xdr:cNvSpPr txBox="1"/>
      </xdr:nvSpPr>
      <xdr:spPr>
        <a:xfrm>
          <a:off x="6759120" y="728435"/>
          <a:ext cx="980621" cy="293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rgbClr val="FF1B6B"/>
              </a:solidFill>
              <a:latin typeface="Calibri"/>
              <a:cs typeface="Calibri"/>
            </a:rPr>
            <a:t>VENDAS</a:t>
          </a:r>
        </a:p>
      </xdr:txBody>
    </xdr:sp>
    <xdr:clientData/>
  </xdr:twoCellAnchor>
  <xdr:twoCellAnchor editAs="oneCell">
    <xdr:from>
      <xdr:col>13</xdr:col>
      <xdr:colOff>415473</xdr:colOff>
      <xdr:row>4</xdr:row>
      <xdr:rowOff>56240</xdr:rowOff>
    </xdr:from>
    <xdr:to>
      <xdr:col>14</xdr:col>
      <xdr:colOff>527688</xdr:colOff>
      <xdr:row>8</xdr:row>
      <xdr:rowOff>50525</xdr:rowOff>
    </xdr:to>
    <xdr:pic>
      <xdr:nvPicPr>
        <xdr:cNvPr id="32" name="Gráfico 31" descr="Moedas estrutura de tópicos">
          <a:extLst>
            <a:ext uri="{FF2B5EF4-FFF2-40B4-BE49-F238E27FC236}">
              <a16:creationId xmlns:a16="http://schemas.microsoft.com/office/drawing/2014/main" id="{DADCAAE9-F2DA-E411-8A59-600B8407E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661402" y="781954"/>
          <a:ext cx="720000" cy="720000"/>
        </a:xfrm>
        <a:prstGeom prst="rect">
          <a:avLst/>
        </a:prstGeom>
      </xdr:spPr>
    </xdr:pic>
    <xdr:clientData/>
  </xdr:twoCellAnchor>
  <xdr:twoCellAnchor>
    <xdr:from>
      <xdr:col>14</xdr:col>
      <xdr:colOff>469901</xdr:colOff>
      <xdr:row>4</xdr:row>
      <xdr:rowOff>142426</xdr:rowOff>
    </xdr:from>
    <xdr:to>
      <xdr:col>18</xdr:col>
      <xdr:colOff>270329</xdr:colOff>
      <xdr:row>8</xdr:row>
      <xdr:rowOff>6354</xdr:rowOff>
    </xdr:to>
    <xdr:sp macro="" textlink="'Base de dados'!O6">
      <xdr:nvSpPr>
        <xdr:cNvPr id="33" name="CaixaDeTexto 32">
          <a:extLst>
            <a:ext uri="{FF2B5EF4-FFF2-40B4-BE49-F238E27FC236}">
              <a16:creationId xmlns:a16="http://schemas.microsoft.com/office/drawing/2014/main" id="{23781B4F-660B-1787-CF42-AD2E7D1B1D0B}"/>
            </a:ext>
          </a:extLst>
        </xdr:cNvPr>
        <xdr:cNvSpPr txBox="1"/>
      </xdr:nvSpPr>
      <xdr:spPr>
        <a:xfrm>
          <a:off x="9323615" y="868140"/>
          <a:ext cx="2231571" cy="589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E673F4A-E763-4418-A89C-F53D6994E116}" type="TxLink">
            <a:rPr lang="en-US" sz="2000" b="1" i="0" u="none" strike="noStrike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 algn="l"/>
            <a:t> R$ 501.584,68 </a:t>
          </a:fld>
          <a:endParaRPr lang="pt-BR" sz="2000" b="1" i="0" u="none" strike="noStrike">
            <a:solidFill>
              <a:srgbClr val="FF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539750</xdr:colOff>
      <xdr:row>3</xdr:row>
      <xdr:rowOff>170541</xdr:rowOff>
    </xdr:from>
    <xdr:to>
      <xdr:col>17</xdr:col>
      <xdr:colOff>381000</xdr:colOff>
      <xdr:row>5</xdr:row>
      <xdr:rowOff>104324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DC2447E5-5442-7B72-53FD-BFB60E781164}"/>
            </a:ext>
          </a:extLst>
        </xdr:cNvPr>
        <xdr:cNvSpPr txBox="1"/>
      </xdr:nvSpPr>
      <xdr:spPr>
        <a:xfrm>
          <a:off x="9417050" y="722991"/>
          <a:ext cx="1670050" cy="302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t>COMISSÕES</a:t>
          </a:r>
        </a:p>
      </xdr:txBody>
    </xdr:sp>
    <xdr:clientData/>
  </xdr:twoCellAnchor>
  <xdr:twoCellAnchor>
    <xdr:from>
      <xdr:col>19</xdr:col>
      <xdr:colOff>9071</xdr:colOff>
      <xdr:row>9</xdr:row>
      <xdr:rowOff>136073</xdr:rowOff>
    </xdr:from>
    <xdr:to>
      <xdr:col>26</xdr:col>
      <xdr:colOff>589643</xdr:colOff>
      <xdr:row>24</xdr:row>
      <xdr:rowOff>157844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5180A61-13D4-4474-B204-F26612171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185372</xdr:colOff>
      <xdr:row>25</xdr:row>
      <xdr:rowOff>161709</xdr:rowOff>
    </xdr:from>
    <xdr:to>
      <xdr:col>10</xdr:col>
      <xdr:colOff>502872</xdr:colOff>
      <xdr:row>41</xdr:row>
      <xdr:rowOff>1263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FD1A5180-B739-4C6D-855F-E5B52C62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3</xdr:col>
      <xdr:colOff>234280</xdr:colOff>
      <xdr:row>26</xdr:row>
      <xdr:rowOff>2366</xdr:rowOff>
    </xdr:from>
    <xdr:ext cx="1336071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910046C1-31FF-03A9-E091-5D5332F25187}"/>
            </a:ext>
          </a:extLst>
        </xdr:cNvPr>
        <xdr:cNvSpPr txBox="1"/>
      </xdr:nvSpPr>
      <xdr:spPr>
        <a:xfrm>
          <a:off x="2404323" y="4740018"/>
          <a:ext cx="13360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099773"/>
              </a:solidFill>
            </a:rPr>
            <a:t>% de Venda Mensal</a:t>
          </a:r>
        </a:p>
      </xdr:txBody>
    </xdr:sp>
    <xdr:clientData/>
  </xdr:oneCellAnchor>
  <xdr:twoCellAnchor>
    <xdr:from>
      <xdr:col>19</xdr:col>
      <xdr:colOff>49892</xdr:colOff>
      <xdr:row>26</xdr:row>
      <xdr:rowOff>27213</xdr:rowOff>
    </xdr:from>
    <xdr:to>
      <xdr:col>26</xdr:col>
      <xdr:colOff>571500</xdr:colOff>
      <xdr:row>40</xdr:row>
      <xdr:rowOff>172356</xdr:rowOff>
    </xdr:to>
    <xdr:graphicFrame macro="">
      <xdr:nvGraphicFramePr>
        <xdr:cNvPr id="629" name="Gráfico 628">
          <a:extLst>
            <a:ext uri="{FF2B5EF4-FFF2-40B4-BE49-F238E27FC236}">
              <a16:creationId xmlns:a16="http://schemas.microsoft.com/office/drawing/2014/main" id="{A151F517-49E5-46E4-DC78-3B217BD16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90711</xdr:colOff>
      <xdr:row>32</xdr:row>
      <xdr:rowOff>136070</xdr:rowOff>
    </xdr:from>
    <xdr:to>
      <xdr:col>26</xdr:col>
      <xdr:colOff>517071</xdr:colOff>
      <xdr:row>40</xdr:row>
      <xdr:rowOff>171289</xdr:rowOff>
    </xdr:to>
    <xdr:graphicFrame macro="">
      <xdr:nvGraphicFramePr>
        <xdr:cNvPr id="630" name="Gráfico 629">
          <a:extLst>
            <a:ext uri="{FF2B5EF4-FFF2-40B4-BE49-F238E27FC236}">
              <a16:creationId xmlns:a16="http://schemas.microsoft.com/office/drawing/2014/main" id="{E3575578-C366-4E29-9878-2C45A1E4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29991</xdr:colOff>
      <xdr:row>25</xdr:row>
      <xdr:rowOff>179924</xdr:rowOff>
    </xdr:from>
    <xdr:to>
      <xdr:col>18</xdr:col>
      <xdr:colOff>342493</xdr:colOff>
      <xdr:row>40</xdr:row>
      <xdr:rowOff>177042</xdr:rowOff>
    </xdr:to>
    <xdr:graphicFrame macro="">
      <xdr:nvGraphicFramePr>
        <xdr:cNvPr id="636" name="Gráfico 635">
          <a:extLst>
            <a:ext uri="{FF2B5EF4-FFF2-40B4-BE49-F238E27FC236}">
              <a16:creationId xmlns:a16="http://schemas.microsoft.com/office/drawing/2014/main" id="{D0B54C85-D547-4436-B2C2-B436F8BB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345414</xdr:colOff>
      <xdr:row>26</xdr:row>
      <xdr:rowOff>179336</xdr:rowOff>
    </xdr:from>
    <xdr:to>
      <xdr:col>25</xdr:col>
      <xdr:colOff>224695</xdr:colOff>
      <xdr:row>35</xdr:row>
      <xdr:rowOff>39077</xdr:rowOff>
    </xdr:to>
    <xdr:graphicFrame macro="">
      <xdr:nvGraphicFramePr>
        <xdr:cNvPr id="637" name="Gráfico 636">
          <a:extLst>
            <a:ext uri="{FF2B5EF4-FFF2-40B4-BE49-F238E27FC236}">
              <a16:creationId xmlns:a16="http://schemas.microsoft.com/office/drawing/2014/main" id="{52125A83-4796-4555-99C1-ABD123F29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542469</xdr:colOff>
      <xdr:row>28</xdr:row>
      <xdr:rowOff>72155</xdr:rowOff>
    </xdr:from>
    <xdr:to>
      <xdr:col>22</xdr:col>
      <xdr:colOff>471713</xdr:colOff>
      <xdr:row>33</xdr:row>
      <xdr:rowOff>164684</xdr:rowOff>
    </xdr:to>
    <xdr:graphicFrame macro="">
      <xdr:nvGraphicFramePr>
        <xdr:cNvPr id="638" name="Gráfico 637">
          <a:extLst>
            <a:ext uri="{FF2B5EF4-FFF2-40B4-BE49-F238E27FC236}">
              <a16:creationId xmlns:a16="http://schemas.microsoft.com/office/drawing/2014/main" id="{06A329D1-0DFB-7450-8168-695C6583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113600</xdr:colOff>
      <xdr:row>28</xdr:row>
      <xdr:rowOff>58479</xdr:rowOff>
    </xdr:from>
    <xdr:to>
      <xdr:col>27</xdr:col>
      <xdr:colOff>42843</xdr:colOff>
      <xdr:row>33</xdr:row>
      <xdr:rowOff>151008</xdr:rowOff>
    </xdr:to>
    <xdr:graphicFrame macro="">
      <xdr:nvGraphicFramePr>
        <xdr:cNvPr id="639" name="Gráfico 638">
          <a:extLst>
            <a:ext uri="{FF2B5EF4-FFF2-40B4-BE49-F238E27FC236}">
              <a16:creationId xmlns:a16="http://schemas.microsoft.com/office/drawing/2014/main" id="{5F194ECA-D075-7950-C2C7-448B98B1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23</xdr:col>
      <xdr:colOff>351098</xdr:colOff>
      <xdr:row>29</xdr:row>
      <xdr:rowOff>112203</xdr:rowOff>
    </xdr:from>
    <xdr:ext cx="522835" cy="530658"/>
    <xdr:sp macro="" textlink="">
      <xdr:nvSpPr>
        <xdr:cNvPr id="640" name="CaixaDeTexto 639">
          <a:extLst>
            <a:ext uri="{FF2B5EF4-FFF2-40B4-BE49-F238E27FC236}">
              <a16:creationId xmlns:a16="http://schemas.microsoft.com/office/drawing/2014/main" id="{445ACAAC-6C2F-1968-3F11-89B7317CDA28}"/>
            </a:ext>
          </a:extLst>
        </xdr:cNvPr>
        <xdr:cNvSpPr txBox="1"/>
      </xdr:nvSpPr>
      <xdr:spPr>
        <a:xfrm>
          <a:off x="14736290" y="5495049"/>
          <a:ext cx="52283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800" b="1">
              <a:solidFill>
                <a:schemeClr val="tx1"/>
              </a:solidFill>
            </a:rPr>
            <a:t>1º</a:t>
          </a:r>
        </a:p>
      </xdr:txBody>
    </xdr:sp>
    <xdr:clientData/>
  </xdr:oneCellAnchor>
  <xdr:oneCellAnchor>
    <xdr:from>
      <xdr:col>21</xdr:col>
      <xdr:colOff>289271</xdr:colOff>
      <xdr:row>30</xdr:row>
      <xdr:rowOff>9904</xdr:rowOff>
    </xdr:from>
    <xdr:ext cx="426207" cy="405432"/>
    <xdr:sp macro="" textlink="">
      <xdr:nvSpPr>
        <xdr:cNvPr id="642" name="CaixaDeTexto 641">
          <a:extLst>
            <a:ext uri="{FF2B5EF4-FFF2-40B4-BE49-F238E27FC236}">
              <a16:creationId xmlns:a16="http://schemas.microsoft.com/office/drawing/2014/main" id="{035E298F-5232-4C4C-8DBF-5CFEE4B49F67}"/>
            </a:ext>
          </a:extLst>
        </xdr:cNvPr>
        <xdr:cNvSpPr txBox="1"/>
      </xdr:nvSpPr>
      <xdr:spPr>
        <a:xfrm>
          <a:off x="13453309" y="5578366"/>
          <a:ext cx="4262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tx1"/>
              </a:solidFill>
            </a:rPr>
            <a:t>2º</a:t>
          </a:r>
        </a:p>
      </xdr:txBody>
    </xdr:sp>
    <xdr:clientData/>
  </xdr:oneCellAnchor>
  <xdr:oneCellAnchor>
    <xdr:from>
      <xdr:col>25</xdr:col>
      <xdr:colOff>500285</xdr:colOff>
      <xdr:row>30</xdr:row>
      <xdr:rowOff>4604</xdr:rowOff>
    </xdr:from>
    <xdr:ext cx="402098" cy="374141"/>
    <xdr:sp macro="" textlink="">
      <xdr:nvSpPr>
        <xdr:cNvPr id="643" name="CaixaDeTexto 642">
          <a:extLst>
            <a:ext uri="{FF2B5EF4-FFF2-40B4-BE49-F238E27FC236}">
              <a16:creationId xmlns:a16="http://schemas.microsoft.com/office/drawing/2014/main" id="{415FCCD3-D913-40AD-8B76-107B9271DCB7}"/>
            </a:ext>
          </a:extLst>
        </xdr:cNvPr>
        <xdr:cNvSpPr txBox="1"/>
      </xdr:nvSpPr>
      <xdr:spPr>
        <a:xfrm>
          <a:off x="16106631" y="5573066"/>
          <a:ext cx="40209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tx1"/>
              </a:solidFill>
            </a:rPr>
            <a:t>3º</a:t>
          </a:r>
        </a:p>
      </xdr:txBody>
    </xdr:sp>
    <xdr:clientData/>
  </xdr:oneCellAnchor>
  <xdr:oneCellAnchor>
    <xdr:from>
      <xdr:col>25</xdr:col>
      <xdr:colOff>411285</xdr:colOff>
      <xdr:row>27</xdr:row>
      <xdr:rowOff>140396</xdr:rowOff>
    </xdr:from>
    <xdr:ext cx="603250" cy="264560"/>
    <xdr:sp macro="" textlink="'Base de dados'!$P$22">
      <xdr:nvSpPr>
        <xdr:cNvPr id="644" name="CaixaDeTexto 643">
          <a:extLst>
            <a:ext uri="{FF2B5EF4-FFF2-40B4-BE49-F238E27FC236}">
              <a16:creationId xmlns:a16="http://schemas.microsoft.com/office/drawing/2014/main" id="{562F8523-D0A4-43BA-AD32-30E470986C4C}"/>
            </a:ext>
          </a:extLst>
        </xdr:cNvPr>
        <xdr:cNvSpPr txBox="1"/>
      </xdr:nvSpPr>
      <xdr:spPr>
        <a:xfrm>
          <a:off x="16017631" y="5152011"/>
          <a:ext cx="603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32D6C8E-CB34-49DA-970C-D441B251B92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HB20</a:t>
          </a:fld>
          <a:endParaRPr lang="pt-BR" sz="1800" b="1">
            <a:solidFill>
              <a:schemeClr val="tx1"/>
            </a:solidFill>
          </a:endParaRPr>
        </a:p>
      </xdr:txBody>
    </xdr:sp>
    <xdr:clientData/>
  </xdr:oneCellAnchor>
  <xdr:oneCellAnchor>
    <xdr:from>
      <xdr:col>23</xdr:col>
      <xdr:colOff>175358</xdr:colOff>
      <xdr:row>26</xdr:row>
      <xdr:rowOff>159933</xdr:rowOff>
    </xdr:from>
    <xdr:ext cx="825499" cy="264560"/>
    <xdr:sp macro="" textlink="'Base de dados'!$P$20">
      <xdr:nvSpPr>
        <xdr:cNvPr id="645" name="CaixaDeTexto 644">
          <a:extLst>
            <a:ext uri="{FF2B5EF4-FFF2-40B4-BE49-F238E27FC236}">
              <a16:creationId xmlns:a16="http://schemas.microsoft.com/office/drawing/2014/main" id="{16F583AA-1FFC-B205-68E8-85DDBB5A0C33}"/>
            </a:ext>
          </a:extLst>
        </xdr:cNvPr>
        <xdr:cNvSpPr txBox="1"/>
      </xdr:nvSpPr>
      <xdr:spPr>
        <a:xfrm>
          <a:off x="14560550" y="4985933"/>
          <a:ext cx="8254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9C6AA2A9-DB79-4580-A0C9-619AC1E4A4F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Onix</a:t>
          </a:fld>
          <a:endParaRPr lang="pt-BR" sz="1800" b="1">
            <a:solidFill>
              <a:schemeClr val="tx1"/>
            </a:solidFill>
          </a:endParaRPr>
        </a:p>
      </xdr:txBody>
    </xdr:sp>
    <xdr:clientData/>
  </xdr:oneCellAnchor>
  <xdr:oneCellAnchor>
    <xdr:from>
      <xdr:col>21</xdr:col>
      <xdr:colOff>92809</xdr:colOff>
      <xdr:row>27</xdr:row>
      <xdr:rowOff>77872</xdr:rowOff>
    </xdr:from>
    <xdr:ext cx="730250" cy="264560"/>
    <xdr:sp macro="" textlink="'Base de dados'!$P$21">
      <xdr:nvSpPr>
        <xdr:cNvPr id="646" name="CaixaDeTexto 645">
          <a:extLst>
            <a:ext uri="{FF2B5EF4-FFF2-40B4-BE49-F238E27FC236}">
              <a16:creationId xmlns:a16="http://schemas.microsoft.com/office/drawing/2014/main" id="{E7DB3390-0739-A425-4724-7D99B5BD56A0}"/>
            </a:ext>
          </a:extLst>
        </xdr:cNvPr>
        <xdr:cNvSpPr txBox="1"/>
      </xdr:nvSpPr>
      <xdr:spPr>
        <a:xfrm>
          <a:off x="13256847" y="5089487"/>
          <a:ext cx="730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A636C749-450B-4E3C-A006-41E9C857F35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Joy</a:t>
          </a:fld>
          <a:endParaRPr lang="pt-BR" sz="1800" b="1">
            <a:solidFill>
              <a:schemeClr val="tx1"/>
            </a:solidFill>
          </a:endParaRPr>
        </a:p>
      </xdr:txBody>
    </xdr:sp>
    <xdr:clientData/>
  </xdr:oneCellAnchor>
  <xdr:oneCellAnchor>
    <xdr:from>
      <xdr:col>19</xdr:col>
      <xdr:colOff>83039</xdr:colOff>
      <xdr:row>26</xdr:row>
      <xdr:rowOff>92807</xdr:rowOff>
    </xdr:from>
    <xdr:ext cx="1259512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5EC00D7-DC7F-4262-9D3E-906926992147}"/>
            </a:ext>
          </a:extLst>
        </xdr:cNvPr>
        <xdr:cNvSpPr txBox="1"/>
      </xdr:nvSpPr>
      <xdr:spPr>
        <a:xfrm>
          <a:off x="12025924" y="4918807"/>
          <a:ext cx="12595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099773"/>
              </a:solidFill>
            </a:rPr>
            <a:t>MAIORES</a:t>
          </a:r>
          <a:r>
            <a:rPr lang="pt-BR" sz="1100" b="1" baseline="0">
              <a:solidFill>
                <a:srgbClr val="099773"/>
              </a:solidFill>
            </a:rPr>
            <a:t> VENDAS</a:t>
          </a:r>
          <a:endParaRPr lang="pt-BR" sz="1100" b="1">
            <a:solidFill>
              <a:srgbClr val="099773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319346</xdr:colOff>
      <xdr:row>1</xdr:row>
      <xdr:rowOff>58894</xdr:rowOff>
    </xdr:from>
    <xdr:to>
      <xdr:col>6</xdr:col>
      <xdr:colOff>73195</xdr:colOff>
      <xdr:row>17</xdr:row>
      <xdr:rowOff>61627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95FD364C-BB39-58F8-440F-C60FE274F680}"/>
            </a:ext>
          </a:extLst>
        </xdr:cNvPr>
        <xdr:cNvGrpSpPr/>
      </xdr:nvGrpSpPr>
      <xdr:grpSpPr>
        <a:xfrm>
          <a:off x="3356303" y="241111"/>
          <a:ext cx="361240" cy="2918212"/>
          <a:chOff x="644805" y="322964"/>
          <a:chExt cx="361240" cy="2990968"/>
        </a:xfrm>
      </xdr:grpSpPr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8C5E1740-F1C7-9E2D-792F-AA8E81E1EDFA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B074C760-4128-20C8-8EFC-A7A9F98D2120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45814762-ACFD-22E0-7037-DE7B462A92D8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2" name="Elipse 1">
                  <a:extLst>
                    <a:ext uri="{FF2B5EF4-FFF2-40B4-BE49-F238E27FC236}">
                      <a16:creationId xmlns:a16="http://schemas.microsoft.com/office/drawing/2014/main" id="{F1C1CA86-14C0-376A-D4E5-EA110257DE84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3" name="Elipse 2">
                  <a:extLst>
                    <a:ext uri="{FF2B5EF4-FFF2-40B4-BE49-F238E27FC236}">
                      <a16:creationId xmlns:a16="http://schemas.microsoft.com/office/drawing/2014/main" id="{E8418294-C9C6-1990-95D4-3D3BF004065F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" name="Elipse 3">
                  <a:extLst>
                    <a:ext uri="{FF2B5EF4-FFF2-40B4-BE49-F238E27FC236}">
                      <a16:creationId xmlns:a16="http://schemas.microsoft.com/office/drawing/2014/main" id="{1B6D8220-E2CC-797B-9E73-D3EBC8A0CC10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" name="Elipse 4">
                  <a:extLst>
                    <a:ext uri="{FF2B5EF4-FFF2-40B4-BE49-F238E27FC236}">
                      <a16:creationId xmlns:a16="http://schemas.microsoft.com/office/drawing/2014/main" id="{935E2FC2-2F3D-FCA2-7909-6BD85A919362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Elipse 6">
                  <a:extLst>
                    <a:ext uri="{FF2B5EF4-FFF2-40B4-BE49-F238E27FC236}">
                      <a16:creationId xmlns:a16="http://schemas.microsoft.com/office/drawing/2014/main" id="{F46F5FB5-BAD4-5FD9-0D08-37215DCDA80E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Elipse 7">
                  <a:extLst>
                    <a:ext uri="{FF2B5EF4-FFF2-40B4-BE49-F238E27FC236}">
                      <a16:creationId xmlns:a16="http://schemas.microsoft.com/office/drawing/2014/main" id="{B4E98BBD-7623-D651-B797-D50EF7D43E7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Elipse 8">
                  <a:extLst>
                    <a:ext uri="{FF2B5EF4-FFF2-40B4-BE49-F238E27FC236}">
                      <a16:creationId xmlns:a16="http://schemas.microsoft.com/office/drawing/2014/main" id="{EAD6D905-798A-9D6F-1FD3-1A4FD72865D4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Elipse 9">
                  <a:extLst>
                    <a:ext uri="{FF2B5EF4-FFF2-40B4-BE49-F238E27FC236}">
                      <a16:creationId xmlns:a16="http://schemas.microsoft.com/office/drawing/2014/main" id="{027CC6FB-1FD7-123B-894E-E762C8AE8C69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Elipse 10">
                  <a:extLst>
                    <a:ext uri="{FF2B5EF4-FFF2-40B4-BE49-F238E27FC236}">
                      <a16:creationId xmlns:a16="http://schemas.microsoft.com/office/drawing/2014/main" id="{F31D4A40-EB9E-80DC-6F43-04F6FEC12B49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16" name="Agrupar 15">
                <a:extLst>
                  <a:ext uri="{FF2B5EF4-FFF2-40B4-BE49-F238E27FC236}">
                    <a16:creationId xmlns:a16="http://schemas.microsoft.com/office/drawing/2014/main" id="{0B63D5B0-B21F-D9F4-A196-5BAA3160EAD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17" name="Elipse 16">
                  <a:extLst>
                    <a:ext uri="{FF2B5EF4-FFF2-40B4-BE49-F238E27FC236}">
                      <a16:creationId xmlns:a16="http://schemas.microsoft.com/office/drawing/2014/main" id="{F242D0D6-459D-C37C-86B5-A604CA1216EB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8" name="Elipse 17">
                  <a:extLst>
                    <a:ext uri="{FF2B5EF4-FFF2-40B4-BE49-F238E27FC236}">
                      <a16:creationId xmlns:a16="http://schemas.microsoft.com/office/drawing/2014/main" id="{7B1D1E6E-2265-C62B-D6D0-8697259FC1E7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9" name="Elipse 18">
                  <a:extLst>
                    <a:ext uri="{FF2B5EF4-FFF2-40B4-BE49-F238E27FC236}">
                      <a16:creationId xmlns:a16="http://schemas.microsoft.com/office/drawing/2014/main" id="{C18091FB-3E3C-C8EC-653F-B8AB3B7B8656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0" name="Elipse 19">
                  <a:extLst>
                    <a:ext uri="{FF2B5EF4-FFF2-40B4-BE49-F238E27FC236}">
                      <a16:creationId xmlns:a16="http://schemas.microsoft.com/office/drawing/2014/main" id="{86B11FBD-0405-4D95-253B-666766DF4D74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1" name="Elipse 20">
                  <a:extLst>
                    <a:ext uri="{FF2B5EF4-FFF2-40B4-BE49-F238E27FC236}">
                      <a16:creationId xmlns:a16="http://schemas.microsoft.com/office/drawing/2014/main" id="{1CAA48CF-A519-F0EF-0E95-0161ED7F8B76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2" name="Elipse 21">
                  <a:extLst>
                    <a:ext uri="{FF2B5EF4-FFF2-40B4-BE49-F238E27FC236}">
                      <a16:creationId xmlns:a16="http://schemas.microsoft.com/office/drawing/2014/main" id="{E2015EA8-7358-4DB0-F807-136A44FF590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3" name="Elipse 22">
                  <a:extLst>
                    <a:ext uri="{FF2B5EF4-FFF2-40B4-BE49-F238E27FC236}">
                      <a16:creationId xmlns:a16="http://schemas.microsoft.com/office/drawing/2014/main" id="{55B93390-3913-D6F0-826F-D3649023C301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4" name="Elipse 23">
                  <a:extLst>
                    <a:ext uri="{FF2B5EF4-FFF2-40B4-BE49-F238E27FC236}">
                      <a16:creationId xmlns:a16="http://schemas.microsoft.com/office/drawing/2014/main" id="{11B9BB4A-6100-1522-452C-40FAB05FDD66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5" name="Elipse 24">
                  <a:extLst>
                    <a:ext uri="{FF2B5EF4-FFF2-40B4-BE49-F238E27FC236}">
                      <a16:creationId xmlns:a16="http://schemas.microsoft.com/office/drawing/2014/main" id="{ACB73402-EFB6-BAE3-8931-F74D69A14FA4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E923C941-5CAD-2240-FF82-1E4A361E0A87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</xdr:grpSpPr>
          <xdr:grpSp>
            <xdr:nvGrpSpPr>
              <xdr:cNvPr id="48" name="Agrupar 47">
                <a:extLst>
                  <a:ext uri="{FF2B5EF4-FFF2-40B4-BE49-F238E27FC236}">
                    <a16:creationId xmlns:a16="http://schemas.microsoft.com/office/drawing/2014/main" id="{782EDC3A-BD56-7AF2-5B0B-59ACEB713F5D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59" name="Elipse 58">
                  <a:extLst>
                    <a:ext uri="{FF2B5EF4-FFF2-40B4-BE49-F238E27FC236}">
                      <a16:creationId xmlns:a16="http://schemas.microsoft.com/office/drawing/2014/main" id="{C226DEA5-6DE5-F7A4-AAB8-70D5085814AC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" name="Elipse 59">
                  <a:extLst>
                    <a:ext uri="{FF2B5EF4-FFF2-40B4-BE49-F238E27FC236}">
                      <a16:creationId xmlns:a16="http://schemas.microsoft.com/office/drawing/2014/main" id="{E1F279DE-DA92-74B2-1606-E35FD72DAF96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" name="Elipse 60">
                  <a:extLst>
                    <a:ext uri="{FF2B5EF4-FFF2-40B4-BE49-F238E27FC236}">
                      <a16:creationId xmlns:a16="http://schemas.microsoft.com/office/drawing/2014/main" id="{0BF5B419-4818-572C-9C2B-5C4E651C946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" name="Elipse 61">
                  <a:extLst>
                    <a:ext uri="{FF2B5EF4-FFF2-40B4-BE49-F238E27FC236}">
                      <a16:creationId xmlns:a16="http://schemas.microsoft.com/office/drawing/2014/main" id="{463BFBC7-0CF1-93F6-6F84-B22AFB7BE9B1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" name="Elipse 62">
                  <a:extLst>
                    <a:ext uri="{FF2B5EF4-FFF2-40B4-BE49-F238E27FC236}">
                      <a16:creationId xmlns:a16="http://schemas.microsoft.com/office/drawing/2014/main" id="{33464205-C687-7CAB-5952-AB9681A5EF5F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" name="Elipse 63">
                  <a:extLst>
                    <a:ext uri="{FF2B5EF4-FFF2-40B4-BE49-F238E27FC236}">
                      <a16:creationId xmlns:a16="http://schemas.microsoft.com/office/drawing/2014/main" id="{1FA9EBA9-9332-AEEE-64E5-7401681778A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" name="Elipse 64">
                  <a:extLst>
                    <a:ext uri="{FF2B5EF4-FFF2-40B4-BE49-F238E27FC236}">
                      <a16:creationId xmlns:a16="http://schemas.microsoft.com/office/drawing/2014/main" id="{EF0A673A-992F-8894-2AED-B795933F08B4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" name="Elipse 65">
                  <a:extLst>
                    <a:ext uri="{FF2B5EF4-FFF2-40B4-BE49-F238E27FC236}">
                      <a16:creationId xmlns:a16="http://schemas.microsoft.com/office/drawing/2014/main" id="{09F337EF-180F-22A0-B6CE-49C4DD4F259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" name="Elipse 66">
                  <a:extLst>
                    <a:ext uri="{FF2B5EF4-FFF2-40B4-BE49-F238E27FC236}">
                      <a16:creationId xmlns:a16="http://schemas.microsoft.com/office/drawing/2014/main" id="{F1A27401-2B4E-7A4E-793B-77D70780CA3E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49" name="Agrupar 48">
                <a:extLst>
                  <a:ext uri="{FF2B5EF4-FFF2-40B4-BE49-F238E27FC236}">
                    <a16:creationId xmlns:a16="http://schemas.microsoft.com/office/drawing/2014/main" id="{835CC2E3-CA6E-E329-D9AE-ABE14FBE081C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50" name="Elipse 49">
                  <a:extLst>
                    <a:ext uri="{FF2B5EF4-FFF2-40B4-BE49-F238E27FC236}">
                      <a16:creationId xmlns:a16="http://schemas.microsoft.com/office/drawing/2014/main" id="{03F1FAD6-9429-431E-D35E-E421292A0495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1" name="Elipse 50">
                  <a:extLst>
                    <a:ext uri="{FF2B5EF4-FFF2-40B4-BE49-F238E27FC236}">
                      <a16:creationId xmlns:a16="http://schemas.microsoft.com/office/drawing/2014/main" id="{18EAAD7E-019B-FB7A-2A5F-32DD7FC2E2B2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2" name="Elipse 51">
                  <a:extLst>
                    <a:ext uri="{FF2B5EF4-FFF2-40B4-BE49-F238E27FC236}">
                      <a16:creationId xmlns:a16="http://schemas.microsoft.com/office/drawing/2014/main" id="{BDD95E2B-BFCE-B8DB-3195-65DBBC42231B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3" name="Elipse 52">
                  <a:extLst>
                    <a:ext uri="{FF2B5EF4-FFF2-40B4-BE49-F238E27FC236}">
                      <a16:creationId xmlns:a16="http://schemas.microsoft.com/office/drawing/2014/main" id="{41BE3481-62EE-B9FF-1EBE-3712848AF1EB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4" name="Elipse 53">
                  <a:extLst>
                    <a:ext uri="{FF2B5EF4-FFF2-40B4-BE49-F238E27FC236}">
                      <a16:creationId xmlns:a16="http://schemas.microsoft.com/office/drawing/2014/main" id="{84FD5DF6-2ED7-A933-EEF2-F0770A9309BC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5" name="Elipse 54">
                  <a:extLst>
                    <a:ext uri="{FF2B5EF4-FFF2-40B4-BE49-F238E27FC236}">
                      <a16:creationId xmlns:a16="http://schemas.microsoft.com/office/drawing/2014/main" id="{E626F589-6B46-C2BE-3E7E-5FC2A0E67FEF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" name="Elipse 55">
                  <a:extLst>
                    <a:ext uri="{FF2B5EF4-FFF2-40B4-BE49-F238E27FC236}">
                      <a16:creationId xmlns:a16="http://schemas.microsoft.com/office/drawing/2014/main" id="{A48F96F3-8611-FD8A-F378-BAB89500871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" name="Elipse 56">
                  <a:extLst>
                    <a:ext uri="{FF2B5EF4-FFF2-40B4-BE49-F238E27FC236}">
                      <a16:creationId xmlns:a16="http://schemas.microsoft.com/office/drawing/2014/main" id="{D5B6BC07-BB6E-AA08-DFE4-04C2F3535267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" name="Elipse 57">
                  <a:extLst>
                    <a:ext uri="{FF2B5EF4-FFF2-40B4-BE49-F238E27FC236}">
                      <a16:creationId xmlns:a16="http://schemas.microsoft.com/office/drawing/2014/main" id="{5ED9575C-E593-E8BF-2B6D-159FD504E39C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69" name="Agrupar 68">
            <a:extLst>
              <a:ext uri="{FF2B5EF4-FFF2-40B4-BE49-F238E27FC236}">
                <a16:creationId xmlns:a16="http://schemas.microsoft.com/office/drawing/2014/main" id="{CD8013BF-1D4E-9CF5-AE6E-1E122E658C62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</xdr:grpSpPr>
        <xdr:grpSp>
          <xdr:nvGrpSpPr>
            <xdr:cNvPr id="70" name="Agrupar 69">
              <a:extLst>
                <a:ext uri="{FF2B5EF4-FFF2-40B4-BE49-F238E27FC236}">
                  <a16:creationId xmlns:a16="http://schemas.microsoft.com/office/drawing/2014/main" id="{345821AA-CD8F-3051-DB78-65842800E9D6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</xdr:grpSpPr>
          <xdr:grpSp>
            <xdr:nvGrpSpPr>
              <xdr:cNvPr id="92" name="Agrupar 91">
                <a:extLst>
                  <a:ext uri="{FF2B5EF4-FFF2-40B4-BE49-F238E27FC236}">
                    <a16:creationId xmlns:a16="http://schemas.microsoft.com/office/drawing/2014/main" id="{E5AD0F08-2B34-E83E-6C7A-3F3ADE5FE91D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103" name="Elipse 102">
                  <a:extLst>
                    <a:ext uri="{FF2B5EF4-FFF2-40B4-BE49-F238E27FC236}">
                      <a16:creationId xmlns:a16="http://schemas.microsoft.com/office/drawing/2014/main" id="{BD2EDE0D-0616-7BFF-3E13-2B132D552E48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4" name="Elipse 103">
                  <a:extLst>
                    <a:ext uri="{FF2B5EF4-FFF2-40B4-BE49-F238E27FC236}">
                      <a16:creationId xmlns:a16="http://schemas.microsoft.com/office/drawing/2014/main" id="{82429E6B-B7A6-C0C9-C102-42105332BCE2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5" name="Elipse 104">
                  <a:extLst>
                    <a:ext uri="{FF2B5EF4-FFF2-40B4-BE49-F238E27FC236}">
                      <a16:creationId xmlns:a16="http://schemas.microsoft.com/office/drawing/2014/main" id="{E126D363-F936-F7C9-5D89-2B62AACE247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6" name="Elipse 105">
                  <a:extLst>
                    <a:ext uri="{FF2B5EF4-FFF2-40B4-BE49-F238E27FC236}">
                      <a16:creationId xmlns:a16="http://schemas.microsoft.com/office/drawing/2014/main" id="{CC0BE57A-2466-3AC9-5DFD-9EFE221E6CA5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7" name="Elipse 106">
                  <a:extLst>
                    <a:ext uri="{FF2B5EF4-FFF2-40B4-BE49-F238E27FC236}">
                      <a16:creationId xmlns:a16="http://schemas.microsoft.com/office/drawing/2014/main" id="{3EB9C1CF-6B5F-0D5A-0E3F-A8162CDA26CF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8" name="Elipse 107">
                  <a:extLst>
                    <a:ext uri="{FF2B5EF4-FFF2-40B4-BE49-F238E27FC236}">
                      <a16:creationId xmlns:a16="http://schemas.microsoft.com/office/drawing/2014/main" id="{3EB6CAF7-25FB-388A-AB58-8E1D3D7BC92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9" name="Elipse 108">
                  <a:extLst>
                    <a:ext uri="{FF2B5EF4-FFF2-40B4-BE49-F238E27FC236}">
                      <a16:creationId xmlns:a16="http://schemas.microsoft.com/office/drawing/2014/main" id="{0A7054EB-4896-0A73-E73C-8004D9B42A7D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0" name="Elipse 109">
                  <a:extLst>
                    <a:ext uri="{FF2B5EF4-FFF2-40B4-BE49-F238E27FC236}">
                      <a16:creationId xmlns:a16="http://schemas.microsoft.com/office/drawing/2014/main" id="{75B04AFF-C027-454F-90A8-4AB7B3E8E572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1" name="Elipse 110">
                  <a:extLst>
                    <a:ext uri="{FF2B5EF4-FFF2-40B4-BE49-F238E27FC236}">
                      <a16:creationId xmlns:a16="http://schemas.microsoft.com/office/drawing/2014/main" id="{8E42C7D5-E101-6BEF-96A7-5787C317F4A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93" name="Agrupar 92">
                <a:extLst>
                  <a:ext uri="{FF2B5EF4-FFF2-40B4-BE49-F238E27FC236}">
                    <a16:creationId xmlns:a16="http://schemas.microsoft.com/office/drawing/2014/main" id="{471B3417-D31E-3343-7084-42D1DBE8A31E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94" name="Elipse 93">
                  <a:extLst>
                    <a:ext uri="{FF2B5EF4-FFF2-40B4-BE49-F238E27FC236}">
                      <a16:creationId xmlns:a16="http://schemas.microsoft.com/office/drawing/2014/main" id="{EA5C020D-8E13-ACE7-066F-DF0BCAE4FDD3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" name="Elipse 94">
                  <a:extLst>
                    <a:ext uri="{FF2B5EF4-FFF2-40B4-BE49-F238E27FC236}">
                      <a16:creationId xmlns:a16="http://schemas.microsoft.com/office/drawing/2014/main" id="{E423BE26-5D00-9B3D-828F-132450D38630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" name="Elipse 95">
                  <a:extLst>
                    <a:ext uri="{FF2B5EF4-FFF2-40B4-BE49-F238E27FC236}">
                      <a16:creationId xmlns:a16="http://schemas.microsoft.com/office/drawing/2014/main" id="{7115F320-84FF-6671-645B-E61A6489E802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" name="Elipse 96">
                  <a:extLst>
                    <a:ext uri="{FF2B5EF4-FFF2-40B4-BE49-F238E27FC236}">
                      <a16:creationId xmlns:a16="http://schemas.microsoft.com/office/drawing/2014/main" id="{8C21D00C-FA7C-F089-D2FF-1F1650096185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" name="Elipse 97">
                  <a:extLst>
                    <a:ext uri="{FF2B5EF4-FFF2-40B4-BE49-F238E27FC236}">
                      <a16:creationId xmlns:a16="http://schemas.microsoft.com/office/drawing/2014/main" id="{4AE4BA63-7560-F65D-D7DE-343293E96F34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9" name="Elipse 98">
                  <a:extLst>
                    <a:ext uri="{FF2B5EF4-FFF2-40B4-BE49-F238E27FC236}">
                      <a16:creationId xmlns:a16="http://schemas.microsoft.com/office/drawing/2014/main" id="{E1A85B99-A84C-5753-9CE0-47A861E2068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0" name="Elipse 99">
                  <a:extLst>
                    <a:ext uri="{FF2B5EF4-FFF2-40B4-BE49-F238E27FC236}">
                      <a16:creationId xmlns:a16="http://schemas.microsoft.com/office/drawing/2014/main" id="{1CA6D281-285C-51C5-DCD9-FA8A91CDC34A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1" name="Elipse 100">
                  <a:extLst>
                    <a:ext uri="{FF2B5EF4-FFF2-40B4-BE49-F238E27FC236}">
                      <a16:creationId xmlns:a16="http://schemas.microsoft.com/office/drawing/2014/main" id="{3EBB8498-E631-E436-7718-05262AFCF029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2" name="Elipse 101">
                  <a:extLst>
                    <a:ext uri="{FF2B5EF4-FFF2-40B4-BE49-F238E27FC236}">
                      <a16:creationId xmlns:a16="http://schemas.microsoft.com/office/drawing/2014/main" id="{21B3E294-A061-AC19-5FE6-A5DE9882B9D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71" name="Agrupar 70">
              <a:extLst>
                <a:ext uri="{FF2B5EF4-FFF2-40B4-BE49-F238E27FC236}">
                  <a16:creationId xmlns:a16="http://schemas.microsoft.com/office/drawing/2014/main" id="{A66E9990-B545-1483-1BAA-AB1376B70E42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</xdr:grpSpPr>
          <xdr:grpSp>
            <xdr:nvGrpSpPr>
              <xdr:cNvPr id="72" name="Agrupar 71">
                <a:extLst>
                  <a:ext uri="{FF2B5EF4-FFF2-40B4-BE49-F238E27FC236}">
                    <a16:creationId xmlns:a16="http://schemas.microsoft.com/office/drawing/2014/main" id="{77BE1FEE-BF7A-A6FD-71D7-8685972F4523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83" name="Elipse 82">
                  <a:extLst>
                    <a:ext uri="{FF2B5EF4-FFF2-40B4-BE49-F238E27FC236}">
                      <a16:creationId xmlns:a16="http://schemas.microsoft.com/office/drawing/2014/main" id="{F1537672-3388-FE2E-7209-EA7649BF0788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" name="Elipse 83">
                  <a:extLst>
                    <a:ext uri="{FF2B5EF4-FFF2-40B4-BE49-F238E27FC236}">
                      <a16:creationId xmlns:a16="http://schemas.microsoft.com/office/drawing/2014/main" id="{D3D981FE-6EFC-C096-4CB2-E8BB5C2D768E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" name="Elipse 84">
                  <a:extLst>
                    <a:ext uri="{FF2B5EF4-FFF2-40B4-BE49-F238E27FC236}">
                      <a16:creationId xmlns:a16="http://schemas.microsoft.com/office/drawing/2014/main" id="{9EBDE030-CE13-AD17-4246-DC9A79EB4EE1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" name="Elipse 85">
                  <a:extLst>
                    <a:ext uri="{FF2B5EF4-FFF2-40B4-BE49-F238E27FC236}">
                      <a16:creationId xmlns:a16="http://schemas.microsoft.com/office/drawing/2014/main" id="{35D20ABF-0767-B17A-D98D-AF954EBA0EBE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" name="Elipse 86">
                  <a:extLst>
                    <a:ext uri="{FF2B5EF4-FFF2-40B4-BE49-F238E27FC236}">
                      <a16:creationId xmlns:a16="http://schemas.microsoft.com/office/drawing/2014/main" id="{64E938C6-F3CE-B378-07DB-EE30CB9142A5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" name="Elipse 87">
                  <a:extLst>
                    <a:ext uri="{FF2B5EF4-FFF2-40B4-BE49-F238E27FC236}">
                      <a16:creationId xmlns:a16="http://schemas.microsoft.com/office/drawing/2014/main" id="{7CB0618F-C48C-AB15-7389-8E0EF9FD93F8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" name="Elipse 88">
                  <a:extLst>
                    <a:ext uri="{FF2B5EF4-FFF2-40B4-BE49-F238E27FC236}">
                      <a16:creationId xmlns:a16="http://schemas.microsoft.com/office/drawing/2014/main" id="{1FE0960E-2301-48AF-09E1-790E7031F54D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0" name="Elipse 89">
                  <a:extLst>
                    <a:ext uri="{FF2B5EF4-FFF2-40B4-BE49-F238E27FC236}">
                      <a16:creationId xmlns:a16="http://schemas.microsoft.com/office/drawing/2014/main" id="{376874D7-E55A-D695-4878-2D7C1DC99B01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" name="Elipse 90">
                  <a:extLst>
                    <a:ext uri="{FF2B5EF4-FFF2-40B4-BE49-F238E27FC236}">
                      <a16:creationId xmlns:a16="http://schemas.microsoft.com/office/drawing/2014/main" id="{E9E22BE2-40FF-0C48-94A9-E6C152C16F36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3" name="Agrupar 72">
                <a:extLst>
                  <a:ext uri="{FF2B5EF4-FFF2-40B4-BE49-F238E27FC236}">
                    <a16:creationId xmlns:a16="http://schemas.microsoft.com/office/drawing/2014/main" id="{C7B3BA40-EBB6-BDEE-6470-57B0895F388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</xdr:grpSpPr>
            <xdr:sp macro="" textlink="">
              <xdr:nvSpPr>
                <xdr:cNvPr id="74" name="Elipse 73">
                  <a:extLst>
                    <a:ext uri="{FF2B5EF4-FFF2-40B4-BE49-F238E27FC236}">
                      <a16:creationId xmlns:a16="http://schemas.microsoft.com/office/drawing/2014/main" id="{F0EACCEE-B115-E8F2-1AF0-7B4498835E18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" name="Elipse 74">
                  <a:extLst>
                    <a:ext uri="{FF2B5EF4-FFF2-40B4-BE49-F238E27FC236}">
                      <a16:creationId xmlns:a16="http://schemas.microsoft.com/office/drawing/2014/main" id="{3EAB0EE0-AA81-3F6D-3B4B-C081BD83322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" name="Elipse 75">
                  <a:extLst>
                    <a:ext uri="{FF2B5EF4-FFF2-40B4-BE49-F238E27FC236}">
                      <a16:creationId xmlns:a16="http://schemas.microsoft.com/office/drawing/2014/main" id="{AA908B72-A14E-6A58-3859-8746A5C1F886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" name="Elipse 76">
                  <a:extLst>
                    <a:ext uri="{FF2B5EF4-FFF2-40B4-BE49-F238E27FC236}">
                      <a16:creationId xmlns:a16="http://schemas.microsoft.com/office/drawing/2014/main" id="{8C199EF7-82D2-218A-3589-06626E272A9B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" name="Elipse 77">
                  <a:extLst>
                    <a:ext uri="{FF2B5EF4-FFF2-40B4-BE49-F238E27FC236}">
                      <a16:creationId xmlns:a16="http://schemas.microsoft.com/office/drawing/2014/main" id="{B6224941-BF7B-F530-17C7-412E4AB35300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" name="Elipse 78">
                  <a:extLst>
                    <a:ext uri="{FF2B5EF4-FFF2-40B4-BE49-F238E27FC236}">
                      <a16:creationId xmlns:a16="http://schemas.microsoft.com/office/drawing/2014/main" id="{0E1C2905-5245-9C92-605A-31E0836F041F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" name="Elipse 79">
                  <a:extLst>
                    <a:ext uri="{FF2B5EF4-FFF2-40B4-BE49-F238E27FC236}">
                      <a16:creationId xmlns:a16="http://schemas.microsoft.com/office/drawing/2014/main" id="{D9AB017C-1FD3-0EE5-2110-BAAA330CFC4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1" name="Elipse 80">
                  <a:extLst>
                    <a:ext uri="{FF2B5EF4-FFF2-40B4-BE49-F238E27FC236}">
                      <a16:creationId xmlns:a16="http://schemas.microsoft.com/office/drawing/2014/main" id="{8ADFEAA8-76E9-7855-CA7E-081D9A8A6A72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" name="Elipse 81">
                  <a:extLst>
                    <a:ext uri="{FF2B5EF4-FFF2-40B4-BE49-F238E27FC236}">
                      <a16:creationId xmlns:a16="http://schemas.microsoft.com/office/drawing/2014/main" id="{B217C86C-D07D-B7FC-A235-88B7B107E56E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solidFill>
                  <a:srgbClr val="43B69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  <xdr:twoCellAnchor>
    <xdr:from>
      <xdr:col>5</xdr:col>
      <xdr:colOff>315876</xdr:colOff>
      <xdr:row>1</xdr:row>
      <xdr:rowOff>58895</xdr:rowOff>
    </xdr:from>
    <xdr:to>
      <xdr:col>6</xdr:col>
      <xdr:colOff>67516</xdr:colOff>
      <xdr:row>17</xdr:row>
      <xdr:rowOff>61628</xdr:rowOff>
    </xdr:to>
    <xdr:grpSp>
      <xdr:nvGrpSpPr>
        <xdr:cNvPr id="549" name="Agrupar 548">
          <a:extLst>
            <a:ext uri="{FF2B5EF4-FFF2-40B4-BE49-F238E27FC236}">
              <a16:creationId xmlns:a16="http://schemas.microsoft.com/office/drawing/2014/main" id="{519A89DD-4C04-8F1D-0E28-6803BCC8E394}"/>
            </a:ext>
          </a:extLst>
        </xdr:cNvPr>
        <xdr:cNvGrpSpPr/>
      </xdr:nvGrpSpPr>
      <xdr:grpSpPr>
        <a:xfrm>
          <a:off x="3352833" y="241112"/>
          <a:ext cx="359031" cy="2918212"/>
          <a:chOff x="644805" y="322964"/>
          <a:chExt cx="361240" cy="2990968"/>
        </a:xfrm>
        <a:solidFill>
          <a:schemeClr val="bg2"/>
        </a:solidFill>
      </xdr:grpSpPr>
      <xdr:grpSp>
        <xdr:nvGrpSpPr>
          <xdr:cNvPr id="550" name="Agrupar 549">
            <a:extLst>
              <a:ext uri="{FF2B5EF4-FFF2-40B4-BE49-F238E27FC236}">
                <a16:creationId xmlns:a16="http://schemas.microsoft.com/office/drawing/2014/main" id="{E0F45BDB-7F01-4D51-6AC2-860CF63DCA54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594" name="Agrupar 593">
              <a:extLst>
                <a:ext uri="{FF2B5EF4-FFF2-40B4-BE49-F238E27FC236}">
                  <a16:creationId xmlns:a16="http://schemas.microsoft.com/office/drawing/2014/main" id="{F5789B24-0D66-4D86-7A13-A457B9783343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616" name="Agrupar 615">
                <a:extLst>
                  <a:ext uri="{FF2B5EF4-FFF2-40B4-BE49-F238E27FC236}">
                    <a16:creationId xmlns:a16="http://schemas.microsoft.com/office/drawing/2014/main" id="{E4A1A02B-EC8B-DF6A-5625-22581D9686D5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27" name="Elipse 626">
                  <a:extLst>
                    <a:ext uri="{FF2B5EF4-FFF2-40B4-BE49-F238E27FC236}">
                      <a16:creationId xmlns:a16="http://schemas.microsoft.com/office/drawing/2014/main" id="{41179021-C2F1-135E-FF9D-11A8590A1A9A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8" name="Elipse 627">
                  <a:extLst>
                    <a:ext uri="{FF2B5EF4-FFF2-40B4-BE49-F238E27FC236}">
                      <a16:creationId xmlns:a16="http://schemas.microsoft.com/office/drawing/2014/main" id="{F7B3CD5E-9B88-3AF0-0844-CB5600C6C4E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9" name="Elipse 628">
                  <a:extLst>
                    <a:ext uri="{FF2B5EF4-FFF2-40B4-BE49-F238E27FC236}">
                      <a16:creationId xmlns:a16="http://schemas.microsoft.com/office/drawing/2014/main" id="{20349E35-4537-56D5-AE62-D76F9BA06868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0" name="Elipse 629">
                  <a:extLst>
                    <a:ext uri="{FF2B5EF4-FFF2-40B4-BE49-F238E27FC236}">
                      <a16:creationId xmlns:a16="http://schemas.microsoft.com/office/drawing/2014/main" id="{9D417048-7DE2-3499-EB45-0111AABA9679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1" name="Elipse 630">
                  <a:extLst>
                    <a:ext uri="{FF2B5EF4-FFF2-40B4-BE49-F238E27FC236}">
                      <a16:creationId xmlns:a16="http://schemas.microsoft.com/office/drawing/2014/main" id="{C100D043-0ACC-5B92-BF9C-3119299688C8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2" name="Elipse 631">
                  <a:extLst>
                    <a:ext uri="{FF2B5EF4-FFF2-40B4-BE49-F238E27FC236}">
                      <a16:creationId xmlns:a16="http://schemas.microsoft.com/office/drawing/2014/main" id="{D630F62F-F983-58F0-7EF1-904E258D7770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3" name="Elipse 632">
                  <a:extLst>
                    <a:ext uri="{FF2B5EF4-FFF2-40B4-BE49-F238E27FC236}">
                      <a16:creationId xmlns:a16="http://schemas.microsoft.com/office/drawing/2014/main" id="{A31CFE3F-790D-04CF-B1C9-798821D777AF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4" name="Elipse 633">
                  <a:extLst>
                    <a:ext uri="{FF2B5EF4-FFF2-40B4-BE49-F238E27FC236}">
                      <a16:creationId xmlns:a16="http://schemas.microsoft.com/office/drawing/2014/main" id="{50036489-91EF-951F-92B8-DAC82318EB2F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35" name="Elipse 634">
                  <a:extLst>
                    <a:ext uri="{FF2B5EF4-FFF2-40B4-BE49-F238E27FC236}">
                      <a16:creationId xmlns:a16="http://schemas.microsoft.com/office/drawing/2014/main" id="{A78E6701-B102-2983-CA13-27B5AD70D3FF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617" name="Agrupar 616">
                <a:extLst>
                  <a:ext uri="{FF2B5EF4-FFF2-40B4-BE49-F238E27FC236}">
                    <a16:creationId xmlns:a16="http://schemas.microsoft.com/office/drawing/2014/main" id="{723514E1-62E4-97CF-48D0-AE437BE77B10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18" name="Elipse 617">
                  <a:extLst>
                    <a:ext uri="{FF2B5EF4-FFF2-40B4-BE49-F238E27FC236}">
                      <a16:creationId xmlns:a16="http://schemas.microsoft.com/office/drawing/2014/main" id="{7B0B08E2-396A-6A39-D621-3CF62071B7E8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9" name="Elipse 618">
                  <a:extLst>
                    <a:ext uri="{FF2B5EF4-FFF2-40B4-BE49-F238E27FC236}">
                      <a16:creationId xmlns:a16="http://schemas.microsoft.com/office/drawing/2014/main" id="{14A2E9E5-BD1F-195D-7B35-9C63436DE6F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0" name="Elipse 619">
                  <a:extLst>
                    <a:ext uri="{FF2B5EF4-FFF2-40B4-BE49-F238E27FC236}">
                      <a16:creationId xmlns:a16="http://schemas.microsoft.com/office/drawing/2014/main" id="{D5EF4DC5-DB2F-B50D-C7CB-75E4671132BA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1" name="Elipse 620">
                  <a:extLst>
                    <a:ext uri="{FF2B5EF4-FFF2-40B4-BE49-F238E27FC236}">
                      <a16:creationId xmlns:a16="http://schemas.microsoft.com/office/drawing/2014/main" id="{E78C2AC8-FA4A-F5C6-EDDB-CD6A770246BA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2" name="Elipse 621">
                  <a:extLst>
                    <a:ext uri="{FF2B5EF4-FFF2-40B4-BE49-F238E27FC236}">
                      <a16:creationId xmlns:a16="http://schemas.microsoft.com/office/drawing/2014/main" id="{C9C0B6AF-F573-6078-5EEA-802DD9E2A20F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3" name="Elipse 622">
                  <a:extLst>
                    <a:ext uri="{FF2B5EF4-FFF2-40B4-BE49-F238E27FC236}">
                      <a16:creationId xmlns:a16="http://schemas.microsoft.com/office/drawing/2014/main" id="{036A8BAD-BC23-0B7A-E76F-643ADBEDFAC9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4" name="Elipse 623">
                  <a:extLst>
                    <a:ext uri="{FF2B5EF4-FFF2-40B4-BE49-F238E27FC236}">
                      <a16:creationId xmlns:a16="http://schemas.microsoft.com/office/drawing/2014/main" id="{C6011EF7-51E3-3EAB-7F6A-F1932670C0EC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5" name="Elipse 624">
                  <a:extLst>
                    <a:ext uri="{FF2B5EF4-FFF2-40B4-BE49-F238E27FC236}">
                      <a16:creationId xmlns:a16="http://schemas.microsoft.com/office/drawing/2014/main" id="{38D6C970-0734-5AC0-6F58-8A4B7C859499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6" name="Elipse 625">
                  <a:extLst>
                    <a:ext uri="{FF2B5EF4-FFF2-40B4-BE49-F238E27FC236}">
                      <a16:creationId xmlns:a16="http://schemas.microsoft.com/office/drawing/2014/main" id="{8F68A803-4E36-A283-A8BC-D85DB5F07AD0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595" name="Agrupar 594">
              <a:extLst>
                <a:ext uri="{FF2B5EF4-FFF2-40B4-BE49-F238E27FC236}">
                  <a16:creationId xmlns:a16="http://schemas.microsoft.com/office/drawing/2014/main" id="{FE4C7CBB-80E4-389F-9E43-B2BC68988927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596" name="Agrupar 595">
                <a:extLst>
                  <a:ext uri="{FF2B5EF4-FFF2-40B4-BE49-F238E27FC236}">
                    <a16:creationId xmlns:a16="http://schemas.microsoft.com/office/drawing/2014/main" id="{EC40526E-609F-8E97-0881-2F9C54A229DE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07" name="Elipse 606">
                  <a:extLst>
                    <a:ext uri="{FF2B5EF4-FFF2-40B4-BE49-F238E27FC236}">
                      <a16:creationId xmlns:a16="http://schemas.microsoft.com/office/drawing/2014/main" id="{C6637873-F4D6-36F3-41C1-894E18898B99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8" name="Elipse 607">
                  <a:extLst>
                    <a:ext uri="{FF2B5EF4-FFF2-40B4-BE49-F238E27FC236}">
                      <a16:creationId xmlns:a16="http://schemas.microsoft.com/office/drawing/2014/main" id="{39F9DB5B-D9B6-3E07-0A80-3DC9A2FCCC6B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9" name="Elipse 608">
                  <a:extLst>
                    <a:ext uri="{FF2B5EF4-FFF2-40B4-BE49-F238E27FC236}">
                      <a16:creationId xmlns:a16="http://schemas.microsoft.com/office/drawing/2014/main" id="{A67A0979-6018-D42A-751E-558ABB3FC00E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0" name="Elipse 609">
                  <a:extLst>
                    <a:ext uri="{FF2B5EF4-FFF2-40B4-BE49-F238E27FC236}">
                      <a16:creationId xmlns:a16="http://schemas.microsoft.com/office/drawing/2014/main" id="{43AFA1C8-2ADF-6EFF-397A-86D168328C10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1" name="Elipse 610">
                  <a:extLst>
                    <a:ext uri="{FF2B5EF4-FFF2-40B4-BE49-F238E27FC236}">
                      <a16:creationId xmlns:a16="http://schemas.microsoft.com/office/drawing/2014/main" id="{502D4FB1-B087-9445-B7C4-744A76A592F8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2" name="Elipse 611">
                  <a:extLst>
                    <a:ext uri="{FF2B5EF4-FFF2-40B4-BE49-F238E27FC236}">
                      <a16:creationId xmlns:a16="http://schemas.microsoft.com/office/drawing/2014/main" id="{BD733290-1A73-711B-F627-2FA02D38CB5B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3" name="Elipse 612">
                  <a:extLst>
                    <a:ext uri="{FF2B5EF4-FFF2-40B4-BE49-F238E27FC236}">
                      <a16:creationId xmlns:a16="http://schemas.microsoft.com/office/drawing/2014/main" id="{AB0033B5-6A0B-CB26-DAFE-7237C82B8FF8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4" name="Elipse 613">
                  <a:extLst>
                    <a:ext uri="{FF2B5EF4-FFF2-40B4-BE49-F238E27FC236}">
                      <a16:creationId xmlns:a16="http://schemas.microsoft.com/office/drawing/2014/main" id="{7262B05A-0F27-AAF3-C654-5A43BB8834AC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5" name="Elipse 614">
                  <a:extLst>
                    <a:ext uri="{FF2B5EF4-FFF2-40B4-BE49-F238E27FC236}">
                      <a16:creationId xmlns:a16="http://schemas.microsoft.com/office/drawing/2014/main" id="{DB6E3E48-831D-1AA7-6DE9-48EEEF51B734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597" name="Agrupar 596">
                <a:extLst>
                  <a:ext uri="{FF2B5EF4-FFF2-40B4-BE49-F238E27FC236}">
                    <a16:creationId xmlns:a16="http://schemas.microsoft.com/office/drawing/2014/main" id="{FB2CE5DB-0481-83E9-FE62-72E770BED73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598" name="Elipse 597">
                  <a:extLst>
                    <a:ext uri="{FF2B5EF4-FFF2-40B4-BE49-F238E27FC236}">
                      <a16:creationId xmlns:a16="http://schemas.microsoft.com/office/drawing/2014/main" id="{1A71F95B-7E02-73F1-EA90-928679502963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9" name="Elipse 598">
                  <a:extLst>
                    <a:ext uri="{FF2B5EF4-FFF2-40B4-BE49-F238E27FC236}">
                      <a16:creationId xmlns:a16="http://schemas.microsoft.com/office/drawing/2014/main" id="{E0271D78-11A8-7BE5-441C-9E2A9250DFB6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0" name="Elipse 599">
                  <a:extLst>
                    <a:ext uri="{FF2B5EF4-FFF2-40B4-BE49-F238E27FC236}">
                      <a16:creationId xmlns:a16="http://schemas.microsoft.com/office/drawing/2014/main" id="{A11404FC-E7E5-3C34-5D53-0EE96102C78C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1" name="Elipse 600">
                  <a:extLst>
                    <a:ext uri="{FF2B5EF4-FFF2-40B4-BE49-F238E27FC236}">
                      <a16:creationId xmlns:a16="http://schemas.microsoft.com/office/drawing/2014/main" id="{FF57D296-81CE-FA85-6568-F51B75E431AD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2" name="Elipse 601">
                  <a:extLst>
                    <a:ext uri="{FF2B5EF4-FFF2-40B4-BE49-F238E27FC236}">
                      <a16:creationId xmlns:a16="http://schemas.microsoft.com/office/drawing/2014/main" id="{E32883B9-9984-02C1-0855-0CFC100B6632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3" name="Elipse 602">
                  <a:extLst>
                    <a:ext uri="{FF2B5EF4-FFF2-40B4-BE49-F238E27FC236}">
                      <a16:creationId xmlns:a16="http://schemas.microsoft.com/office/drawing/2014/main" id="{42791D3B-E636-5D9E-8D6F-F4A0387DABC7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4" name="Elipse 603">
                  <a:extLst>
                    <a:ext uri="{FF2B5EF4-FFF2-40B4-BE49-F238E27FC236}">
                      <a16:creationId xmlns:a16="http://schemas.microsoft.com/office/drawing/2014/main" id="{49DD4037-A2B8-6C51-A982-E6E9A4583F15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5" name="Elipse 604">
                  <a:extLst>
                    <a:ext uri="{FF2B5EF4-FFF2-40B4-BE49-F238E27FC236}">
                      <a16:creationId xmlns:a16="http://schemas.microsoft.com/office/drawing/2014/main" id="{88791A2B-D49E-E997-8796-4064992A14C6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6" name="Elipse 605">
                  <a:extLst>
                    <a:ext uri="{FF2B5EF4-FFF2-40B4-BE49-F238E27FC236}">
                      <a16:creationId xmlns:a16="http://schemas.microsoft.com/office/drawing/2014/main" id="{3E61F0C9-EDD8-3296-B3E7-3003595CFC7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551" name="Agrupar 550">
            <a:extLst>
              <a:ext uri="{FF2B5EF4-FFF2-40B4-BE49-F238E27FC236}">
                <a16:creationId xmlns:a16="http://schemas.microsoft.com/office/drawing/2014/main" id="{5BC4A8CC-76E0-E37D-9C23-FF0E650D71CC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552" name="Agrupar 551">
              <a:extLst>
                <a:ext uri="{FF2B5EF4-FFF2-40B4-BE49-F238E27FC236}">
                  <a16:creationId xmlns:a16="http://schemas.microsoft.com/office/drawing/2014/main" id="{5E9816F8-A1B1-9589-9285-01AC66364D53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574" name="Agrupar 573">
                <a:extLst>
                  <a:ext uri="{FF2B5EF4-FFF2-40B4-BE49-F238E27FC236}">
                    <a16:creationId xmlns:a16="http://schemas.microsoft.com/office/drawing/2014/main" id="{F5504DAF-E749-0F0F-8F1C-9C0CE2AF2489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585" name="Elipse 584">
                  <a:extLst>
                    <a:ext uri="{FF2B5EF4-FFF2-40B4-BE49-F238E27FC236}">
                      <a16:creationId xmlns:a16="http://schemas.microsoft.com/office/drawing/2014/main" id="{CE7D8A86-C68C-B403-6F39-FD4AE719E253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6" name="Elipse 585">
                  <a:extLst>
                    <a:ext uri="{FF2B5EF4-FFF2-40B4-BE49-F238E27FC236}">
                      <a16:creationId xmlns:a16="http://schemas.microsoft.com/office/drawing/2014/main" id="{AF650E1D-94A3-58BC-3565-18C86EF3897B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7" name="Elipse 586">
                  <a:extLst>
                    <a:ext uri="{FF2B5EF4-FFF2-40B4-BE49-F238E27FC236}">
                      <a16:creationId xmlns:a16="http://schemas.microsoft.com/office/drawing/2014/main" id="{E600CB6E-5BE6-42E9-0CC8-6B3BEA39C06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8" name="Elipse 587">
                  <a:extLst>
                    <a:ext uri="{FF2B5EF4-FFF2-40B4-BE49-F238E27FC236}">
                      <a16:creationId xmlns:a16="http://schemas.microsoft.com/office/drawing/2014/main" id="{9855EF93-95A8-83AD-E290-E4CBFC0EE299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9" name="Elipse 588">
                  <a:extLst>
                    <a:ext uri="{FF2B5EF4-FFF2-40B4-BE49-F238E27FC236}">
                      <a16:creationId xmlns:a16="http://schemas.microsoft.com/office/drawing/2014/main" id="{D5FDFFD1-66F0-C375-3B9C-2293AB8E9304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0" name="Elipse 589">
                  <a:extLst>
                    <a:ext uri="{FF2B5EF4-FFF2-40B4-BE49-F238E27FC236}">
                      <a16:creationId xmlns:a16="http://schemas.microsoft.com/office/drawing/2014/main" id="{81451E8A-DD8C-17E6-9652-E35ABCDF0B19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1" name="Elipse 590">
                  <a:extLst>
                    <a:ext uri="{FF2B5EF4-FFF2-40B4-BE49-F238E27FC236}">
                      <a16:creationId xmlns:a16="http://schemas.microsoft.com/office/drawing/2014/main" id="{100251B4-54ED-70AC-34C4-A4A8F367004E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2" name="Elipse 591">
                  <a:extLst>
                    <a:ext uri="{FF2B5EF4-FFF2-40B4-BE49-F238E27FC236}">
                      <a16:creationId xmlns:a16="http://schemas.microsoft.com/office/drawing/2014/main" id="{D9561E3C-503C-3E89-30D8-B03374539D9C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93" name="Elipse 592">
                  <a:extLst>
                    <a:ext uri="{FF2B5EF4-FFF2-40B4-BE49-F238E27FC236}">
                      <a16:creationId xmlns:a16="http://schemas.microsoft.com/office/drawing/2014/main" id="{05C950C4-A99F-F0BD-C729-35E03C8781B6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575" name="Agrupar 574">
                <a:extLst>
                  <a:ext uri="{FF2B5EF4-FFF2-40B4-BE49-F238E27FC236}">
                    <a16:creationId xmlns:a16="http://schemas.microsoft.com/office/drawing/2014/main" id="{694D41C9-06FC-6133-E279-BFDD4BFC32EE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576" name="Elipse 575">
                  <a:extLst>
                    <a:ext uri="{FF2B5EF4-FFF2-40B4-BE49-F238E27FC236}">
                      <a16:creationId xmlns:a16="http://schemas.microsoft.com/office/drawing/2014/main" id="{AC295AEB-95CF-2C7D-41D6-230A04454B93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7" name="Elipse 576">
                  <a:extLst>
                    <a:ext uri="{FF2B5EF4-FFF2-40B4-BE49-F238E27FC236}">
                      <a16:creationId xmlns:a16="http://schemas.microsoft.com/office/drawing/2014/main" id="{C971B0EF-EACF-4F5F-DC65-BE94328B996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8" name="Elipse 577">
                  <a:extLst>
                    <a:ext uri="{FF2B5EF4-FFF2-40B4-BE49-F238E27FC236}">
                      <a16:creationId xmlns:a16="http://schemas.microsoft.com/office/drawing/2014/main" id="{F462D9D0-0C3E-9F57-880D-074C4A6C316D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9" name="Elipse 578">
                  <a:extLst>
                    <a:ext uri="{FF2B5EF4-FFF2-40B4-BE49-F238E27FC236}">
                      <a16:creationId xmlns:a16="http://schemas.microsoft.com/office/drawing/2014/main" id="{2034F72B-CB71-2148-C16D-B054894FE13D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0" name="Elipse 579">
                  <a:extLst>
                    <a:ext uri="{FF2B5EF4-FFF2-40B4-BE49-F238E27FC236}">
                      <a16:creationId xmlns:a16="http://schemas.microsoft.com/office/drawing/2014/main" id="{FB27DACE-F734-93F5-23B4-B1E78955D467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1" name="Elipse 580">
                  <a:extLst>
                    <a:ext uri="{FF2B5EF4-FFF2-40B4-BE49-F238E27FC236}">
                      <a16:creationId xmlns:a16="http://schemas.microsoft.com/office/drawing/2014/main" id="{0CB9F2A3-B8DD-3F48-E3F5-982B9BB902E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2" name="Elipse 581">
                  <a:extLst>
                    <a:ext uri="{FF2B5EF4-FFF2-40B4-BE49-F238E27FC236}">
                      <a16:creationId xmlns:a16="http://schemas.microsoft.com/office/drawing/2014/main" id="{3AC26B50-2CD6-FC1D-1B97-C0DA9A1F7C72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3" name="Elipse 582">
                  <a:extLst>
                    <a:ext uri="{FF2B5EF4-FFF2-40B4-BE49-F238E27FC236}">
                      <a16:creationId xmlns:a16="http://schemas.microsoft.com/office/drawing/2014/main" id="{1E6CBBB4-495D-D7A5-0268-0072F5EB8B3E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4" name="Elipse 583">
                  <a:extLst>
                    <a:ext uri="{FF2B5EF4-FFF2-40B4-BE49-F238E27FC236}">
                      <a16:creationId xmlns:a16="http://schemas.microsoft.com/office/drawing/2014/main" id="{62FDECEE-382D-0876-1720-501A5E501CD4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553" name="Agrupar 552">
              <a:extLst>
                <a:ext uri="{FF2B5EF4-FFF2-40B4-BE49-F238E27FC236}">
                  <a16:creationId xmlns:a16="http://schemas.microsoft.com/office/drawing/2014/main" id="{02917C8C-33CE-612F-F0DA-31F928231B9C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554" name="Agrupar 553">
                <a:extLst>
                  <a:ext uri="{FF2B5EF4-FFF2-40B4-BE49-F238E27FC236}">
                    <a16:creationId xmlns:a16="http://schemas.microsoft.com/office/drawing/2014/main" id="{D0735B43-EBA6-3589-6F03-12762F34D567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565" name="Elipse 564">
                  <a:extLst>
                    <a:ext uri="{FF2B5EF4-FFF2-40B4-BE49-F238E27FC236}">
                      <a16:creationId xmlns:a16="http://schemas.microsoft.com/office/drawing/2014/main" id="{E3422D6F-6732-64C3-B3AF-97F6970F7341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6" name="Elipse 565">
                  <a:extLst>
                    <a:ext uri="{FF2B5EF4-FFF2-40B4-BE49-F238E27FC236}">
                      <a16:creationId xmlns:a16="http://schemas.microsoft.com/office/drawing/2014/main" id="{A64A5C57-D5C3-7A3D-25E9-656939D8EF8A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7" name="Elipse 566">
                  <a:extLst>
                    <a:ext uri="{FF2B5EF4-FFF2-40B4-BE49-F238E27FC236}">
                      <a16:creationId xmlns:a16="http://schemas.microsoft.com/office/drawing/2014/main" id="{5E6DBD1C-3F70-657A-045B-07F88121262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8" name="Elipse 567">
                  <a:extLst>
                    <a:ext uri="{FF2B5EF4-FFF2-40B4-BE49-F238E27FC236}">
                      <a16:creationId xmlns:a16="http://schemas.microsoft.com/office/drawing/2014/main" id="{DBE8C981-D7D2-30CE-5D30-E7DCE7EAD6E5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9" name="Elipse 568">
                  <a:extLst>
                    <a:ext uri="{FF2B5EF4-FFF2-40B4-BE49-F238E27FC236}">
                      <a16:creationId xmlns:a16="http://schemas.microsoft.com/office/drawing/2014/main" id="{4D3A3CFA-887A-E972-451D-55390B7571C2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0" name="Elipse 569">
                  <a:extLst>
                    <a:ext uri="{FF2B5EF4-FFF2-40B4-BE49-F238E27FC236}">
                      <a16:creationId xmlns:a16="http://schemas.microsoft.com/office/drawing/2014/main" id="{7F65101C-9EF3-6331-F01D-C0405D2B0398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1" name="Elipse 570">
                  <a:extLst>
                    <a:ext uri="{FF2B5EF4-FFF2-40B4-BE49-F238E27FC236}">
                      <a16:creationId xmlns:a16="http://schemas.microsoft.com/office/drawing/2014/main" id="{982207F0-D290-15E0-12E5-945D2BE85770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2" name="Elipse 571">
                  <a:extLst>
                    <a:ext uri="{FF2B5EF4-FFF2-40B4-BE49-F238E27FC236}">
                      <a16:creationId xmlns:a16="http://schemas.microsoft.com/office/drawing/2014/main" id="{2227EFD0-A531-ED17-F6AF-80F4A02725F3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3" name="Elipse 572">
                  <a:extLst>
                    <a:ext uri="{FF2B5EF4-FFF2-40B4-BE49-F238E27FC236}">
                      <a16:creationId xmlns:a16="http://schemas.microsoft.com/office/drawing/2014/main" id="{87C3C4E9-15BF-6326-727F-2BF96FB8C44B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555" name="Agrupar 554">
                <a:extLst>
                  <a:ext uri="{FF2B5EF4-FFF2-40B4-BE49-F238E27FC236}">
                    <a16:creationId xmlns:a16="http://schemas.microsoft.com/office/drawing/2014/main" id="{E12EBAD1-33FE-5751-00D9-11FCB9FB3424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556" name="Elipse 555">
                  <a:extLst>
                    <a:ext uri="{FF2B5EF4-FFF2-40B4-BE49-F238E27FC236}">
                      <a16:creationId xmlns:a16="http://schemas.microsoft.com/office/drawing/2014/main" id="{BEDA844A-C750-A432-68E1-A287D7B8304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57" name="Elipse 556">
                  <a:extLst>
                    <a:ext uri="{FF2B5EF4-FFF2-40B4-BE49-F238E27FC236}">
                      <a16:creationId xmlns:a16="http://schemas.microsoft.com/office/drawing/2014/main" id="{55812356-0DF1-E72A-7A49-47776F7162FF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58" name="Elipse 557">
                  <a:extLst>
                    <a:ext uri="{FF2B5EF4-FFF2-40B4-BE49-F238E27FC236}">
                      <a16:creationId xmlns:a16="http://schemas.microsoft.com/office/drawing/2014/main" id="{82A7A338-9209-1170-B045-29DDA17C3D26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59" name="Elipse 558">
                  <a:extLst>
                    <a:ext uri="{FF2B5EF4-FFF2-40B4-BE49-F238E27FC236}">
                      <a16:creationId xmlns:a16="http://schemas.microsoft.com/office/drawing/2014/main" id="{A14806F0-EFA7-6961-179A-4D44B5FE348F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0" name="Elipse 559">
                  <a:extLst>
                    <a:ext uri="{FF2B5EF4-FFF2-40B4-BE49-F238E27FC236}">
                      <a16:creationId xmlns:a16="http://schemas.microsoft.com/office/drawing/2014/main" id="{A434DD24-6747-615F-8D10-2848F518B383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1" name="Elipse 560">
                  <a:extLst>
                    <a:ext uri="{FF2B5EF4-FFF2-40B4-BE49-F238E27FC236}">
                      <a16:creationId xmlns:a16="http://schemas.microsoft.com/office/drawing/2014/main" id="{391FA8EC-762A-23BD-E418-E18F17187167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2" name="Elipse 561">
                  <a:extLst>
                    <a:ext uri="{FF2B5EF4-FFF2-40B4-BE49-F238E27FC236}">
                      <a16:creationId xmlns:a16="http://schemas.microsoft.com/office/drawing/2014/main" id="{D69D44CE-47C8-CCA9-883C-109B954BE49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3" name="Elipse 562">
                  <a:extLst>
                    <a:ext uri="{FF2B5EF4-FFF2-40B4-BE49-F238E27FC236}">
                      <a16:creationId xmlns:a16="http://schemas.microsoft.com/office/drawing/2014/main" id="{B9E40234-3EA7-D7FE-F29E-5B5295A54463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64" name="Elipse 563">
                  <a:extLst>
                    <a:ext uri="{FF2B5EF4-FFF2-40B4-BE49-F238E27FC236}">
                      <a16:creationId xmlns:a16="http://schemas.microsoft.com/office/drawing/2014/main" id="{B132FA17-F9F7-DBAA-90D8-858419A9355A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  <xdr:twoCellAnchor>
    <xdr:from>
      <xdr:col>6</xdr:col>
      <xdr:colOff>361311</xdr:colOff>
      <xdr:row>1</xdr:row>
      <xdr:rowOff>156077</xdr:rowOff>
    </xdr:from>
    <xdr:to>
      <xdr:col>7</xdr:col>
      <xdr:colOff>115160</xdr:colOff>
      <xdr:row>17</xdr:row>
      <xdr:rowOff>158810</xdr:rowOff>
    </xdr:to>
    <xdr:grpSp>
      <xdr:nvGrpSpPr>
        <xdr:cNvPr id="636" name="Agrupar 635">
          <a:extLst>
            <a:ext uri="{FF2B5EF4-FFF2-40B4-BE49-F238E27FC236}">
              <a16:creationId xmlns:a16="http://schemas.microsoft.com/office/drawing/2014/main" id="{5DB96971-A09E-DFF0-725A-8F75E86EE08A}"/>
            </a:ext>
          </a:extLst>
        </xdr:cNvPr>
        <xdr:cNvGrpSpPr/>
      </xdr:nvGrpSpPr>
      <xdr:grpSpPr>
        <a:xfrm>
          <a:off x="4005659" y="338294"/>
          <a:ext cx="361240" cy="2918212"/>
          <a:chOff x="644805" y="322964"/>
          <a:chExt cx="361240" cy="2990968"/>
        </a:xfrm>
        <a:solidFill>
          <a:srgbClr val="FFFF00"/>
        </a:solidFill>
      </xdr:grpSpPr>
      <xdr:grpSp>
        <xdr:nvGrpSpPr>
          <xdr:cNvPr id="637" name="Agrupar 636">
            <a:extLst>
              <a:ext uri="{FF2B5EF4-FFF2-40B4-BE49-F238E27FC236}">
                <a16:creationId xmlns:a16="http://schemas.microsoft.com/office/drawing/2014/main" id="{D1E2BFD8-1FA4-3622-E139-20DBE2CBCF08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681" name="Agrupar 680">
              <a:extLst>
                <a:ext uri="{FF2B5EF4-FFF2-40B4-BE49-F238E27FC236}">
                  <a16:creationId xmlns:a16="http://schemas.microsoft.com/office/drawing/2014/main" id="{395FE94D-4765-8158-45AF-2F6FA6A74770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703" name="Agrupar 702">
                <a:extLst>
                  <a:ext uri="{FF2B5EF4-FFF2-40B4-BE49-F238E27FC236}">
                    <a16:creationId xmlns:a16="http://schemas.microsoft.com/office/drawing/2014/main" id="{BB0740DB-20BA-0135-9F25-E2D3E6943A94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14" name="Elipse 713">
                  <a:extLst>
                    <a:ext uri="{FF2B5EF4-FFF2-40B4-BE49-F238E27FC236}">
                      <a16:creationId xmlns:a16="http://schemas.microsoft.com/office/drawing/2014/main" id="{9D1D329F-A78B-7E27-15FC-43105E23F2A9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5" name="Elipse 714">
                  <a:extLst>
                    <a:ext uri="{FF2B5EF4-FFF2-40B4-BE49-F238E27FC236}">
                      <a16:creationId xmlns:a16="http://schemas.microsoft.com/office/drawing/2014/main" id="{D7CA5B8C-BA2E-6436-4468-FBE0626094E0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6" name="Elipse 715">
                  <a:extLst>
                    <a:ext uri="{FF2B5EF4-FFF2-40B4-BE49-F238E27FC236}">
                      <a16:creationId xmlns:a16="http://schemas.microsoft.com/office/drawing/2014/main" id="{283F6A04-33AE-484A-6107-F070936F069C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7" name="Elipse 716">
                  <a:extLst>
                    <a:ext uri="{FF2B5EF4-FFF2-40B4-BE49-F238E27FC236}">
                      <a16:creationId xmlns:a16="http://schemas.microsoft.com/office/drawing/2014/main" id="{142662DC-4108-8C4E-73F3-BB8D19C6D3E7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8" name="Elipse 717">
                  <a:extLst>
                    <a:ext uri="{FF2B5EF4-FFF2-40B4-BE49-F238E27FC236}">
                      <a16:creationId xmlns:a16="http://schemas.microsoft.com/office/drawing/2014/main" id="{288D8445-617C-6DB7-B3D1-56086F0FC878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9" name="Elipse 718">
                  <a:extLst>
                    <a:ext uri="{FF2B5EF4-FFF2-40B4-BE49-F238E27FC236}">
                      <a16:creationId xmlns:a16="http://schemas.microsoft.com/office/drawing/2014/main" id="{4C8152E1-B096-E0BD-331B-61CDB6F597B2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20" name="Elipse 719">
                  <a:extLst>
                    <a:ext uri="{FF2B5EF4-FFF2-40B4-BE49-F238E27FC236}">
                      <a16:creationId xmlns:a16="http://schemas.microsoft.com/office/drawing/2014/main" id="{FADFECB3-2D61-D950-DA5D-5A47D0DA6070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21" name="Elipse 720">
                  <a:extLst>
                    <a:ext uri="{FF2B5EF4-FFF2-40B4-BE49-F238E27FC236}">
                      <a16:creationId xmlns:a16="http://schemas.microsoft.com/office/drawing/2014/main" id="{66E121B3-1C88-14C1-6D66-8168906B76B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22" name="Elipse 721">
                  <a:extLst>
                    <a:ext uri="{FF2B5EF4-FFF2-40B4-BE49-F238E27FC236}">
                      <a16:creationId xmlns:a16="http://schemas.microsoft.com/office/drawing/2014/main" id="{20EC9FB8-3823-D373-0EA6-CEF86CD9895B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04" name="Agrupar 703">
                <a:extLst>
                  <a:ext uri="{FF2B5EF4-FFF2-40B4-BE49-F238E27FC236}">
                    <a16:creationId xmlns:a16="http://schemas.microsoft.com/office/drawing/2014/main" id="{28A7798D-F185-518A-3C49-D3B85CB53BB7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05" name="Elipse 704">
                  <a:extLst>
                    <a:ext uri="{FF2B5EF4-FFF2-40B4-BE49-F238E27FC236}">
                      <a16:creationId xmlns:a16="http://schemas.microsoft.com/office/drawing/2014/main" id="{FC96C37D-B2C2-5D9E-56F2-657E6B7EDC71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6" name="Elipse 705">
                  <a:extLst>
                    <a:ext uri="{FF2B5EF4-FFF2-40B4-BE49-F238E27FC236}">
                      <a16:creationId xmlns:a16="http://schemas.microsoft.com/office/drawing/2014/main" id="{BD5C8FE8-4641-B90F-76AD-7006A65C30C8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7" name="Elipse 706">
                  <a:extLst>
                    <a:ext uri="{FF2B5EF4-FFF2-40B4-BE49-F238E27FC236}">
                      <a16:creationId xmlns:a16="http://schemas.microsoft.com/office/drawing/2014/main" id="{E290880A-BFCC-9D75-CD3C-C11ED31154FE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8" name="Elipse 707">
                  <a:extLst>
                    <a:ext uri="{FF2B5EF4-FFF2-40B4-BE49-F238E27FC236}">
                      <a16:creationId xmlns:a16="http://schemas.microsoft.com/office/drawing/2014/main" id="{0282807A-BBFD-4D12-073D-C5903A272C4E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9" name="Elipse 708">
                  <a:extLst>
                    <a:ext uri="{FF2B5EF4-FFF2-40B4-BE49-F238E27FC236}">
                      <a16:creationId xmlns:a16="http://schemas.microsoft.com/office/drawing/2014/main" id="{0BF69C85-8C1F-C70A-E3A3-888567AD87B8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0" name="Elipse 709">
                  <a:extLst>
                    <a:ext uri="{FF2B5EF4-FFF2-40B4-BE49-F238E27FC236}">
                      <a16:creationId xmlns:a16="http://schemas.microsoft.com/office/drawing/2014/main" id="{D01DC3F1-018A-E859-C076-7D723CB09927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1" name="Elipse 710">
                  <a:extLst>
                    <a:ext uri="{FF2B5EF4-FFF2-40B4-BE49-F238E27FC236}">
                      <a16:creationId xmlns:a16="http://schemas.microsoft.com/office/drawing/2014/main" id="{6F4A78D2-BB35-DFFD-79DF-4802656BC057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2" name="Elipse 711">
                  <a:extLst>
                    <a:ext uri="{FF2B5EF4-FFF2-40B4-BE49-F238E27FC236}">
                      <a16:creationId xmlns:a16="http://schemas.microsoft.com/office/drawing/2014/main" id="{8BED7E74-8CAC-CD0C-90DB-1430A53BABE3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13" name="Elipse 712">
                  <a:extLst>
                    <a:ext uri="{FF2B5EF4-FFF2-40B4-BE49-F238E27FC236}">
                      <a16:creationId xmlns:a16="http://schemas.microsoft.com/office/drawing/2014/main" id="{CB2F6B8E-216A-F549-1C08-1BA0D8A594A9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682" name="Agrupar 681">
              <a:extLst>
                <a:ext uri="{FF2B5EF4-FFF2-40B4-BE49-F238E27FC236}">
                  <a16:creationId xmlns:a16="http://schemas.microsoft.com/office/drawing/2014/main" id="{78B3AF0D-7AB7-E2F7-FCE3-8C44558EF1EF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683" name="Agrupar 682">
                <a:extLst>
                  <a:ext uri="{FF2B5EF4-FFF2-40B4-BE49-F238E27FC236}">
                    <a16:creationId xmlns:a16="http://schemas.microsoft.com/office/drawing/2014/main" id="{8541C4AE-3502-B41E-4C27-6DEE82775F7F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94" name="Elipse 693">
                  <a:extLst>
                    <a:ext uri="{FF2B5EF4-FFF2-40B4-BE49-F238E27FC236}">
                      <a16:creationId xmlns:a16="http://schemas.microsoft.com/office/drawing/2014/main" id="{5E1E76A2-7056-A318-1814-974E045D4392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5" name="Elipse 694">
                  <a:extLst>
                    <a:ext uri="{FF2B5EF4-FFF2-40B4-BE49-F238E27FC236}">
                      <a16:creationId xmlns:a16="http://schemas.microsoft.com/office/drawing/2014/main" id="{FD11BE51-AB54-5FD0-9AD3-060D474082BD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6" name="Elipse 695">
                  <a:extLst>
                    <a:ext uri="{FF2B5EF4-FFF2-40B4-BE49-F238E27FC236}">
                      <a16:creationId xmlns:a16="http://schemas.microsoft.com/office/drawing/2014/main" id="{525A478A-70FB-7AAF-FD5A-1E223752F5F3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7" name="Elipse 696">
                  <a:extLst>
                    <a:ext uri="{FF2B5EF4-FFF2-40B4-BE49-F238E27FC236}">
                      <a16:creationId xmlns:a16="http://schemas.microsoft.com/office/drawing/2014/main" id="{DC80D374-0461-C01D-7B3B-C1E34AF33B04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8" name="Elipse 697">
                  <a:extLst>
                    <a:ext uri="{FF2B5EF4-FFF2-40B4-BE49-F238E27FC236}">
                      <a16:creationId xmlns:a16="http://schemas.microsoft.com/office/drawing/2014/main" id="{25B1D268-6629-7D58-9A47-5B7FD1AF45A5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9" name="Elipse 698">
                  <a:extLst>
                    <a:ext uri="{FF2B5EF4-FFF2-40B4-BE49-F238E27FC236}">
                      <a16:creationId xmlns:a16="http://schemas.microsoft.com/office/drawing/2014/main" id="{353D9A0F-9902-FDDE-2199-BA1F04A5446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0" name="Elipse 699">
                  <a:extLst>
                    <a:ext uri="{FF2B5EF4-FFF2-40B4-BE49-F238E27FC236}">
                      <a16:creationId xmlns:a16="http://schemas.microsoft.com/office/drawing/2014/main" id="{CBD9AFD5-D3E0-0A19-54EC-CCBF406C2234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1" name="Elipse 700">
                  <a:extLst>
                    <a:ext uri="{FF2B5EF4-FFF2-40B4-BE49-F238E27FC236}">
                      <a16:creationId xmlns:a16="http://schemas.microsoft.com/office/drawing/2014/main" id="{752FE1F7-610A-9FD1-576C-1BF1D91BF158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2" name="Elipse 701">
                  <a:extLst>
                    <a:ext uri="{FF2B5EF4-FFF2-40B4-BE49-F238E27FC236}">
                      <a16:creationId xmlns:a16="http://schemas.microsoft.com/office/drawing/2014/main" id="{EEDBBE9F-CC7B-3B17-7F73-7CCF2260BBF2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684" name="Agrupar 683">
                <a:extLst>
                  <a:ext uri="{FF2B5EF4-FFF2-40B4-BE49-F238E27FC236}">
                    <a16:creationId xmlns:a16="http://schemas.microsoft.com/office/drawing/2014/main" id="{3BDB6D35-F1AF-9C9B-694D-644A35C59EC1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85" name="Elipse 684">
                  <a:extLst>
                    <a:ext uri="{FF2B5EF4-FFF2-40B4-BE49-F238E27FC236}">
                      <a16:creationId xmlns:a16="http://schemas.microsoft.com/office/drawing/2014/main" id="{8E5A3066-9977-1604-531B-B8193504436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86" name="Elipse 685">
                  <a:extLst>
                    <a:ext uri="{FF2B5EF4-FFF2-40B4-BE49-F238E27FC236}">
                      <a16:creationId xmlns:a16="http://schemas.microsoft.com/office/drawing/2014/main" id="{52685E0D-26BC-8245-2CCE-7607975A328C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87" name="Elipse 686">
                  <a:extLst>
                    <a:ext uri="{FF2B5EF4-FFF2-40B4-BE49-F238E27FC236}">
                      <a16:creationId xmlns:a16="http://schemas.microsoft.com/office/drawing/2014/main" id="{31428CB1-7CD4-9CC4-0B0C-293F3B83BB53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88" name="Elipse 687">
                  <a:extLst>
                    <a:ext uri="{FF2B5EF4-FFF2-40B4-BE49-F238E27FC236}">
                      <a16:creationId xmlns:a16="http://schemas.microsoft.com/office/drawing/2014/main" id="{C329FC04-9A0C-866A-3BAA-D4F79F0ED95F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89" name="Elipse 688">
                  <a:extLst>
                    <a:ext uri="{FF2B5EF4-FFF2-40B4-BE49-F238E27FC236}">
                      <a16:creationId xmlns:a16="http://schemas.microsoft.com/office/drawing/2014/main" id="{1264CB60-09B4-DAA8-F125-3A3446F8F6DB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0" name="Elipse 689">
                  <a:extLst>
                    <a:ext uri="{FF2B5EF4-FFF2-40B4-BE49-F238E27FC236}">
                      <a16:creationId xmlns:a16="http://schemas.microsoft.com/office/drawing/2014/main" id="{EBD751D1-EA04-F650-E5B9-16557FA21D1D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1" name="Elipse 690">
                  <a:extLst>
                    <a:ext uri="{FF2B5EF4-FFF2-40B4-BE49-F238E27FC236}">
                      <a16:creationId xmlns:a16="http://schemas.microsoft.com/office/drawing/2014/main" id="{C569CC69-7681-F03A-D70A-0B2D3971DE99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2" name="Elipse 691">
                  <a:extLst>
                    <a:ext uri="{FF2B5EF4-FFF2-40B4-BE49-F238E27FC236}">
                      <a16:creationId xmlns:a16="http://schemas.microsoft.com/office/drawing/2014/main" id="{916EAEB8-6659-F50E-C942-3DC7531E7BE7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93" name="Elipse 692">
                  <a:extLst>
                    <a:ext uri="{FF2B5EF4-FFF2-40B4-BE49-F238E27FC236}">
                      <a16:creationId xmlns:a16="http://schemas.microsoft.com/office/drawing/2014/main" id="{98CAE20D-D15B-AF79-6A4E-A140D81BD895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638" name="Agrupar 637">
            <a:extLst>
              <a:ext uri="{FF2B5EF4-FFF2-40B4-BE49-F238E27FC236}">
                <a16:creationId xmlns:a16="http://schemas.microsoft.com/office/drawing/2014/main" id="{EF049919-B793-2146-EA6B-08FDA326E93D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639" name="Agrupar 638">
              <a:extLst>
                <a:ext uri="{FF2B5EF4-FFF2-40B4-BE49-F238E27FC236}">
                  <a16:creationId xmlns:a16="http://schemas.microsoft.com/office/drawing/2014/main" id="{06421D4D-A678-674F-DE9C-88E4F5E3C613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661" name="Agrupar 660">
                <a:extLst>
                  <a:ext uri="{FF2B5EF4-FFF2-40B4-BE49-F238E27FC236}">
                    <a16:creationId xmlns:a16="http://schemas.microsoft.com/office/drawing/2014/main" id="{4E14FB3E-CCAF-1CC8-6ED5-737AE53B966B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72" name="Elipse 671">
                  <a:extLst>
                    <a:ext uri="{FF2B5EF4-FFF2-40B4-BE49-F238E27FC236}">
                      <a16:creationId xmlns:a16="http://schemas.microsoft.com/office/drawing/2014/main" id="{8C6AE53C-0014-F710-6A65-D6F12F6E8C2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3" name="Elipse 672">
                  <a:extLst>
                    <a:ext uri="{FF2B5EF4-FFF2-40B4-BE49-F238E27FC236}">
                      <a16:creationId xmlns:a16="http://schemas.microsoft.com/office/drawing/2014/main" id="{573F66E7-919F-CEFC-1287-80D01A1A862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4" name="Elipse 673">
                  <a:extLst>
                    <a:ext uri="{FF2B5EF4-FFF2-40B4-BE49-F238E27FC236}">
                      <a16:creationId xmlns:a16="http://schemas.microsoft.com/office/drawing/2014/main" id="{762D5DE2-C332-FBB9-9D39-90527A94155F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5" name="Elipse 674">
                  <a:extLst>
                    <a:ext uri="{FF2B5EF4-FFF2-40B4-BE49-F238E27FC236}">
                      <a16:creationId xmlns:a16="http://schemas.microsoft.com/office/drawing/2014/main" id="{E4B650A7-48F8-B486-7E65-9AD4F3F0A7A9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6" name="Elipse 675">
                  <a:extLst>
                    <a:ext uri="{FF2B5EF4-FFF2-40B4-BE49-F238E27FC236}">
                      <a16:creationId xmlns:a16="http://schemas.microsoft.com/office/drawing/2014/main" id="{567CCCC4-9051-DE30-DDA4-FCCC7788330A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7" name="Elipse 676">
                  <a:extLst>
                    <a:ext uri="{FF2B5EF4-FFF2-40B4-BE49-F238E27FC236}">
                      <a16:creationId xmlns:a16="http://schemas.microsoft.com/office/drawing/2014/main" id="{B0AC0217-31BF-1D73-D2DC-DDE02CEB2B22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8" name="Elipse 677">
                  <a:extLst>
                    <a:ext uri="{FF2B5EF4-FFF2-40B4-BE49-F238E27FC236}">
                      <a16:creationId xmlns:a16="http://schemas.microsoft.com/office/drawing/2014/main" id="{969D5574-34BA-5D24-64C1-14A0B94909C7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9" name="Elipse 678">
                  <a:extLst>
                    <a:ext uri="{FF2B5EF4-FFF2-40B4-BE49-F238E27FC236}">
                      <a16:creationId xmlns:a16="http://schemas.microsoft.com/office/drawing/2014/main" id="{01463735-2DF0-DABB-6C39-3617EF536436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80" name="Elipse 679">
                  <a:extLst>
                    <a:ext uri="{FF2B5EF4-FFF2-40B4-BE49-F238E27FC236}">
                      <a16:creationId xmlns:a16="http://schemas.microsoft.com/office/drawing/2014/main" id="{02FCD84B-FE3D-E0B8-3184-82C22DC89956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662" name="Agrupar 661">
                <a:extLst>
                  <a:ext uri="{FF2B5EF4-FFF2-40B4-BE49-F238E27FC236}">
                    <a16:creationId xmlns:a16="http://schemas.microsoft.com/office/drawing/2014/main" id="{13A19AD3-133D-47D1-D7C7-FA5497F3766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63" name="Elipse 662">
                  <a:extLst>
                    <a:ext uri="{FF2B5EF4-FFF2-40B4-BE49-F238E27FC236}">
                      <a16:creationId xmlns:a16="http://schemas.microsoft.com/office/drawing/2014/main" id="{ED5166D0-70A4-0962-07BB-F9917761DF07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4" name="Elipse 663">
                  <a:extLst>
                    <a:ext uri="{FF2B5EF4-FFF2-40B4-BE49-F238E27FC236}">
                      <a16:creationId xmlns:a16="http://schemas.microsoft.com/office/drawing/2014/main" id="{87A41F87-7271-17AF-C806-1EF888E6F253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5" name="Elipse 664">
                  <a:extLst>
                    <a:ext uri="{FF2B5EF4-FFF2-40B4-BE49-F238E27FC236}">
                      <a16:creationId xmlns:a16="http://schemas.microsoft.com/office/drawing/2014/main" id="{0FB31924-39BC-7741-18F8-ED7682D5A882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6" name="Elipse 665">
                  <a:extLst>
                    <a:ext uri="{FF2B5EF4-FFF2-40B4-BE49-F238E27FC236}">
                      <a16:creationId xmlns:a16="http://schemas.microsoft.com/office/drawing/2014/main" id="{10F6EBFD-219D-A2BF-FFAD-DE7FF870EA10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7" name="Elipse 666">
                  <a:extLst>
                    <a:ext uri="{FF2B5EF4-FFF2-40B4-BE49-F238E27FC236}">
                      <a16:creationId xmlns:a16="http://schemas.microsoft.com/office/drawing/2014/main" id="{43B310D5-0153-7627-8C5F-CD3EDD338B39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8" name="Elipse 667">
                  <a:extLst>
                    <a:ext uri="{FF2B5EF4-FFF2-40B4-BE49-F238E27FC236}">
                      <a16:creationId xmlns:a16="http://schemas.microsoft.com/office/drawing/2014/main" id="{E048603F-4A00-B3BA-9873-99C296FC7CCB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9" name="Elipse 668">
                  <a:extLst>
                    <a:ext uri="{FF2B5EF4-FFF2-40B4-BE49-F238E27FC236}">
                      <a16:creationId xmlns:a16="http://schemas.microsoft.com/office/drawing/2014/main" id="{FDEC07ED-4BFF-7929-BC52-770FE7546F9C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0" name="Elipse 669">
                  <a:extLst>
                    <a:ext uri="{FF2B5EF4-FFF2-40B4-BE49-F238E27FC236}">
                      <a16:creationId xmlns:a16="http://schemas.microsoft.com/office/drawing/2014/main" id="{19A66F36-88D1-A43A-1649-C1B54F24CF37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71" name="Elipse 670">
                  <a:extLst>
                    <a:ext uri="{FF2B5EF4-FFF2-40B4-BE49-F238E27FC236}">
                      <a16:creationId xmlns:a16="http://schemas.microsoft.com/office/drawing/2014/main" id="{111BA9A0-6B90-B8A4-C76E-6432EE79533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640" name="Agrupar 639">
              <a:extLst>
                <a:ext uri="{FF2B5EF4-FFF2-40B4-BE49-F238E27FC236}">
                  <a16:creationId xmlns:a16="http://schemas.microsoft.com/office/drawing/2014/main" id="{97669C54-4B3E-961A-6358-078DB2ABB962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641" name="Agrupar 640">
                <a:extLst>
                  <a:ext uri="{FF2B5EF4-FFF2-40B4-BE49-F238E27FC236}">
                    <a16:creationId xmlns:a16="http://schemas.microsoft.com/office/drawing/2014/main" id="{349B6927-400B-A70E-2E8A-9F4F25A479A4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52" name="Elipse 651">
                  <a:extLst>
                    <a:ext uri="{FF2B5EF4-FFF2-40B4-BE49-F238E27FC236}">
                      <a16:creationId xmlns:a16="http://schemas.microsoft.com/office/drawing/2014/main" id="{EEC76EC3-F99F-05D4-E806-238EE32884A5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3" name="Elipse 652">
                  <a:extLst>
                    <a:ext uri="{FF2B5EF4-FFF2-40B4-BE49-F238E27FC236}">
                      <a16:creationId xmlns:a16="http://schemas.microsoft.com/office/drawing/2014/main" id="{B9D09496-F145-BEC0-598A-D4AA9B01FC18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4" name="Elipse 653">
                  <a:extLst>
                    <a:ext uri="{FF2B5EF4-FFF2-40B4-BE49-F238E27FC236}">
                      <a16:creationId xmlns:a16="http://schemas.microsoft.com/office/drawing/2014/main" id="{9D9734DB-C57F-BB82-C6CE-CB3C4722A7FC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5" name="Elipse 654">
                  <a:extLst>
                    <a:ext uri="{FF2B5EF4-FFF2-40B4-BE49-F238E27FC236}">
                      <a16:creationId xmlns:a16="http://schemas.microsoft.com/office/drawing/2014/main" id="{00C0E36F-B356-2D46-5F24-E232A517570F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6" name="Elipse 655">
                  <a:extLst>
                    <a:ext uri="{FF2B5EF4-FFF2-40B4-BE49-F238E27FC236}">
                      <a16:creationId xmlns:a16="http://schemas.microsoft.com/office/drawing/2014/main" id="{8863B15A-73E8-221D-DA98-1345B8AEC6BC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7" name="Elipse 656">
                  <a:extLst>
                    <a:ext uri="{FF2B5EF4-FFF2-40B4-BE49-F238E27FC236}">
                      <a16:creationId xmlns:a16="http://schemas.microsoft.com/office/drawing/2014/main" id="{4E6EE4A8-A160-59AE-CF82-C39C9677E4EC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8" name="Elipse 657">
                  <a:extLst>
                    <a:ext uri="{FF2B5EF4-FFF2-40B4-BE49-F238E27FC236}">
                      <a16:creationId xmlns:a16="http://schemas.microsoft.com/office/drawing/2014/main" id="{6A2F0822-4CA1-7519-A503-316667E078A6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9" name="Elipse 658">
                  <a:extLst>
                    <a:ext uri="{FF2B5EF4-FFF2-40B4-BE49-F238E27FC236}">
                      <a16:creationId xmlns:a16="http://schemas.microsoft.com/office/drawing/2014/main" id="{8F13B603-F51E-53E3-8AA3-D2C6ED369A21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60" name="Elipse 659">
                  <a:extLst>
                    <a:ext uri="{FF2B5EF4-FFF2-40B4-BE49-F238E27FC236}">
                      <a16:creationId xmlns:a16="http://schemas.microsoft.com/office/drawing/2014/main" id="{737CCBD2-3CC7-E9AA-1A11-7066717CAF98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642" name="Agrupar 641">
                <a:extLst>
                  <a:ext uri="{FF2B5EF4-FFF2-40B4-BE49-F238E27FC236}">
                    <a16:creationId xmlns:a16="http://schemas.microsoft.com/office/drawing/2014/main" id="{F931CEE4-9FC1-F11B-701A-C98E0C25DA34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643" name="Elipse 642">
                  <a:extLst>
                    <a:ext uri="{FF2B5EF4-FFF2-40B4-BE49-F238E27FC236}">
                      <a16:creationId xmlns:a16="http://schemas.microsoft.com/office/drawing/2014/main" id="{5CD8716A-D424-93EA-C49B-39E6ED1827E4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4" name="Elipse 643">
                  <a:extLst>
                    <a:ext uri="{FF2B5EF4-FFF2-40B4-BE49-F238E27FC236}">
                      <a16:creationId xmlns:a16="http://schemas.microsoft.com/office/drawing/2014/main" id="{994A47B8-0CC9-998D-9EED-0C9B2EFA97A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5" name="Elipse 644">
                  <a:extLst>
                    <a:ext uri="{FF2B5EF4-FFF2-40B4-BE49-F238E27FC236}">
                      <a16:creationId xmlns:a16="http://schemas.microsoft.com/office/drawing/2014/main" id="{0647C0A2-0943-07C6-7FA7-137DA1B01C6E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6" name="Elipse 645">
                  <a:extLst>
                    <a:ext uri="{FF2B5EF4-FFF2-40B4-BE49-F238E27FC236}">
                      <a16:creationId xmlns:a16="http://schemas.microsoft.com/office/drawing/2014/main" id="{81B28654-8F08-50FE-3141-4AC29DDEFF7A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7" name="Elipse 646">
                  <a:extLst>
                    <a:ext uri="{FF2B5EF4-FFF2-40B4-BE49-F238E27FC236}">
                      <a16:creationId xmlns:a16="http://schemas.microsoft.com/office/drawing/2014/main" id="{C7CC1F0D-B98E-3656-5970-8B4D94A50B99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8" name="Elipse 647">
                  <a:extLst>
                    <a:ext uri="{FF2B5EF4-FFF2-40B4-BE49-F238E27FC236}">
                      <a16:creationId xmlns:a16="http://schemas.microsoft.com/office/drawing/2014/main" id="{641F0C04-1C59-9AD1-CCB1-742CA34E7007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9" name="Elipse 648">
                  <a:extLst>
                    <a:ext uri="{FF2B5EF4-FFF2-40B4-BE49-F238E27FC236}">
                      <a16:creationId xmlns:a16="http://schemas.microsoft.com/office/drawing/2014/main" id="{5BDB489A-58CD-5B67-8170-F31BA9DC638C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0" name="Elipse 649">
                  <a:extLst>
                    <a:ext uri="{FF2B5EF4-FFF2-40B4-BE49-F238E27FC236}">
                      <a16:creationId xmlns:a16="http://schemas.microsoft.com/office/drawing/2014/main" id="{D4CE1312-787B-A8CB-A31B-567B14C2A3A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51" name="Elipse 650">
                  <a:extLst>
                    <a:ext uri="{FF2B5EF4-FFF2-40B4-BE49-F238E27FC236}">
                      <a16:creationId xmlns:a16="http://schemas.microsoft.com/office/drawing/2014/main" id="{70B448E3-96D8-F829-6F86-8B80EA8747FB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  <xdr:twoCellAnchor>
    <xdr:from>
      <xdr:col>7</xdr:col>
      <xdr:colOff>375668</xdr:colOff>
      <xdr:row>1</xdr:row>
      <xdr:rowOff>131782</xdr:rowOff>
    </xdr:from>
    <xdr:to>
      <xdr:col>8</xdr:col>
      <xdr:colOff>129517</xdr:colOff>
      <xdr:row>17</xdr:row>
      <xdr:rowOff>134515</xdr:rowOff>
    </xdr:to>
    <xdr:grpSp>
      <xdr:nvGrpSpPr>
        <xdr:cNvPr id="723" name="Agrupar 722">
          <a:extLst>
            <a:ext uri="{FF2B5EF4-FFF2-40B4-BE49-F238E27FC236}">
              <a16:creationId xmlns:a16="http://schemas.microsoft.com/office/drawing/2014/main" id="{6D9E1236-33A1-D771-38D4-715F84C3DC0D}"/>
            </a:ext>
          </a:extLst>
        </xdr:cNvPr>
        <xdr:cNvGrpSpPr/>
      </xdr:nvGrpSpPr>
      <xdr:grpSpPr>
        <a:xfrm>
          <a:off x="4627407" y="313999"/>
          <a:ext cx="361240" cy="2918212"/>
          <a:chOff x="644805" y="322964"/>
          <a:chExt cx="361240" cy="2990968"/>
        </a:xfrm>
        <a:solidFill>
          <a:schemeClr val="accent6">
            <a:lumMod val="50000"/>
          </a:schemeClr>
        </a:solidFill>
      </xdr:grpSpPr>
      <xdr:grpSp>
        <xdr:nvGrpSpPr>
          <xdr:cNvPr id="724" name="Agrupar 723">
            <a:extLst>
              <a:ext uri="{FF2B5EF4-FFF2-40B4-BE49-F238E27FC236}">
                <a16:creationId xmlns:a16="http://schemas.microsoft.com/office/drawing/2014/main" id="{042B48A7-1AB6-72D1-FDF4-2D845BB158BB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768" name="Agrupar 767">
              <a:extLst>
                <a:ext uri="{FF2B5EF4-FFF2-40B4-BE49-F238E27FC236}">
                  <a16:creationId xmlns:a16="http://schemas.microsoft.com/office/drawing/2014/main" id="{281DC1EF-CF33-B86E-CAEF-1D5266EA2783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790" name="Agrupar 789">
                <a:extLst>
                  <a:ext uri="{FF2B5EF4-FFF2-40B4-BE49-F238E27FC236}">
                    <a16:creationId xmlns:a16="http://schemas.microsoft.com/office/drawing/2014/main" id="{D47B57F0-9CCF-8DDA-99C9-259DF818D4B0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01" name="Elipse 800">
                  <a:extLst>
                    <a:ext uri="{FF2B5EF4-FFF2-40B4-BE49-F238E27FC236}">
                      <a16:creationId xmlns:a16="http://schemas.microsoft.com/office/drawing/2014/main" id="{A2D5855F-0283-7B14-9D29-22442D167AFC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2" name="Elipse 801">
                  <a:extLst>
                    <a:ext uri="{FF2B5EF4-FFF2-40B4-BE49-F238E27FC236}">
                      <a16:creationId xmlns:a16="http://schemas.microsoft.com/office/drawing/2014/main" id="{A4F4CAC5-E618-5E7A-3279-123532FC8AD7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3" name="Elipse 802">
                  <a:extLst>
                    <a:ext uri="{FF2B5EF4-FFF2-40B4-BE49-F238E27FC236}">
                      <a16:creationId xmlns:a16="http://schemas.microsoft.com/office/drawing/2014/main" id="{EC84345B-87D3-84D1-C668-95527E60C006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4" name="Elipse 803">
                  <a:extLst>
                    <a:ext uri="{FF2B5EF4-FFF2-40B4-BE49-F238E27FC236}">
                      <a16:creationId xmlns:a16="http://schemas.microsoft.com/office/drawing/2014/main" id="{CFA1DAF7-5AA0-6837-B72A-EE7B4C9A220B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5" name="Elipse 804">
                  <a:extLst>
                    <a:ext uri="{FF2B5EF4-FFF2-40B4-BE49-F238E27FC236}">
                      <a16:creationId xmlns:a16="http://schemas.microsoft.com/office/drawing/2014/main" id="{1EA5A83B-0AAE-3E90-FB08-9CEDC78B43C1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6" name="Elipse 805">
                  <a:extLst>
                    <a:ext uri="{FF2B5EF4-FFF2-40B4-BE49-F238E27FC236}">
                      <a16:creationId xmlns:a16="http://schemas.microsoft.com/office/drawing/2014/main" id="{01583F79-EB1F-2247-D0F7-AFDE3AAAB3A0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7" name="Elipse 806">
                  <a:extLst>
                    <a:ext uri="{FF2B5EF4-FFF2-40B4-BE49-F238E27FC236}">
                      <a16:creationId xmlns:a16="http://schemas.microsoft.com/office/drawing/2014/main" id="{FEE382B1-9152-6290-DC3A-C843C73CB39F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8" name="Elipse 807">
                  <a:extLst>
                    <a:ext uri="{FF2B5EF4-FFF2-40B4-BE49-F238E27FC236}">
                      <a16:creationId xmlns:a16="http://schemas.microsoft.com/office/drawing/2014/main" id="{1B02D155-5B83-DF6D-3FC6-0166A49C7432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9" name="Elipse 808">
                  <a:extLst>
                    <a:ext uri="{FF2B5EF4-FFF2-40B4-BE49-F238E27FC236}">
                      <a16:creationId xmlns:a16="http://schemas.microsoft.com/office/drawing/2014/main" id="{06C1D71E-8F0E-76B3-B7D2-4938E9D28DDB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91" name="Agrupar 790">
                <a:extLst>
                  <a:ext uri="{FF2B5EF4-FFF2-40B4-BE49-F238E27FC236}">
                    <a16:creationId xmlns:a16="http://schemas.microsoft.com/office/drawing/2014/main" id="{3819BAEB-CD3E-991E-F66B-DE1DB87071A0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92" name="Elipse 791">
                  <a:extLst>
                    <a:ext uri="{FF2B5EF4-FFF2-40B4-BE49-F238E27FC236}">
                      <a16:creationId xmlns:a16="http://schemas.microsoft.com/office/drawing/2014/main" id="{3D807FE2-A860-645C-9614-9F704EAA7898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3" name="Elipse 792">
                  <a:extLst>
                    <a:ext uri="{FF2B5EF4-FFF2-40B4-BE49-F238E27FC236}">
                      <a16:creationId xmlns:a16="http://schemas.microsoft.com/office/drawing/2014/main" id="{919892F7-E48B-938F-2D43-F12D6A14125F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4" name="Elipse 793">
                  <a:extLst>
                    <a:ext uri="{FF2B5EF4-FFF2-40B4-BE49-F238E27FC236}">
                      <a16:creationId xmlns:a16="http://schemas.microsoft.com/office/drawing/2014/main" id="{EC2E580A-C36E-DB26-F2F1-CB622280A193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5" name="Elipse 794">
                  <a:extLst>
                    <a:ext uri="{FF2B5EF4-FFF2-40B4-BE49-F238E27FC236}">
                      <a16:creationId xmlns:a16="http://schemas.microsoft.com/office/drawing/2014/main" id="{4A2E94D4-7E4B-04B1-D54F-682165B86C6C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6" name="Elipse 795">
                  <a:extLst>
                    <a:ext uri="{FF2B5EF4-FFF2-40B4-BE49-F238E27FC236}">
                      <a16:creationId xmlns:a16="http://schemas.microsoft.com/office/drawing/2014/main" id="{60C269D7-9AAB-4F5E-C15A-E930A99114D9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7" name="Elipse 796">
                  <a:extLst>
                    <a:ext uri="{FF2B5EF4-FFF2-40B4-BE49-F238E27FC236}">
                      <a16:creationId xmlns:a16="http://schemas.microsoft.com/office/drawing/2014/main" id="{141B2F07-F70D-E40E-DCDC-A5100B52BD43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8" name="Elipse 797">
                  <a:extLst>
                    <a:ext uri="{FF2B5EF4-FFF2-40B4-BE49-F238E27FC236}">
                      <a16:creationId xmlns:a16="http://schemas.microsoft.com/office/drawing/2014/main" id="{45B6F26A-1DE7-A383-2456-1B226A5A378D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99" name="Elipse 798">
                  <a:extLst>
                    <a:ext uri="{FF2B5EF4-FFF2-40B4-BE49-F238E27FC236}">
                      <a16:creationId xmlns:a16="http://schemas.microsoft.com/office/drawing/2014/main" id="{8E81D0DB-5A3A-4E14-C867-02203A058B8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00" name="Elipse 799">
                  <a:extLst>
                    <a:ext uri="{FF2B5EF4-FFF2-40B4-BE49-F238E27FC236}">
                      <a16:creationId xmlns:a16="http://schemas.microsoft.com/office/drawing/2014/main" id="{28E318A8-9A22-E38A-F422-792472E234F5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769" name="Agrupar 768">
              <a:extLst>
                <a:ext uri="{FF2B5EF4-FFF2-40B4-BE49-F238E27FC236}">
                  <a16:creationId xmlns:a16="http://schemas.microsoft.com/office/drawing/2014/main" id="{8BE2528D-90C7-D0E0-35D4-A1722868BDD5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770" name="Agrupar 769">
                <a:extLst>
                  <a:ext uri="{FF2B5EF4-FFF2-40B4-BE49-F238E27FC236}">
                    <a16:creationId xmlns:a16="http://schemas.microsoft.com/office/drawing/2014/main" id="{3D948D92-2F48-6A2E-7AD1-D4581842D469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81" name="Elipse 780">
                  <a:extLst>
                    <a:ext uri="{FF2B5EF4-FFF2-40B4-BE49-F238E27FC236}">
                      <a16:creationId xmlns:a16="http://schemas.microsoft.com/office/drawing/2014/main" id="{7FE2EDC5-23A3-09D5-5E67-1B293D31F8D9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2" name="Elipse 781">
                  <a:extLst>
                    <a:ext uri="{FF2B5EF4-FFF2-40B4-BE49-F238E27FC236}">
                      <a16:creationId xmlns:a16="http://schemas.microsoft.com/office/drawing/2014/main" id="{C82328F2-4E43-B1F1-0E46-02E99ED184D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3" name="Elipse 782">
                  <a:extLst>
                    <a:ext uri="{FF2B5EF4-FFF2-40B4-BE49-F238E27FC236}">
                      <a16:creationId xmlns:a16="http://schemas.microsoft.com/office/drawing/2014/main" id="{EAA7AEA4-D8FC-86F0-4E88-FA132CB9AF5A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4" name="Elipse 783">
                  <a:extLst>
                    <a:ext uri="{FF2B5EF4-FFF2-40B4-BE49-F238E27FC236}">
                      <a16:creationId xmlns:a16="http://schemas.microsoft.com/office/drawing/2014/main" id="{4BA59DDC-D910-673B-9BE8-FEEDEE6F114F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5" name="Elipse 784">
                  <a:extLst>
                    <a:ext uri="{FF2B5EF4-FFF2-40B4-BE49-F238E27FC236}">
                      <a16:creationId xmlns:a16="http://schemas.microsoft.com/office/drawing/2014/main" id="{7BDBBB45-BF02-CA3B-C1F0-681D96F195D1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6" name="Elipse 785">
                  <a:extLst>
                    <a:ext uri="{FF2B5EF4-FFF2-40B4-BE49-F238E27FC236}">
                      <a16:creationId xmlns:a16="http://schemas.microsoft.com/office/drawing/2014/main" id="{0B5FADFC-07A3-FB4F-AE5C-A0593FA6E944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7" name="Elipse 786">
                  <a:extLst>
                    <a:ext uri="{FF2B5EF4-FFF2-40B4-BE49-F238E27FC236}">
                      <a16:creationId xmlns:a16="http://schemas.microsoft.com/office/drawing/2014/main" id="{A3CD7523-72BA-0AEF-5511-3E81969A3AB8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8" name="Elipse 787">
                  <a:extLst>
                    <a:ext uri="{FF2B5EF4-FFF2-40B4-BE49-F238E27FC236}">
                      <a16:creationId xmlns:a16="http://schemas.microsoft.com/office/drawing/2014/main" id="{D6B0588D-6A64-EB92-4660-70511848465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9" name="Elipse 788">
                  <a:extLst>
                    <a:ext uri="{FF2B5EF4-FFF2-40B4-BE49-F238E27FC236}">
                      <a16:creationId xmlns:a16="http://schemas.microsoft.com/office/drawing/2014/main" id="{510707D2-D7B5-3EC5-3CFC-D15B09F58AE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71" name="Agrupar 770">
                <a:extLst>
                  <a:ext uri="{FF2B5EF4-FFF2-40B4-BE49-F238E27FC236}">
                    <a16:creationId xmlns:a16="http://schemas.microsoft.com/office/drawing/2014/main" id="{515D15B5-53EF-1C1D-6827-333FC3E397F1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72" name="Elipse 771">
                  <a:extLst>
                    <a:ext uri="{FF2B5EF4-FFF2-40B4-BE49-F238E27FC236}">
                      <a16:creationId xmlns:a16="http://schemas.microsoft.com/office/drawing/2014/main" id="{A6362C8E-14E7-29A3-05F5-FF49E78E3779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3" name="Elipse 772">
                  <a:extLst>
                    <a:ext uri="{FF2B5EF4-FFF2-40B4-BE49-F238E27FC236}">
                      <a16:creationId xmlns:a16="http://schemas.microsoft.com/office/drawing/2014/main" id="{255093BC-7A6E-D777-D489-FA7AC03B693D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4" name="Elipse 773">
                  <a:extLst>
                    <a:ext uri="{FF2B5EF4-FFF2-40B4-BE49-F238E27FC236}">
                      <a16:creationId xmlns:a16="http://schemas.microsoft.com/office/drawing/2014/main" id="{0BBA3103-AC4E-5FB1-12D9-EEFB277E8E36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5" name="Elipse 774">
                  <a:extLst>
                    <a:ext uri="{FF2B5EF4-FFF2-40B4-BE49-F238E27FC236}">
                      <a16:creationId xmlns:a16="http://schemas.microsoft.com/office/drawing/2014/main" id="{8D387CFE-F8FF-5FAC-04E8-EE3538C50D3C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6" name="Elipse 775">
                  <a:extLst>
                    <a:ext uri="{FF2B5EF4-FFF2-40B4-BE49-F238E27FC236}">
                      <a16:creationId xmlns:a16="http://schemas.microsoft.com/office/drawing/2014/main" id="{4BA636B6-656C-8A42-A6D5-1B724B1F968D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7" name="Elipse 776">
                  <a:extLst>
                    <a:ext uri="{FF2B5EF4-FFF2-40B4-BE49-F238E27FC236}">
                      <a16:creationId xmlns:a16="http://schemas.microsoft.com/office/drawing/2014/main" id="{A267C738-F906-2A1A-64CF-028C90F5D1B2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8" name="Elipse 777">
                  <a:extLst>
                    <a:ext uri="{FF2B5EF4-FFF2-40B4-BE49-F238E27FC236}">
                      <a16:creationId xmlns:a16="http://schemas.microsoft.com/office/drawing/2014/main" id="{2BB3D2F1-45E4-396B-B1CE-59FFE7373A3D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9" name="Elipse 778">
                  <a:extLst>
                    <a:ext uri="{FF2B5EF4-FFF2-40B4-BE49-F238E27FC236}">
                      <a16:creationId xmlns:a16="http://schemas.microsoft.com/office/drawing/2014/main" id="{7DDBAC84-A8EE-335F-0876-8A38741D858A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80" name="Elipse 779">
                  <a:extLst>
                    <a:ext uri="{FF2B5EF4-FFF2-40B4-BE49-F238E27FC236}">
                      <a16:creationId xmlns:a16="http://schemas.microsoft.com/office/drawing/2014/main" id="{978A658E-1108-991E-37D4-CC2D2CF64709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725" name="Agrupar 724">
            <a:extLst>
              <a:ext uri="{FF2B5EF4-FFF2-40B4-BE49-F238E27FC236}">
                <a16:creationId xmlns:a16="http://schemas.microsoft.com/office/drawing/2014/main" id="{39E57684-E156-E9E8-3E44-5255F1AC93B0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726" name="Agrupar 725">
              <a:extLst>
                <a:ext uri="{FF2B5EF4-FFF2-40B4-BE49-F238E27FC236}">
                  <a16:creationId xmlns:a16="http://schemas.microsoft.com/office/drawing/2014/main" id="{41DCFBA3-5652-DA6C-9506-2D56ED960CA7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748" name="Agrupar 747">
                <a:extLst>
                  <a:ext uri="{FF2B5EF4-FFF2-40B4-BE49-F238E27FC236}">
                    <a16:creationId xmlns:a16="http://schemas.microsoft.com/office/drawing/2014/main" id="{F8F43C4C-FD64-E38D-DAF5-D565471AD8C8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59" name="Elipse 758">
                  <a:extLst>
                    <a:ext uri="{FF2B5EF4-FFF2-40B4-BE49-F238E27FC236}">
                      <a16:creationId xmlns:a16="http://schemas.microsoft.com/office/drawing/2014/main" id="{9455810D-CE5C-C34B-B819-6E73AF3B839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0" name="Elipse 759">
                  <a:extLst>
                    <a:ext uri="{FF2B5EF4-FFF2-40B4-BE49-F238E27FC236}">
                      <a16:creationId xmlns:a16="http://schemas.microsoft.com/office/drawing/2014/main" id="{5D8554E1-58B0-69E9-D475-ABC7F97C6C9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1" name="Elipse 760">
                  <a:extLst>
                    <a:ext uri="{FF2B5EF4-FFF2-40B4-BE49-F238E27FC236}">
                      <a16:creationId xmlns:a16="http://schemas.microsoft.com/office/drawing/2014/main" id="{FA249849-3C09-C757-04FA-D1EF0DF2BE02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2" name="Elipse 761">
                  <a:extLst>
                    <a:ext uri="{FF2B5EF4-FFF2-40B4-BE49-F238E27FC236}">
                      <a16:creationId xmlns:a16="http://schemas.microsoft.com/office/drawing/2014/main" id="{9122AEBE-0554-54E6-9ABD-F66215A98860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3" name="Elipse 762">
                  <a:extLst>
                    <a:ext uri="{FF2B5EF4-FFF2-40B4-BE49-F238E27FC236}">
                      <a16:creationId xmlns:a16="http://schemas.microsoft.com/office/drawing/2014/main" id="{D4E96DF3-EC93-11BE-D81F-2AEAAFB59D4B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4" name="Elipse 763">
                  <a:extLst>
                    <a:ext uri="{FF2B5EF4-FFF2-40B4-BE49-F238E27FC236}">
                      <a16:creationId xmlns:a16="http://schemas.microsoft.com/office/drawing/2014/main" id="{4F81955C-60A6-D75D-AB3B-393D4DA8A86D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5" name="Elipse 764">
                  <a:extLst>
                    <a:ext uri="{FF2B5EF4-FFF2-40B4-BE49-F238E27FC236}">
                      <a16:creationId xmlns:a16="http://schemas.microsoft.com/office/drawing/2014/main" id="{83A41B07-A209-2513-DA91-FFB7C4FDFD2B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6" name="Elipse 765">
                  <a:extLst>
                    <a:ext uri="{FF2B5EF4-FFF2-40B4-BE49-F238E27FC236}">
                      <a16:creationId xmlns:a16="http://schemas.microsoft.com/office/drawing/2014/main" id="{63929835-EA2A-CF73-9345-FEA16AAEE6C8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67" name="Elipse 766">
                  <a:extLst>
                    <a:ext uri="{FF2B5EF4-FFF2-40B4-BE49-F238E27FC236}">
                      <a16:creationId xmlns:a16="http://schemas.microsoft.com/office/drawing/2014/main" id="{53DCECB3-F325-03BB-EC8C-744C718DE137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49" name="Agrupar 748">
                <a:extLst>
                  <a:ext uri="{FF2B5EF4-FFF2-40B4-BE49-F238E27FC236}">
                    <a16:creationId xmlns:a16="http://schemas.microsoft.com/office/drawing/2014/main" id="{DDAC7B7B-7118-145B-1A46-7166AE45D579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50" name="Elipse 749">
                  <a:extLst>
                    <a:ext uri="{FF2B5EF4-FFF2-40B4-BE49-F238E27FC236}">
                      <a16:creationId xmlns:a16="http://schemas.microsoft.com/office/drawing/2014/main" id="{0B81E5C1-9F03-F362-C365-C9B601FF47D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1" name="Elipse 750">
                  <a:extLst>
                    <a:ext uri="{FF2B5EF4-FFF2-40B4-BE49-F238E27FC236}">
                      <a16:creationId xmlns:a16="http://schemas.microsoft.com/office/drawing/2014/main" id="{E4164E80-007F-87FA-8F79-B262E865844F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2" name="Elipse 751">
                  <a:extLst>
                    <a:ext uri="{FF2B5EF4-FFF2-40B4-BE49-F238E27FC236}">
                      <a16:creationId xmlns:a16="http://schemas.microsoft.com/office/drawing/2014/main" id="{17714648-61AD-C9C3-1A07-85B8A478DE69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3" name="Elipse 752">
                  <a:extLst>
                    <a:ext uri="{FF2B5EF4-FFF2-40B4-BE49-F238E27FC236}">
                      <a16:creationId xmlns:a16="http://schemas.microsoft.com/office/drawing/2014/main" id="{ABF6C704-4120-C434-C768-76CFE4B302BC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4" name="Elipse 753">
                  <a:extLst>
                    <a:ext uri="{FF2B5EF4-FFF2-40B4-BE49-F238E27FC236}">
                      <a16:creationId xmlns:a16="http://schemas.microsoft.com/office/drawing/2014/main" id="{054E1E14-A7E3-1DBC-F064-41554A856B77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5" name="Elipse 754">
                  <a:extLst>
                    <a:ext uri="{FF2B5EF4-FFF2-40B4-BE49-F238E27FC236}">
                      <a16:creationId xmlns:a16="http://schemas.microsoft.com/office/drawing/2014/main" id="{198332AC-4284-08CF-4DEF-DD810E0AA197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6" name="Elipse 755">
                  <a:extLst>
                    <a:ext uri="{FF2B5EF4-FFF2-40B4-BE49-F238E27FC236}">
                      <a16:creationId xmlns:a16="http://schemas.microsoft.com/office/drawing/2014/main" id="{4D457F24-C657-664E-E33E-E10E345386F9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7" name="Elipse 756">
                  <a:extLst>
                    <a:ext uri="{FF2B5EF4-FFF2-40B4-BE49-F238E27FC236}">
                      <a16:creationId xmlns:a16="http://schemas.microsoft.com/office/drawing/2014/main" id="{ADFCAF0C-752C-9DE4-9693-4197EBD33FE6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58" name="Elipse 757">
                  <a:extLst>
                    <a:ext uri="{FF2B5EF4-FFF2-40B4-BE49-F238E27FC236}">
                      <a16:creationId xmlns:a16="http://schemas.microsoft.com/office/drawing/2014/main" id="{0D23FA9C-49C3-135A-C711-70EAC1BF27C9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727" name="Agrupar 726">
              <a:extLst>
                <a:ext uri="{FF2B5EF4-FFF2-40B4-BE49-F238E27FC236}">
                  <a16:creationId xmlns:a16="http://schemas.microsoft.com/office/drawing/2014/main" id="{AF18D8B7-DA3D-8B5A-A763-728C4D0EC1F0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728" name="Agrupar 727">
                <a:extLst>
                  <a:ext uri="{FF2B5EF4-FFF2-40B4-BE49-F238E27FC236}">
                    <a16:creationId xmlns:a16="http://schemas.microsoft.com/office/drawing/2014/main" id="{E2349DF3-CF21-ACD2-663D-4BE895E847E3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39" name="Elipse 738">
                  <a:extLst>
                    <a:ext uri="{FF2B5EF4-FFF2-40B4-BE49-F238E27FC236}">
                      <a16:creationId xmlns:a16="http://schemas.microsoft.com/office/drawing/2014/main" id="{C8074AD2-B0FE-56BB-FF37-9BFE831B58EE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0" name="Elipse 739">
                  <a:extLst>
                    <a:ext uri="{FF2B5EF4-FFF2-40B4-BE49-F238E27FC236}">
                      <a16:creationId xmlns:a16="http://schemas.microsoft.com/office/drawing/2014/main" id="{128A7980-85F9-DAD2-FCEA-6284F4C3A4FD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1" name="Elipse 740">
                  <a:extLst>
                    <a:ext uri="{FF2B5EF4-FFF2-40B4-BE49-F238E27FC236}">
                      <a16:creationId xmlns:a16="http://schemas.microsoft.com/office/drawing/2014/main" id="{ADCE2CCB-89FD-A437-A134-C0EEF3DF7F57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2" name="Elipse 741">
                  <a:extLst>
                    <a:ext uri="{FF2B5EF4-FFF2-40B4-BE49-F238E27FC236}">
                      <a16:creationId xmlns:a16="http://schemas.microsoft.com/office/drawing/2014/main" id="{A17DD27D-95FC-7E3B-CF4D-1E7A4CDABBA8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3" name="Elipse 742">
                  <a:extLst>
                    <a:ext uri="{FF2B5EF4-FFF2-40B4-BE49-F238E27FC236}">
                      <a16:creationId xmlns:a16="http://schemas.microsoft.com/office/drawing/2014/main" id="{E1FF0C35-957E-F757-3FEB-F08AAD4AE41A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4" name="Elipse 743">
                  <a:extLst>
                    <a:ext uri="{FF2B5EF4-FFF2-40B4-BE49-F238E27FC236}">
                      <a16:creationId xmlns:a16="http://schemas.microsoft.com/office/drawing/2014/main" id="{E47D945E-3842-B3F6-8096-1226BE53571F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5" name="Elipse 744">
                  <a:extLst>
                    <a:ext uri="{FF2B5EF4-FFF2-40B4-BE49-F238E27FC236}">
                      <a16:creationId xmlns:a16="http://schemas.microsoft.com/office/drawing/2014/main" id="{C5B0DF7B-90FE-7C2B-B576-2F53F242A412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6" name="Elipse 745">
                  <a:extLst>
                    <a:ext uri="{FF2B5EF4-FFF2-40B4-BE49-F238E27FC236}">
                      <a16:creationId xmlns:a16="http://schemas.microsoft.com/office/drawing/2014/main" id="{58473993-9CC3-D1AA-6D9F-062F967DB0F9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7" name="Elipse 746">
                  <a:extLst>
                    <a:ext uri="{FF2B5EF4-FFF2-40B4-BE49-F238E27FC236}">
                      <a16:creationId xmlns:a16="http://schemas.microsoft.com/office/drawing/2014/main" id="{F06C530F-4577-669C-9505-66703C302AD8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729" name="Agrupar 728">
                <a:extLst>
                  <a:ext uri="{FF2B5EF4-FFF2-40B4-BE49-F238E27FC236}">
                    <a16:creationId xmlns:a16="http://schemas.microsoft.com/office/drawing/2014/main" id="{E54FD7B0-8AC3-E1D2-2CB1-C77B720B292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730" name="Elipse 729">
                  <a:extLst>
                    <a:ext uri="{FF2B5EF4-FFF2-40B4-BE49-F238E27FC236}">
                      <a16:creationId xmlns:a16="http://schemas.microsoft.com/office/drawing/2014/main" id="{A5FCD8D4-5DD4-A4BF-5763-3F61F39F5136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1" name="Elipse 730">
                  <a:extLst>
                    <a:ext uri="{FF2B5EF4-FFF2-40B4-BE49-F238E27FC236}">
                      <a16:creationId xmlns:a16="http://schemas.microsoft.com/office/drawing/2014/main" id="{0F747D34-C6EB-7257-294E-2384A482B37D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2" name="Elipse 731">
                  <a:extLst>
                    <a:ext uri="{FF2B5EF4-FFF2-40B4-BE49-F238E27FC236}">
                      <a16:creationId xmlns:a16="http://schemas.microsoft.com/office/drawing/2014/main" id="{3C13EC27-96D8-54D3-09FD-E41E209395FE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3" name="Elipse 732">
                  <a:extLst>
                    <a:ext uri="{FF2B5EF4-FFF2-40B4-BE49-F238E27FC236}">
                      <a16:creationId xmlns:a16="http://schemas.microsoft.com/office/drawing/2014/main" id="{A64095DA-93D5-F943-ED9E-9CA2A5A07D07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4" name="Elipse 733">
                  <a:extLst>
                    <a:ext uri="{FF2B5EF4-FFF2-40B4-BE49-F238E27FC236}">
                      <a16:creationId xmlns:a16="http://schemas.microsoft.com/office/drawing/2014/main" id="{84F0D69A-3DBC-0AD9-3B94-7D5054BF4FC2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5" name="Elipse 734">
                  <a:extLst>
                    <a:ext uri="{FF2B5EF4-FFF2-40B4-BE49-F238E27FC236}">
                      <a16:creationId xmlns:a16="http://schemas.microsoft.com/office/drawing/2014/main" id="{C748A47F-3FF0-B2C4-0C19-F4A9A239813B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6" name="Elipse 735">
                  <a:extLst>
                    <a:ext uri="{FF2B5EF4-FFF2-40B4-BE49-F238E27FC236}">
                      <a16:creationId xmlns:a16="http://schemas.microsoft.com/office/drawing/2014/main" id="{5E1E0C6B-0EA9-E3A7-2173-6F7A9C142E29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7" name="Elipse 736">
                  <a:extLst>
                    <a:ext uri="{FF2B5EF4-FFF2-40B4-BE49-F238E27FC236}">
                      <a16:creationId xmlns:a16="http://schemas.microsoft.com/office/drawing/2014/main" id="{58F732E5-639B-4156-BF11-DEAE12E9FF1D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38" name="Elipse 737">
                  <a:extLst>
                    <a:ext uri="{FF2B5EF4-FFF2-40B4-BE49-F238E27FC236}">
                      <a16:creationId xmlns:a16="http://schemas.microsoft.com/office/drawing/2014/main" id="{0CFC4DE5-8472-C5B1-6083-A470190CD2AD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  <xdr:twoCellAnchor>
    <xdr:from>
      <xdr:col>8</xdr:col>
      <xdr:colOff>378981</xdr:colOff>
      <xdr:row>1</xdr:row>
      <xdr:rowOff>129573</xdr:rowOff>
    </xdr:from>
    <xdr:to>
      <xdr:col>9</xdr:col>
      <xdr:colOff>132829</xdr:colOff>
      <xdr:row>17</xdr:row>
      <xdr:rowOff>132306</xdr:rowOff>
    </xdr:to>
    <xdr:grpSp>
      <xdr:nvGrpSpPr>
        <xdr:cNvPr id="811" name="Agrupar 810">
          <a:extLst>
            <a:ext uri="{FF2B5EF4-FFF2-40B4-BE49-F238E27FC236}">
              <a16:creationId xmlns:a16="http://schemas.microsoft.com/office/drawing/2014/main" id="{D7271F47-5AA1-946C-62A1-79007131FB8F}"/>
            </a:ext>
          </a:extLst>
        </xdr:cNvPr>
        <xdr:cNvGrpSpPr/>
      </xdr:nvGrpSpPr>
      <xdr:grpSpPr>
        <a:xfrm>
          <a:off x="5238111" y="311790"/>
          <a:ext cx="361240" cy="2918212"/>
          <a:chOff x="644805" y="322964"/>
          <a:chExt cx="361240" cy="2990968"/>
        </a:xfrm>
        <a:solidFill>
          <a:schemeClr val="accent2">
            <a:lumMod val="75000"/>
          </a:schemeClr>
        </a:solidFill>
      </xdr:grpSpPr>
      <xdr:grpSp>
        <xdr:nvGrpSpPr>
          <xdr:cNvPr id="812" name="Agrupar 811">
            <a:extLst>
              <a:ext uri="{FF2B5EF4-FFF2-40B4-BE49-F238E27FC236}">
                <a16:creationId xmlns:a16="http://schemas.microsoft.com/office/drawing/2014/main" id="{437EE2E1-B3E4-733D-0055-B45033A90B49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856" name="Agrupar 855">
              <a:extLst>
                <a:ext uri="{FF2B5EF4-FFF2-40B4-BE49-F238E27FC236}">
                  <a16:creationId xmlns:a16="http://schemas.microsoft.com/office/drawing/2014/main" id="{2B569521-4E34-4B98-378E-C99DA334210E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878" name="Agrupar 877">
                <a:extLst>
                  <a:ext uri="{FF2B5EF4-FFF2-40B4-BE49-F238E27FC236}">
                    <a16:creationId xmlns:a16="http://schemas.microsoft.com/office/drawing/2014/main" id="{1D40C49A-4351-BA17-45D0-8C494ECDB7E3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89" name="Elipse 888">
                  <a:extLst>
                    <a:ext uri="{FF2B5EF4-FFF2-40B4-BE49-F238E27FC236}">
                      <a16:creationId xmlns:a16="http://schemas.microsoft.com/office/drawing/2014/main" id="{A20C332F-89D8-0A45-AE65-A36294313D2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0" name="Elipse 889">
                  <a:extLst>
                    <a:ext uri="{FF2B5EF4-FFF2-40B4-BE49-F238E27FC236}">
                      <a16:creationId xmlns:a16="http://schemas.microsoft.com/office/drawing/2014/main" id="{B4790888-7FBC-DB5E-DF4F-0CC9340FEE42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1" name="Elipse 890">
                  <a:extLst>
                    <a:ext uri="{FF2B5EF4-FFF2-40B4-BE49-F238E27FC236}">
                      <a16:creationId xmlns:a16="http://schemas.microsoft.com/office/drawing/2014/main" id="{86627FA3-A781-1177-CC13-F5892C467709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2" name="Elipse 891">
                  <a:extLst>
                    <a:ext uri="{FF2B5EF4-FFF2-40B4-BE49-F238E27FC236}">
                      <a16:creationId xmlns:a16="http://schemas.microsoft.com/office/drawing/2014/main" id="{4140A075-A9C7-F503-4109-43FAD5DD383D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3" name="Elipse 892">
                  <a:extLst>
                    <a:ext uri="{FF2B5EF4-FFF2-40B4-BE49-F238E27FC236}">
                      <a16:creationId xmlns:a16="http://schemas.microsoft.com/office/drawing/2014/main" id="{46E040E7-6450-8F63-1D47-C651D012439A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4" name="Elipse 893">
                  <a:extLst>
                    <a:ext uri="{FF2B5EF4-FFF2-40B4-BE49-F238E27FC236}">
                      <a16:creationId xmlns:a16="http://schemas.microsoft.com/office/drawing/2014/main" id="{B934AAD9-19CC-9A3A-F43A-F47DF4B2FF7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5" name="Elipse 894">
                  <a:extLst>
                    <a:ext uri="{FF2B5EF4-FFF2-40B4-BE49-F238E27FC236}">
                      <a16:creationId xmlns:a16="http://schemas.microsoft.com/office/drawing/2014/main" id="{EC04C06A-5DB3-80DC-5683-1FA621861B2D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6" name="Elipse 895">
                  <a:extLst>
                    <a:ext uri="{FF2B5EF4-FFF2-40B4-BE49-F238E27FC236}">
                      <a16:creationId xmlns:a16="http://schemas.microsoft.com/office/drawing/2014/main" id="{0DB69CB9-53F0-E4F2-DD49-CD968ED43D09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97" name="Elipse 896">
                  <a:extLst>
                    <a:ext uri="{FF2B5EF4-FFF2-40B4-BE49-F238E27FC236}">
                      <a16:creationId xmlns:a16="http://schemas.microsoft.com/office/drawing/2014/main" id="{F545DF99-6CF5-A0A1-86EC-0DACFE6B3004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879" name="Agrupar 878">
                <a:extLst>
                  <a:ext uri="{FF2B5EF4-FFF2-40B4-BE49-F238E27FC236}">
                    <a16:creationId xmlns:a16="http://schemas.microsoft.com/office/drawing/2014/main" id="{213D0527-C8AF-B2FF-29EE-A7B3641F3437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80" name="Elipse 879">
                  <a:extLst>
                    <a:ext uri="{FF2B5EF4-FFF2-40B4-BE49-F238E27FC236}">
                      <a16:creationId xmlns:a16="http://schemas.microsoft.com/office/drawing/2014/main" id="{8D4119E1-911F-1057-1074-9D675F80A82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1" name="Elipse 880">
                  <a:extLst>
                    <a:ext uri="{FF2B5EF4-FFF2-40B4-BE49-F238E27FC236}">
                      <a16:creationId xmlns:a16="http://schemas.microsoft.com/office/drawing/2014/main" id="{939EBAF4-FEC2-F70F-9697-1158AF820C19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2" name="Elipse 881">
                  <a:extLst>
                    <a:ext uri="{FF2B5EF4-FFF2-40B4-BE49-F238E27FC236}">
                      <a16:creationId xmlns:a16="http://schemas.microsoft.com/office/drawing/2014/main" id="{B72B1224-F11F-BFEE-10F7-5506016FC440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3" name="Elipse 882">
                  <a:extLst>
                    <a:ext uri="{FF2B5EF4-FFF2-40B4-BE49-F238E27FC236}">
                      <a16:creationId xmlns:a16="http://schemas.microsoft.com/office/drawing/2014/main" id="{D7962634-9422-8CA5-1632-8CAD40EC849F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4" name="Elipse 883">
                  <a:extLst>
                    <a:ext uri="{FF2B5EF4-FFF2-40B4-BE49-F238E27FC236}">
                      <a16:creationId xmlns:a16="http://schemas.microsoft.com/office/drawing/2014/main" id="{C4212D36-3044-DEB1-119F-686F55004F15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5" name="Elipse 884">
                  <a:extLst>
                    <a:ext uri="{FF2B5EF4-FFF2-40B4-BE49-F238E27FC236}">
                      <a16:creationId xmlns:a16="http://schemas.microsoft.com/office/drawing/2014/main" id="{B41AC737-3051-9C18-DC68-42E79BCFBB4D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6" name="Elipse 885">
                  <a:extLst>
                    <a:ext uri="{FF2B5EF4-FFF2-40B4-BE49-F238E27FC236}">
                      <a16:creationId xmlns:a16="http://schemas.microsoft.com/office/drawing/2014/main" id="{15F1AA11-534D-18DF-A5CF-04079C41BD75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7" name="Elipse 886">
                  <a:extLst>
                    <a:ext uri="{FF2B5EF4-FFF2-40B4-BE49-F238E27FC236}">
                      <a16:creationId xmlns:a16="http://schemas.microsoft.com/office/drawing/2014/main" id="{33C47358-C691-54BC-9B4D-EB368D28719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88" name="Elipse 887">
                  <a:extLst>
                    <a:ext uri="{FF2B5EF4-FFF2-40B4-BE49-F238E27FC236}">
                      <a16:creationId xmlns:a16="http://schemas.microsoft.com/office/drawing/2014/main" id="{008B0FB9-4F90-F6E2-371C-2F37F9C3E812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857" name="Agrupar 856">
              <a:extLst>
                <a:ext uri="{FF2B5EF4-FFF2-40B4-BE49-F238E27FC236}">
                  <a16:creationId xmlns:a16="http://schemas.microsoft.com/office/drawing/2014/main" id="{A25F1B65-12FC-2173-474B-156882E734F0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858" name="Agrupar 857">
                <a:extLst>
                  <a:ext uri="{FF2B5EF4-FFF2-40B4-BE49-F238E27FC236}">
                    <a16:creationId xmlns:a16="http://schemas.microsoft.com/office/drawing/2014/main" id="{CA9922BB-995B-43DB-F3F7-8D5880C1DD9B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69" name="Elipse 868">
                  <a:extLst>
                    <a:ext uri="{FF2B5EF4-FFF2-40B4-BE49-F238E27FC236}">
                      <a16:creationId xmlns:a16="http://schemas.microsoft.com/office/drawing/2014/main" id="{23C7378C-AB09-FD54-417B-F596082DE62F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0" name="Elipse 869">
                  <a:extLst>
                    <a:ext uri="{FF2B5EF4-FFF2-40B4-BE49-F238E27FC236}">
                      <a16:creationId xmlns:a16="http://schemas.microsoft.com/office/drawing/2014/main" id="{388520A8-A3B1-F8DC-2AFA-6B59B545C0F6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1" name="Elipse 870">
                  <a:extLst>
                    <a:ext uri="{FF2B5EF4-FFF2-40B4-BE49-F238E27FC236}">
                      <a16:creationId xmlns:a16="http://schemas.microsoft.com/office/drawing/2014/main" id="{83836159-50B4-52AA-9E11-57101FD9BF5C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2" name="Elipse 871">
                  <a:extLst>
                    <a:ext uri="{FF2B5EF4-FFF2-40B4-BE49-F238E27FC236}">
                      <a16:creationId xmlns:a16="http://schemas.microsoft.com/office/drawing/2014/main" id="{5ED62851-59A9-4B1C-3526-2BE96DEE3755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3" name="Elipse 872">
                  <a:extLst>
                    <a:ext uri="{FF2B5EF4-FFF2-40B4-BE49-F238E27FC236}">
                      <a16:creationId xmlns:a16="http://schemas.microsoft.com/office/drawing/2014/main" id="{24EA7807-0F62-CBC8-F804-01F07FA556D8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4" name="Elipse 873">
                  <a:extLst>
                    <a:ext uri="{FF2B5EF4-FFF2-40B4-BE49-F238E27FC236}">
                      <a16:creationId xmlns:a16="http://schemas.microsoft.com/office/drawing/2014/main" id="{78C3D147-84C2-225D-05B4-FAE19909C08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5" name="Elipse 874">
                  <a:extLst>
                    <a:ext uri="{FF2B5EF4-FFF2-40B4-BE49-F238E27FC236}">
                      <a16:creationId xmlns:a16="http://schemas.microsoft.com/office/drawing/2014/main" id="{C2D637A6-19E1-DFBB-B3C5-727227AF27C9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6" name="Elipse 875">
                  <a:extLst>
                    <a:ext uri="{FF2B5EF4-FFF2-40B4-BE49-F238E27FC236}">
                      <a16:creationId xmlns:a16="http://schemas.microsoft.com/office/drawing/2014/main" id="{8907E642-BC02-5227-6330-312CE85507F4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77" name="Elipse 876">
                  <a:extLst>
                    <a:ext uri="{FF2B5EF4-FFF2-40B4-BE49-F238E27FC236}">
                      <a16:creationId xmlns:a16="http://schemas.microsoft.com/office/drawing/2014/main" id="{BCEF1DF2-43EE-3522-36C9-EFA8FCDBD058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859" name="Agrupar 858">
                <a:extLst>
                  <a:ext uri="{FF2B5EF4-FFF2-40B4-BE49-F238E27FC236}">
                    <a16:creationId xmlns:a16="http://schemas.microsoft.com/office/drawing/2014/main" id="{F592F1DA-8BE8-68D5-3056-8EB97DC397B0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60" name="Elipse 859">
                  <a:extLst>
                    <a:ext uri="{FF2B5EF4-FFF2-40B4-BE49-F238E27FC236}">
                      <a16:creationId xmlns:a16="http://schemas.microsoft.com/office/drawing/2014/main" id="{BE72462A-24D0-AB54-F7AC-A63684078129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1" name="Elipse 860">
                  <a:extLst>
                    <a:ext uri="{FF2B5EF4-FFF2-40B4-BE49-F238E27FC236}">
                      <a16:creationId xmlns:a16="http://schemas.microsoft.com/office/drawing/2014/main" id="{277E97B1-17D5-3507-943F-DCADD467BA5A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2" name="Elipse 861">
                  <a:extLst>
                    <a:ext uri="{FF2B5EF4-FFF2-40B4-BE49-F238E27FC236}">
                      <a16:creationId xmlns:a16="http://schemas.microsoft.com/office/drawing/2014/main" id="{781374CF-8B94-B2A1-D802-1CE101DABFD9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3" name="Elipse 862">
                  <a:extLst>
                    <a:ext uri="{FF2B5EF4-FFF2-40B4-BE49-F238E27FC236}">
                      <a16:creationId xmlns:a16="http://schemas.microsoft.com/office/drawing/2014/main" id="{9F58EE62-A614-5044-9ADA-3119B694D3B9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4" name="Elipse 863">
                  <a:extLst>
                    <a:ext uri="{FF2B5EF4-FFF2-40B4-BE49-F238E27FC236}">
                      <a16:creationId xmlns:a16="http://schemas.microsoft.com/office/drawing/2014/main" id="{673E0D47-E211-32E6-3755-2BBD2575316A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5" name="Elipse 864">
                  <a:extLst>
                    <a:ext uri="{FF2B5EF4-FFF2-40B4-BE49-F238E27FC236}">
                      <a16:creationId xmlns:a16="http://schemas.microsoft.com/office/drawing/2014/main" id="{D943315A-60E8-58E9-9545-46D96C5CCCF4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6" name="Elipse 865">
                  <a:extLst>
                    <a:ext uri="{FF2B5EF4-FFF2-40B4-BE49-F238E27FC236}">
                      <a16:creationId xmlns:a16="http://schemas.microsoft.com/office/drawing/2014/main" id="{C41F10CE-F52A-8D2B-86FA-9A0503676EC6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7" name="Elipse 866">
                  <a:extLst>
                    <a:ext uri="{FF2B5EF4-FFF2-40B4-BE49-F238E27FC236}">
                      <a16:creationId xmlns:a16="http://schemas.microsoft.com/office/drawing/2014/main" id="{425C21FB-8E8B-1CAB-88EF-0B0663ABC74D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68" name="Elipse 867">
                  <a:extLst>
                    <a:ext uri="{FF2B5EF4-FFF2-40B4-BE49-F238E27FC236}">
                      <a16:creationId xmlns:a16="http://schemas.microsoft.com/office/drawing/2014/main" id="{C77C9928-E890-EDE6-FD0E-CFE6C98E0819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813" name="Agrupar 812">
            <a:extLst>
              <a:ext uri="{FF2B5EF4-FFF2-40B4-BE49-F238E27FC236}">
                <a16:creationId xmlns:a16="http://schemas.microsoft.com/office/drawing/2014/main" id="{28C24189-DB2A-F7E0-306A-70DB5BF73823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814" name="Agrupar 813">
              <a:extLst>
                <a:ext uri="{FF2B5EF4-FFF2-40B4-BE49-F238E27FC236}">
                  <a16:creationId xmlns:a16="http://schemas.microsoft.com/office/drawing/2014/main" id="{0F9046EB-D5E9-6886-711B-C43BE7A6AA57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836" name="Agrupar 835">
                <a:extLst>
                  <a:ext uri="{FF2B5EF4-FFF2-40B4-BE49-F238E27FC236}">
                    <a16:creationId xmlns:a16="http://schemas.microsoft.com/office/drawing/2014/main" id="{11327EEF-42F1-6628-A0C9-49B7E9FDE0AC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47" name="Elipse 846">
                  <a:extLst>
                    <a:ext uri="{FF2B5EF4-FFF2-40B4-BE49-F238E27FC236}">
                      <a16:creationId xmlns:a16="http://schemas.microsoft.com/office/drawing/2014/main" id="{69D6FEE2-9C2E-B72B-BA94-F763C3EF090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8" name="Elipse 847">
                  <a:extLst>
                    <a:ext uri="{FF2B5EF4-FFF2-40B4-BE49-F238E27FC236}">
                      <a16:creationId xmlns:a16="http://schemas.microsoft.com/office/drawing/2014/main" id="{24FCC5BE-958A-3E17-7DB6-1B84A2907E57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9" name="Elipse 848">
                  <a:extLst>
                    <a:ext uri="{FF2B5EF4-FFF2-40B4-BE49-F238E27FC236}">
                      <a16:creationId xmlns:a16="http://schemas.microsoft.com/office/drawing/2014/main" id="{1933190F-6416-3E61-8805-FD5EF08485BD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0" name="Elipse 849">
                  <a:extLst>
                    <a:ext uri="{FF2B5EF4-FFF2-40B4-BE49-F238E27FC236}">
                      <a16:creationId xmlns:a16="http://schemas.microsoft.com/office/drawing/2014/main" id="{F1E24D39-F009-EA82-0C5A-740FC575EDDC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1" name="Elipse 850">
                  <a:extLst>
                    <a:ext uri="{FF2B5EF4-FFF2-40B4-BE49-F238E27FC236}">
                      <a16:creationId xmlns:a16="http://schemas.microsoft.com/office/drawing/2014/main" id="{2AD8CCA2-BAA1-BF2E-D848-377F75FC232C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2" name="Elipse 851">
                  <a:extLst>
                    <a:ext uri="{FF2B5EF4-FFF2-40B4-BE49-F238E27FC236}">
                      <a16:creationId xmlns:a16="http://schemas.microsoft.com/office/drawing/2014/main" id="{45E8F90C-5793-6E23-3A8D-CD2FA52A7114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3" name="Elipse 852">
                  <a:extLst>
                    <a:ext uri="{FF2B5EF4-FFF2-40B4-BE49-F238E27FC236}">
                      <a16:creationId xmlns:a16="http://schemas.microsoft.com/office/drawing/2014/main" id="{25B01E8A-5F72-1D3C-C75D-66C8A94E1C17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4" name="Elipse 853">
                  <a:extLst>
                    <a:ext uri="{FF2B5EF4-FFF2-40B4-BE49-F238E27FC236}">
                      <a16:creationId xmlns:a16="http://schemas.microsoft.com/office/drawing/2014/main" id="{4D641523-5DF5-46F4-C963-C0A9E5E1908C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55" name="Elipse 854">
                  <a:extLst>
                    <a:ext uri="{FF2B5EF4-FFF2-40B4-BE49-F238E27FC236}">
                      <a16:creationId xmlns:a16="http://schemas.microsoft.com/office/drawing/2014/main" id="{38D914CE-3839-F18E-F826-BA226D43FF06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837" name="Agrupar 836">
                <a:extLst>
                  <a:ext uri="{FF2B5EF4-FFF2-40B4-BE49-F238E27FC236}">
                    <a16:creationId xmlns:a16="http://schemas.microsoft.com/office/drawing/2014/main" id="{D1C7F6B3-4085-E031-4F2D-7B241135A393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38" name="Elipse 837">
                  <a:extLst>
                    <a:ext uri="{FF2B5EF4-FFF2-40B4-BE49-F238E27FC236}">
                      <a16:creationId xmlns:a16="http://schemas.microsoft.com/office/drawing/2014/main" id="{515BCB87-3FCB-D022-3FE2-D5C5BC0098E2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9" name="Elipse 838">
                  <a:extLst>
                    <a:ext uri="{FF2B5EF4-FFF2-40B4-BE49-F238E27FC236}">
                      <a16:creationId xmlns:a16="http://schemas.microsoft.com/office/drawing/2014/main" id="{AC610142-BB41-6687-A180-5239CF6A23CE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0" name="Elipse 839">
                  <a:extLst>
                    <a:ext uri="{FF2B5EF4-FFF2-40B4-BE49-F238E27FC236}">
                      <a16:creationId xmlns:a16="http://schemas.microsoft.com/office/drawing/2014/main" id="{65A3598B-9D61-069F-F21A-D99A12BFF62B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1" name="Elipse 840">
                  <a:extLst>
                    <a:ext uri="{FF2B5EF4-FFF2-40B4-BE49-F238E27FC236}">
                      <a16:creationId xmlns:a16="http://schemas.microsoft.com/office/drawing/2014/main" id="{8AB2EF81-AF69-7A74-DFF3-58997EADAE0E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2" name="Elipse 841">
                  <a:extLst>
                    <a:ext uri="{FF2B5EF4-FFF2-40B4-BE49-F238E27FC236}">
                      <a16:creationId xmlns:a16="http://schemas.microsoft.com/office/drawing/2014/main" id="{80533916-70D2-CAE9-B03C-54F33C2F8C53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3" name="Elipse 842">
                  <a:extLst>
                    <a:ext uri="{FF2B5EF4-FFF2-40B4-BE49-F238E27FC236}">
                      <a16:creationId xmlns:a16="http://schemas.microsoft.com/office/drawing/2014/main" id="{D649B21C-1A5F-0687-35F4-4C0943DC3B1D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4" name="Elipse 843">
                  <a:extLst>
                    <a:ext uri="{FF2B5EF4-FFF2-40B4-BE49-F238E27FC236}">
                      <a16:creationId xmlns:a16="http://schemas.microsoft.com/office/drawing/2014/main" id="{1A7428F1-AFEB-7E5B-239F-71B6F7CF9704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5" name="Elipse 844">
                  <a:extLst>
                    <a:ext uri="{FF2B5EF4-FFF2-40B4-BE49-F238E27FC236}">
                      <a16:creationId xmlns:a16="http://schemas.microsoft.com/office/drawing/2014/main" id="{042335D1-3446-16B7-1AE4-45B60CC01765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46" name="Elipse 845">
                  <a:extLst>
                    <a:ext uri="{FF2B5EF4-FFF2-40B4-BE49-F238E27FC236}">
                      <a16:creationId xmlns:a16="http://schemas.microsoft.com/office/drawing/2014/main" id="{8598B0A2-9E49-784C-1904-F51FD555F471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815" name="Agrupar 814">
              <a:extLst>
                <a:ext uri="{FF2B5EF4-FFF2-40B4-BE49-F238E27FC236}">
                  <a16:creationId xmlns:a16="http://schemas.microsoft.com/office/drawing/2014/main" id="{271F7973-DB48-1DF6-7E6E-8DC720B8679F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816" name="Agrupar 815">
                <a:extLst>
                  <a:ext uri="{FF2B5EF4-FFF2-40B4-BE49-F238E27FC236}">
                    <a16:creationId xmlns:a16="http://schemas.microsoft.com/office/drawing/2014/main" id="{D5C575AE-A264-2119-D14A-51E9A460C7C4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27" name="Elipse 826">
                  <a:extLst>
                    <a:ext uri="{FF2B5EF4-FFF2-40B4-BE49-F238E27FC236}">
                      <a16:creationId xmlns:a16="http://schemas.microsoft.com/office/drawing/2014/main" id="{5C5FFF64-D4ED-C717-1655-E5A8F976368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8" name="Elipse 827">
                  <a:extLst>
                    <a:ext uri="{FF2B5EF4-FFF2-40B4-BE49-F238E27FC236}">
                      <a16:creationId xmlns:a16="http://schemas.microsoft.com/office/drawing/2014/main" id="{58279B79-4832-5549-099E-92AB7F5FAC0E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9" name="Elipse 828">
                  <a:extLst>
                    <a:ext uri="{FF2B5EF4-FFF2-40B4-BE49-F238E27FC236}">
                      <a16:creationId xmlns:a16="http://schemas.microsoft.com/office/drawing/2014/main" id="{B6015899-FCB2-6FCF-23DC-A654F4E395D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0" name="Elipse 829">
                  <a:extLst>
                    <a:ext uri="{FF2B5EF4-FFF2-40B4-BE49-F238E27FC236}">
                      <a16:creationId xmlns:a16="http://schemas.microsoft.com/office/drawing/2014/main" id="{57592F97-5E7B-FCF6-E8F6-5E8EA24CEDC0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1" name="Elipse 830">
                  <a:extLst>
                    <a:ext uri="{FF2B5EF4-FFF2-40B4-BE49-F238E27FC236}">
                      <a16:creationId xmlns:a16="http://schemas.microsoft.com/office/drawing/2014/main" id="{3264CD77-2E2A-BE2F-42E9-E3CACACE27C9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2" name="Elipse 831">
                  <a:extLst>
                    <a:ext uri="{FF2B5EF4-FFF2-40B4-BE49-F238E27FC236}">
                      <a16:creationId xmlns:a16="http://schemas.microsoft.com/office/drawing/2014/main" id="{01BEE0B9-ED7B-1CB5-8822-05301DC6BD6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3" name="Elipse 832">
                  <a:extLst>
                    <a:ext uri="{FF2B5EF4-FFF2-40B4-BE49-F238E27FC236}">
                      <a16:creationId xmlns:a16="http://schemas.microsoft.com/office/drawing/2014/main" id="{3E19E0FE-0FEF-AAD3-2144-91C432FED460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4" name="Elipse 833">
                  <a:extLst>
                    <a:ext uri="{FF2B5EF4-FFF2-40B4-BE49-F238E27FC236}">
                      <a16:creationId xmlns:a16="http://schemas.microsoft.com/office/drawing/2014/main" id="{5B65F77F-FECF-4DAC-5E1F-4E97E4FA3667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35" name="Elipse 834">
                  <a:extLst>
                    <a:ext uri="{FF2B5EF4-FFF2-40B4-BE49-F238E27FC236}">
                      <a16:creationId xmlns:a16="http://schemas.microsoft.com/office/drawing/2014/main" id="{46BE80A3-7A74-B672-D40E-3C6BA3D7917E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817" name="Agrupar 816">
                <a:extLst>
                  <a:ext uri="{FF2B5EF4-FFF2-40B4-BE49-F238E27FC236}">
                    <a16:creationId xmlns:a16="http://schemas.microsoft.com/office/drawing/2014/main" id="{36EE2AEB-8C93-89E2-F40A-25E0554346A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818" name="Elipse 817">
                  <a:extLst>
                    <a:ext uri="{FF2B5EF4-FFF2-40B4-BE49-F238E27FC236}">
                      <a16:creationId xmlns:a16="http://schemas.microsoft.com/office/drawing/2014/main" id="{61640121-59DA-0771-2C77-29034F3B845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19" name="Elipse 818">
                  <a:extLst>
                    <a:ext uri="{FF2B5EF4-FFF2-40B4-BE49-F238E27FC236}">
                      <a16:creationId xmlns:a16="http://schemas.microsoft.com/office/drawing/2014/main" id="{3E8A2DC3-D417-E030-8464-F3D01F2725D8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0" name="Elipse 819">
                  <a:extLst>
                    <a:ext uri="{FF2B5EF4-FFF2-40B4-BE49-F238E27FC236}">
                      <a16:creationId xmlns:a16="http://schemas.microsoft.com/office/drawing/2014/main" id="{B2BA6353-9C87-1F6D-A4CF-0FADE17CA32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1" name="Elipse 820">
                  <a:extLst>
                    <a:ext uri="{FF2B5EF4-FFF2-40B4-BE49-F238E27FC236}">
                      <a16:creationId xmlns:a16="http://schemas.microsoft.com/office/drawing/2014/main" id="{B8CD0188-9F36-284C-0F72-770FB472C92C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2" name="Elipse 821">
                  <a:extLst>
                    <a:ext uri="{FF2B5EF4-FFF2-40B4-BE49-F238E27FC236}">
                      <a16:creationId xmlns:a16="http://schemas.microsoft.com/office/drawing/2014/main" id="{D87D1655-99D3-995B-7728-C22EFFA919C7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3" name="Elipse 822">
                  <a:extLst>
                    <a:ext uri="{FF2B5EF4-FFF2-40B4-BE49-F238E27FC236}">
                      <a16:creationId xmlns:a16="http://schemas.microsoft.com/office/drawing/2014/main" id="{AE4BC85E-0522-457A-3BA1-C793DA7EA453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4" name="Elipse 823">
                  <a:extLst>
                    <a:ext uri="{FF2B5EF4-FFF2-40B4-BE49-F238E27FC236}">
                      <a16:creationId xmlns:a16="http://schemas.microsoft.com/office/drawing/2014/main" id="{6A09CF5A-E8B7-5CB1-6707-F6E071B45DF8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5" name="Elipse 824">
                  <a:extLst>
                    <a:ext uri="{FF2B5EF4-FFF2-40B4-BE49-F238E27FC236}">
                      <a16:creationId xmlns:a16="http://schemas.microsoft.com/office/drawing/2014/main" id="{C5474DB2-DC43-1E4B-6958-6F0EE22503B6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26" name="Elipse 825">
                  <a:extLst>
                    <a:ext uri="{FF2B5EF4-FFF2-40B4-BE49-F238E27FC236}">
                      <a16:creationId xmlns:a16="http://schemas.microsoft.com/office/drawing/2014/main" id="{1E115C72-FC0E-C310-5174-01A2E06AF565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293946</xdr:colOff>
      <xdr:row>2</xdr:row>
      <xdr:rowOff>364</xdr:rowOff>
    </xdr:from>
    <xdr:to>
      <xdr:col>10</xdr:col>
      <xdr:colOff>47795</xdr:colOff>
      <xdr:row>18</xdr:row>
      <xdr:rowOff>3098</xdr:rowOff>
    </xdr:to>
    <xdr:grpSp>
      <xdr:nvGrpSpPr>
        <xdr:cNvPr id="898" name="Agrupar 897">
          <a:extLst>
            <a:ext uri="{FF2B5EF4-FFF2-40B4-BE49-F238E27FC236}">
              <a16:creationId xmlns:a16="http://schemas.microsoft.com/office/drawing/2014/main" id="{0A69FCF7-B9FA-4A7A-5622-6AB9C28630B0}"/>
            </a:ext>
          </a:extLst>
        </xdr:cNvPr>
        <xdr:cNvGrpSpPr/>
      </xdr:nvGrpSpPr>
      <xdr:grpSpPr>
        <a:xfrm>
          <a:off x="5760468" y="364799"/>
          <a:ext cx="361240" cy="2918212"/>
          <a:chOff x="644805" y="322964"/>
          <a:chExt cx="361240" cy="2990968"/>
        </a:xfrm>
        <a:solidFill>
          <a:srgbClr val="E62314"/>
        </a:solidFill>
      </xdr:grpSpPr>
      <xdr:grpSp>
        <xdr:nvGrpSpPr>
          <xdr:cNvPr id="899" name="Agrupar 898">
            <a:extLst>
              <a:ext uri="{FF2B5EF4-FFF2-40B4-BE49-F238E27FC236}">
                <a16:creationId xmlns:a16="http://schemas.microsoft.com/office/drawing/2014/main" id="{31DDEAC6-00A3-E594-1AF1-33F5B1A523E7}"/>
              </a:ext>
            </a:extLst>
          </xdr:cNvPr>
          <xdr:cNvGrpSpPr/>
        </xdr:nvGrpSpPr>
        <xdr:grpSpPr>
          <a:xfrm>
            <a:off x="650060" y="322964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943" name="Agrupar 942">
              <a:extLst>
                <a:ext uri="{FF2B5EF4-FFF2-40B4-BE49-F238E27FC236}">
                  <a16:creationId xmlns:a16="http://schemas.microsoft.com/office/drawing/2014/main" id="{CB7E05FA-8134-5955-06AD-2C3484B69CA4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965" name="Agrupar 964">
                <a:extLst>
                  <a:ext uri="{FF2B5EF4-FFF2-40B4-BE49-F238E27FC236}">
                    <a16:creationId xmlns:a16="http://schemas.microsoft.com/office/drawing/2014/main" id="{8D3E572F-12CD-F50F-2317-8600ACFCE54F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76" name="Elipse 975">
                  <a:extLst>
                    <a:ext uri="{FF2B5EF4-FFF2-40B4-BE49-F238E27FC236}">
                      <a16:creationId xmlns:a16="http://schemas.microsoft.com/office/drawing/2014/main" id="{4BF324DC-25DB-846D-F026-562A0BF7A63D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7" name="Elipse 976">
                  <a:extLst>
                    <a:ext uri="{FF2B5EF4-FFF2-40B4-BE49-F238E27FC236}">
                      <a16:creationId xmlns:a16="http://schemas.microsoft.com/office/drawing/2014/main" id="{0428CA53-B280-F0BA-3443-CA59B9CE405B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8" name="Elipse 977">
                  <a:extLst>
                    <a:ext uri="{FF2B5EF4-FFF2-40B4-BE49-F238E27FC236}">
                      <a16:creationId xmlns:a16="http://schemas.microsoft.com/office/drawing/2014/main" id="{DCB222EA-4426-FD6E-BD3E-ACA4A0CF3AC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9" name="Elipse 978">
                  <a:extLst>
                    <a:ext uri="{FF2B5EF4-FFF2-40B4-BE49-F238E27FC236}">
                      <a16:creationId xmlns:a16="http://schemas.microsoft.com/office/drawing/2014/main" id="{E470A2A6-D2D4-0944-739B-7E4CC88D8DBA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0" name="Elipse 979">
                  <a:extLst>
                    <a:ext uri="{FF2B5EF4-FFF2-40B4-BE49-F238E27FC236}">
                      <a16:creationId xmlns:a16="http://schemas.microsoft.com/office/drawing/2014/main" id="{DC9329C2-4F2D-5BBF-A237-07E7E1C85D8B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1" name="Elipse 980">
                  <a:extLst>
                    <a:ext uri="{FF2B5EF4-FFF2-40B4-BE49-F238E27FC236}">
                      <a16:creationId xmlns:a16="http://schemas.microsoft.com/office/drawing/2014/main" id="{3899A587-B174-C7D0-D263-9CE86156E9A0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2" name="Elipse 981">
                  <a:extLst>
                    <a:ext uri="{FF2B5EF4-FFF2-40B4-BE49-F238E27FC236}">
                      <a16:creationId xmlns:a16="http://schemas.microsoft.com/office/drawing/2014/main" id="{CBCFED92-F114-7714-1773-16336FA6E0F8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3" name="Elipse 982">
                  <a:extLst>
                    <a:ext uri="{FF2B5EF4-FFF2-40B4-BE49-F238E27FC236}">
                      <a16:creationId xmlns:a16="http://schemas.microsoft.com/office/drawing/2014/main" id="{DBCFDF3B-6654-551A-E443-7EB8B6086E98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84" name="Elipse 983">
                  <a:extLst>
                    <a:ext uri="{FF2B5EF4-FFF2-40B4-BE49-F238E27FC236}">
                      <a16:creationId xmlns:a16="http://schemas.microsoft.com/office/drawing/2014/main" id="{E123EB28-5682-BD2F-DCE9-2AE6D73C7323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966" name="Agrupar 965">
                <a:extLst>
                  <a:ext uri="{FF2B5EF4-FFF2-40B4-BE49-F238E27FC236}">
                    <a16:creationId xmlns:a16="http://schemas.microsoft.com/office/drawing/2014/main" id="{CEA4D182-C674-9F2A-217A-1DA3BC6BCA8C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67" name="Elipse 966">
                  <a:extLst>
                    <a:ext uri="{FF2B5EF4-FFF2-40B4-BE49-F238E27FC236}">
                      <a16:creationId xmlns:a16="http://schemas.microsoft.com/office/drawing/2014/main" id="{E6051226-2089-CE4A-E9F5-9B27D2F481C5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8" name="Elipse 967">
                  <a:extLst>
                    <a:ext uri="{FF2B5EF4-FFF2-40B4-BE49-F238E27FC236}">
                      <a16:creationId xmlns:a16="http://schemas.microsoft.com/office/drawing/2014/main" id="{5BF82EA4-FB70-F945-7902-1BF748FFACF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9" name="Elipse 968">
                  <a:extLst>
                    <a:ext uri="{FF2B5EF4-FFF2-40B4-BE49-F238E27FC236}">
                      <a16:creationId xmlns:a16="http://schemas.microsoft.com/office/drawing/2014/main" id="{63F62142-365F-2D6C-5C43-17511BBDA899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0" name="Elipse 969">
                  <a:extLst>
                    <a:ext uri="{FF2B5EF4-FFF2-40B4-BE49-F238E27FC236}">
                      <a16:creationId xmlns:a16="http://schemas.microsoft.com/office/drawing/2014/main" id="{87C8FA16-E245-0231-E039-D362467ED00E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1" name="Elipse 970">
                  <a:extLst>
                    <a:ext uri="{FF2B5EF4-FFF2-40B4-BE49-F238E27FC236}">
                      <a16:creationId xmlns:a16="http://schemas.microsoft.com/office/drawing/2014/main" id="{A9299DEF-7F6D-FF09-B501-C06B36D9FC21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2" name="Elipse 971">
                  <a:extLst>
                    <a:ext uri="{FF2B5EF4-FFF2-40B4-BE49-F238E27FC236}">
                      <a16:creationId xmlns:a16="http://schemas.microsoft.com/office/drawing/2014/main" id="{B1193FC4-99AD-C4F2-73D5-52ECEE724A45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3" name="Elipse 972">
                  <a:extLst>
                    <a:ext uri="{FF2B5EF4-FFF2-40B4-BE49-F238E27FC236}">
                      <a16:creationId xmlns:a16="http://schemas.microsoft.com/office/drawing/2014/main" id="{50FEB576-6242-2249-47FF-D433590C7DD2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4" name="Elipse 973">
                  <a:extLst>
                    <a:ext uri="{FF2B5EF4-FFF2-40B4-BE49-F238E27FC236}">
                      <a16:creationId xmlns:a16="http://schemas.microsoft.com/office/drawing/2014/main" id="{BC94903C-3F8C-3250-B12D-384A4CAD939D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75" name="Elipse 974">
                  <a:extLst>
                    <a:ext uri="{FF2B5EF4-FFF2-40B4-BE49-F238E27FC236}">
                      <a16:creationId xmlns:a16="http://schemas.microsoft.com/office/drawing/2014/main" id="{D908A7CF-CD81-4DA5-8185-40DEA77AB043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944" name="Agrupar 943">
              <a:extLst>
                <a:ext uri="{FF2B5EF4-FFF2-40B4-BE49-F238E27FC236}">
                  <a16:creationId xmlns:a16="http://schemas.microsoft.com/office/drawing/2014/main" id="{E4780698-17F5-63BC-14A6-CEA9850C5CCE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945" name="Agrupar 944">
                <a:extLst>
                  <a:ext uri="{FF2B5EF4-FFF2-40B4-BE49-F238E27FC236}">
                    <a16:creationId xmlns:a16="http://schemas.microsoft.com/office/drawing/2014/main" id="{F7753FAE-10E2-A484-7B56-D9FA233D1403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56" name="Elipse 955">
                  <a:extLst>
                    <a:ext uri="{FF2B5EF4-FFF2-40B4-BE49-F238E27FC236}">
                      <a16:creationId xmlns:a16="http://schemas.microsoft.com/office/drawing/2014/main" id="{F14CFCB8-C4C4-0100-A4CD-C466AAAC619D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7" name="Elipse 956">
                  <a:extLst>
                    <a:ext uri="{FF2B5EF4-FFF2-40B4-BE49-F238E27FC236}">
                      <a16:creationId xmlns:a16="http://schemas.microsoft.com/office/drawing/2014/main" id="{238E5043-3A51-8106-D510-81713E716B5F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8" name="Elipse 957">
                  <a:extLst>
                    <a:ext uri="{FF2B5EF4-FFF2-40B4-BE49-F238E27FC236}">
                      <a16:creationId xmlns:a16="http://schemas.microsoft.com/office/drawing/2014/main" id="{DB147D73-36DE-8AA7-504F-91E2DBB0DC43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9" name="Elipse 958">
                  <a:extLst>
                    <a:ext uri="{FF2B5EF4-FFF2-40B4-BE49-F238E27FC236}">
                      <a16:creationId xmlns:a16="http://schemas.microsoft.com/office/drawing/2014/main" id="{53A669DD-A100-75C1-FDFE-7D799617A692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0" name="Elipse 959">
                  <a:extLst>
                    <a:ext uri="{FF2B5EF4-FFF2-40B4-BE49-F238E27FC236}">
                      <a16:creationId xmlns:a16="http://schemas.microsoft.com/office/drawing/2014/main" id="{27B17745-C441-C92A-E1D7-99778DAFE0FD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1" name="Elipse 960">
                  <a:extLst>
                    <a:ext uri="{FF2B5EF4-FFF2-40B4-BE49-F238E27FC236}">
                      <a16:creationId xmlns:a16="http://schemas.microsoft.com/office/drawing/2014/main" id="{E19BAAE9-913D-C73E-41C9-BD6B328D41E0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2" name="Elipse 961">
                  <a:extLst>
                    <a:ext uri="{FF2B5EF4-FFF2-40B4-BE49-F238E27FC236}">
                      <a16:creationId xmlns:a16="http://schemas.microsoft.com/office/drawing/2014/main" id="{4E187160-6C80-3DB8-7C72-2DC7B8585E0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3" name="Elipse 962">
                  <a:extLst>
                    <a:ext uri="{FF2B5EF4-FFF2-40B4-BE49-F238E27FC236}">
                      <a16:creationId xmlns:a16="http://schemas.microsoft.com/office/drawing/2014/main" id="{46BF8C5F-A369-F643-B6F6-124A5EFC1817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64" name="Elipse 963">
                  <a:extLst>
                    <a:ext uri="{FF2B5EF4-FFF2-40B4-BE49-F238E27FC236}">
                      <a16:creationId xmlns:a16="http://schemas.microsoft.com/office/drawing/2014/main" id="{BDB5B07B-C1B4-40E1-5114-B1A751BF3A9A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946" name="Agrupar 945">
                <a:extLst>
                  <a:ext uri="{FF2B5EF4-FFF2-40B4-BE49-F238E27FC236}">
                    <a16:creationId xmlns:a16="http://schemas.microsoft.com/office/drawing/2014/main" id="{1C581A49-BB94-C8E7-F9EB-6F10BCAFAB45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47" name="Elipse 946">
                  <a:extLst>
                    <a:ext uri="{FF2B5EF4-FFF2-40B4-BE49-F238E27FC236}">
                      <a16:creationId xmlns:a16="http://schemas.microsoft.com/office/drawing/2014/main" id="{D036A1C0-4672-A7B9-4607-08B9F8787B5B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48" name="Elipse 947">
                  <a:extLst>
                    <a:ext uri="{FF2B5EF4-FFF2-40B4-BE49-F238E27FC236}">
                      <a16:creationId xmlns:a16="http://schemas.microsoft.com/office/drawing/2014/main" id="{3C9DE045-C90F-B51D-72DE-7B0C5B78A88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49" name="Elipse 948">
                  <a:extLst>
                    <a:ext uri="{FF2B5EF4-FFF2-40B4-BE49-F238E27FC236}">
                      <a16:creationId xmlns:a16="http://schemas.microsoft.com/office/drawing/2014/main" id="{63C36F42-B79D-05F5-A875-4BBB660FB5CC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0" name="Elipse 949">
                  <a:extLst>
                    <a:ext uri="{FF2B5EF4-FFF2-40B4-BE49-F238E27FC236}">
                      <a16:creationId xmlns:a16="http://schemas.microsoft.com/office/drawing/2014/main" id="{59784A08-B649-3ECB-3A0F-2A38289EE9B0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1" name="Elipse 950">
                  <a:extLst>
                    <a:ext uri="{FF2B5EF4-FFF2-40B4-BE49-F238E27FC236}">
                      <a16:creationId xmlns:a16="http://schemas.microsoft.com/office/drawing/2014/main" id="{A5EAAAFC-EC43-7A75-FD64-A75272BC8797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2" name="Elipse 951">
                  <a:extLst>
                    <a:ext uri="{FF2B5EF4-FFF2-40B4-BE49-F238E27FC236}">
                      <a16:creationId xmlns:a16="http://schemas.microsoft.com/office/drawing/2014/main" id="{D6DCD0B5-2EC4-5358-D4F4-8A16F0CF1A6A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3" name="Elipse 952">
                  <a:extLst>
                    <a:ext uri="{FF2B5EF4-FFF2-40B4-BE49-F238E27FC236}">
                      <a16:creationId xmlns:a16="http://schemas.microsoft.com/office/drawing/2014/main" id="{7186A07F-B20F-5E1B-292B-00301EFE43D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4" name="Elipse 953">
                  <a:extLst>
                    <a:ext uri="{FF2B5EF4-FFF2-40B4-BE49-F238E27FC236}">
                      <a16:creationId xmlns:a16="http://schemas.microsoft.com/office/drawing/2014/main" id="{40D95227-6727-30A2-F379-22E4F2867654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55" name="Elipse 954">
                  <a:extLst>
                    <a:ext uri="{FF2B5EF4-FFF2-40B4-BE49-F238E27FC236}">
                      <a16:creationId xmlns:a16="http://schemas.microsoft.com/office/drawing/2014/main" id="{5B3937FD-0504-5E3B-B79D-9159BA8D385B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  <xdr:grpSp>
        <xdr:nvGrpSpPr>
          <xdr:cNvPr id="900" name="Agrupar 899">
            <a:extLst>
              <a:ext uri="{FF2B5EF4-FFF2-40B4-BE49-F238E27FC236}">
                <a16:creationId xmlns:a16="http://schemas.microsoft.com/office/drawing/2014/main" id="{AFB6FAC2-D4C2-B2AA-A7C5-B018DFC23134}"/>
              </a:ext>
            </a:extLst>
          </xdr:cNvPr>
          <xdr:cNvGrpSpPr/>
        </xdr:nvGrpSpPr>
        <xdr:grpSpPr>
          <a:xfrm>
            <a:off x="644805" y="1829343"/>
            <a:ext cx="355985" cy="1484589"/>
            <a:chOff x="647072" y="321619"/>
            <a:chExt cx="355985" cy="1473832"/>
          </a:xfrm>
          <a:grpFill/>
        </xdr:grpSpPr>
        <xdr:grpSp>
          <xdr:nvGrpSpPr>
            <xdr:cNvPr id="901" name="Agrupar 900">
              <a:extLst>
                <a:ext uri="{FF2B5EF4-FFF2-40B4-BE49-F238E27FC236}">
                  <a16:creationId xmlns:a16="http://schemas.microsoft.com/office/drawing/2014/main" id="{0A17FBAF-A36D-1A58-4180-9A09A7AC5D7C}"/>
                </a:ext>
              </a:extLst>
            </xdr:cNvPr>
            <xdr:cNvGrpSpPr/>
          </xdr:nvGrpSpPr>
          <xdr:grpSpPr>
            <a:xfrm>
              <a:off x="649612" y="32161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923" name="Agrupar 922">
                <a:extLst>
                  <a:ext uri="{FF2B5EF4-FFF2-40B4-BE49-F238E27FC236}">
                    <a16:creationId xmlns:a16="http://schemas.microsoft.com/office/drawing/2014/main" id="{B035ECA9-C2A9-0EC9-8198-4F8A1B35B20C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34" name="Elipse 933">
                  <a:extLst>
                    <a:ext uri="{FF2B5EF4-FFF2-40B4-BE49-F238E27FC236}">
                      <a16:creationId xmlns:a16="http://schemas.microsoft.com/office/drawing/2014/main" id="{164BD2DB-1D58-48AE-6A47-13127B0A57B7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5" name="Elipse 934">
                  <a:extLst>
                    <a:ext uri="{FF2B5EF4-FFF2-40B4-BE49-F238E27FC236}">
                      <a16:creationId xmlns:a16="http://schemas.microsoft.com/office/drawing/2014/main" id="{889EA4C8-AC01-FA7B-74D8-25096304A693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6" name="Elipse 935">
                  <a:extLst>
                    <a:ext uri="{FF2B5EF4-FFF2-40B4-BE49-F238E27FC236}">
                      <a16:creationId xmlns:a16="http://schemas.microsoft.com/office/drawing/2014/main" id="{9EF407B8-15F7-AB8C-AB4A-BADFF39DF6A0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7" name="Elipse 936">
                  <a:extLst>
                    <a:ext uri="{FF2B5EF4-FFF2-40B4-BE49-F238E27FC236}">
                      <a16:creationId xmlns:a16="http://schemas.microsoft.com/office/drawing/2014/main" id="{69AC54CD-AC2B-DA68-33AD-5FF90021D4E6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8" name="Elipse 937">
                  <a:extLst>
                    <a:ext uri="{FF2B5EF4-FFF2-40B4-BE49-F238E27FC236}">
                      <a16:creationId xmlns:a16="http://schemas.microsoft.com/office/drawing/2014/main" id="{735DD427-31F9-CA52-5D32-20198E71F42A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9" name="Elipse 938">
                  <a:extLst>
                    <a:ext uri="{FF2B5EF4-FFF2-40B4-BE49-F238E27FC236}">
                      <a16:creationId xmlns:a16="http://schemas.microsoft.com/office/drawing/2014/main" id="{813CDF57-C1CE-E26E-B861-84D82A39BD89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40" name="Elipse 939">
                  <a:extLst>
                    <a:ext uri="{FF2B5EF4-FFF2-40B4-BE49-F238E27FC236}">
                      <a16:creationId xmlns:a16="http://schemas.microsoft.com/office/drawing/2014/main" id="{8CCB9495-BDD9-559E-3979-A841DE9EDE47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41" name="Elipse 940">
                  <a:extLst>
                    <a:ext uri="{FF2B5EF4-FFF2-40B4-BE49-F238E27FC236}">
                      <a16:creationId xmlns:a16="http://schemas.microsoft.com/office/drawing/2014/main" id="{5ADC5F21-2E47-A703-03D3-F6245E8BBFA1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42" name="Elipse 941">
                  <a:extLst>
                    <a:ext uri="{FF2B5EF4-FFF2-40B4-BE49-F238E27FC236}">
                      <a16:creationId xmlns:a16="http://schemas.microsoft.com/office/drawing/2014/main" id="{9CB558A4-4D56-DE77-00B8-8E9DBCDD9A9C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924" name="Agrupar 923">
                <a:extLst>
                  <a:ext uri="{FF2B5EF4-FFF2-40B4-BE49-F238E27FC236}">
                    <a16:creationId xmlns:a16="http://schemas.microsoft.com/office/drawing/2014/main" id="{12E49894-9585-AF79-C3FA-6AB869EB3B69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25" name="Elipse 924">
                  <a:extLst>
                    <a:ext uri="{FF2B5EF4-FFF2-40B4-BE49-F238E27FC236}">
                      <a16:creationId xmlns:a16="http://schemas.microsoft.com/office/drawing/2014/main" id="{940C3964-42CF-6786-DE5B-0F2090AF7BCE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6" name="Elipse 925">
                  <a:extLst>
                    <a:ext uri="{FF2B5EF4-FFF2-40B4-BE49-F238E27FC236}">
                      <a16:creationId xmlns:a16="http://schemas.microsoft.com/office/drawing/2014/main" id="{2C3AAFAD-0E95-2780-4BED-9CDE40276F74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7" name="Elipse 926">
                  <a:extLst>
                    <a:ext uri="{FF2B5EF4-FFF2-40B4-BE49-F238E27FC236}">
                      <a16:creationId xmlns:a16="http://schemas.microsoft.com/office/drawing/2014/main" id="{FF3BB4F2-39E8-C490-AC02-7F3CE12DF5D1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8" name="Elipse 927">
                  <a:extLst>
                    <a:ext uri="{FF2B5EF4-FFF2-40B4-BE49-F238E27FC236}">
                      <a16:creationId xmlns:a16="http://schemas.microsoft.com/office/drawing/2014/main" id="{297C1407-5553-6F4A-FD4F-622E64B696B9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9" name="Elipse 928">
                  <a:extLst>
                    <a:ext uri="{FF2B5EF4-FFF2-40B4-BE49-F238E27FC236}">
                      <a16:creationId xmlns:a16="http://schemas.microsoft.com/office/drawing/2014/main" id="{35B2C691-0D21-0870-63AE-00CF4C45E015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0" name="Elipse 929">
                  <a:extLst>
                    <a:ext uri="{FF2B5EF4-FFF2-40B4-BE49-F238E27FC236}">
                      <a16:creationId xmlns:a16="http://schemas.microsoft.com/office/drawing/2014/main" id="{6749DD5D-30C3-91F1-8111-B214E2ACD93D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1" name="Elipse 930">
                  <a:extLst>
                    <a:ext uri="{FF2B5EF4-FFF2-40B4-BE49-F238E27FC236}">
                      <a16:creationId xmlns:a16="http://schemas.microsoft.com/office/drawing/2014/main" id="{3D9583F9-8E37-0271-EE19-BBE1FE9E6EF5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2" name="Elipse 931">
                  <a:extLst>
                    <a:ext uri="{FF2B5EF4-FFF2-40B4-BE49-F238E27FC236}">
                      <a16:creationId xmlns:a16="http://schemas.microsoft.com/office/drawing/2014/main" id="{1C355893-F5F7-0058-C13C-FA458ECA1BF4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33" name="Elipse 932">
                  <a:extLst>
                    <a:ext uri="{FF2B5EF4-FFF2-40B4-BE49-F238E27FC236}">
                      <a16:creationId xmlns:a16="http://schemas.microsoft.com/office/drawing/2014/main" id="{A44F26F4-044F-C252-1C3F-7E0FE0DA3A35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grpSp>
          <xdr:nvGrpSpPr>
            <xdr:cNvPr id="902" name="Agrupar 901">
              <a:extLst>
                <a:ext uri="{FF2B5EF4-FFF2-40B4-BE49-F238E27FC236}">
                  <a16:creationId xmlns:a16="http://schemas.microsoft.com/office/drawing/2014/main" id="{A6C03B1C-4092-1CE1-55F1-CF94A311370F}"/>
                </a:ext>
              </a:extLst>
            </xdr:cNvPr>
            <xdr:cNvGrpSpPr/>
          </xdr:nvGrpSpPr>
          <xdr:grpSpPr>
            <a:xfrm>
              <a:off x="647072" y="1068379"/>
              <a:ext cx="353445" cy="727072"/>
              <a:chOff x="649612" y="321619"/>
              <a:chExt cx="353445" cy="727072"/>
            </a:xfrm>
            <a:grpFill/>
          </xdr:grpSpPr>
          <xdr:grpSp>
            <xdr:nvGrpSpPr>
              <xdr:cNvPr id="903" name="Agrupar 902">
                <a:extLst>
                  <a:ext uri="{FF2B5EF4-FFF2-40B4-BE49-F238E27FC236}">
                    <a16:creationId xmlns:a16="http://schemas.microsoft.com/office/drawing/2014/main" id="{578916D6-5C83-ED38-A3D1-5CB9A76095AC}"/>
                  </a:ext>
                </a:extLst>
              </xdr:cNvPr>
              <xdr:cNvGrpSpPr/>
            </xdr:nvGrpSpPr>
            <xdr:grpSpPr>
              <a:xfrm>
                <a:off x="649612" y="32161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14" name="Elipse 913">
                  <a:extLst>
                    <a:ext uri="{FF2B5EF4-FFF2-40B4-BE49-F238E27FC236}">
                      <a16:creationId xmlns:a16="http://schemas.microsoft.com/office/drawing/2014/main" id="{BFBEFE13-5003-B0CE-341D-800903DFBCA6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5" name="Elipse 914">
                  <a:extLst>
                    <a:ext uri="{FF2B5EF4-FFF2-40B4-BE49-F238E27FC236}">
                      <a16:creationId xmlns:a16="http://schemas.microsoft.com/office/drawing/2014/main" id="{DAE72165-7726-0A29-64DE-17E9D3AF1393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6" name="Elipse 915">
                  <a:extLst>
                    <a:ext uri="{FF2B5EF4-FFF2-40B4-BE49-F238E27FC236}">
                      <a16:creationId xmlns:a16="http://schemas.microsoft.com/office/drawing/2014/main" id="{0C028731-1628-30E3-1918-1592B5026E0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7" name="Elipse 916">
                  <a:extLst>
                    <a:ext uri="{FF2B5EF4-FFF2-40B4-BE49-F238E27FC236}">
                      <a16:creationId xmlns:a16="http://schemas.microsoft.com/office/drawing/2014/main" id="{D20E7EA0-A522-F6C4-8665-19759CB825AD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8" name="Elipse 917">
                  <a:extLst>
                    <a:ext uri="{FF2B5EF4-FFF2-40B4-BE49-F238E27FC236}">
                      <a16:creationId xmlns:a16="http://schemas.microsoft.com/office/drawing/2014/main" id="{438C8FFD-6567-78E0-0766-6C2D18DDAB51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9" name="Elipse 918">
                  <a:extLst>
                    <a:ext uri="{FF2B5EF4-FFF2-40B4-BE49-F238E27FC236}">
                      <a16:creationId xmlns:a16="http://schemas.microsoft.com/office/drawing/2014/main" id="{CEB7D0C9-E2A3-6067-71F3-4C484BCE1CDB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0" name="Elipse 919">
                  <a:extLst>
                    <a:ext uri="{FF2B5EF4-FFF2-40B4-BE49-F238E27FC236}">
                      <a16:creationId xmlns:a16="http://schemas.microsoft.com/office/drawing/2014/main" id="{54BCC108-40B3-E747-9523-34F6742508C9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1" name="Elipse 920">
                  <a:extLst>
                    <a:ext uri="{FF2B5EF4-FFF2-40B4-BE49-F238E27FC236}">
                      <a16:creationId xmlns:a16="http://schemas.microsoft.com/office/drawing/2014/main" id="{C81576B5-458B-BC2E-F54F-0B590BCBDE31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22" name="Elipse 921">
                  <a:extLst>
                    <a:ext uri="{FF2B5EF4-FFF2-40B4-BE49-F238E27FC236}">
                      <a16:creationId xmlns:a16="http://schemas.microsoft.com/office/drawing/2014/main" id="{1D262E86-7DFC-41A3-7EA2-8D2EA6100CE4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pSp>
            <xdr:nvGrpSpPr>
              <xdr:cNvPr id="904" name="Agrupar 903">
                <a:extLst>
                  <a:ext uri="{FF2B5EF4-FFF2-40B4-BE49-F238E27FC236}">
                    <a16:creationId xmlns:a16="http://schemas.microsoft.com/office/drawing/2014/main" id="{4E7E438D-B145-E3D6-34DC-76D611ABE692}"/>
                  </a:ext>
                </a:extLst>
              </xdr:cNvPr>
              <xdr:cNvGrpSpPr/>
            </xdr:nvGrpSpPr>
            <xdr:grpSpPr>
              <a:xfrm>
                <a:off x="649612" y="687379"/>
                <a:ext cx="353445" cy="361312"/>
                <a:chOff x="649612" y="321619"/>
                <a:chExt cx="353445" cy="361312"/>
              </a:xfrm>
              <a:grpFill/>
            </xdr:grpSpPr>
            <xdr:sp macro="" textlink="">
              <xdr:nvSpPr>
                <xdr:cNvPr id="905" name="Elipse 904">
                  <a:extLst>
                    <a:ext uri="{FF2B5EF4-FFF2-40B4-BE49-F238E27FC236}">
                      <a16:creationId xmlns:a16="http://schemas.microsoft.com/office/drawing/2014/main" id="{046C3290-2853-98F6-C824-0953C8D490A0}"/>
                    </a:ext>
                  </a:extLst>
                </xdr:cNvPr>
                <xdr:cNvSpPr/>
              </xdr:nvSpPr>
              <xdr:spPr>
                <a:xfrm>
                  <a:off x="649612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06" name="Elipse 905">
                  <a:extLst>
                    <a:ext uri="{FF2B5EF4-FFF2-40B4-BE49-F238E27FC236}">
                      <a16:creationId xmlns:a16="http://schemas.microsoft.com/office/drawing/2014/main" id="{C42FBB7B-A6DA-7E0F-1CC5-9449652A65C1}"/>
                    </a:ext>
                  </a:extLst>
                </xdr:cNvPr>
                <xdr:cNvSpPr/>
              </xdr:nvSpPr>
              <xdr:spPr>
                <a:xfrm>
                  <a:off x="649612" y="447401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07" name="Elipse 906">
                  <a:extLst>
                    <a:ext uri="{FF2B5EF4-FFF2-40B4-BE49-F238E27FC236}">
                      <a16:creationId xmlns:a16="http://schemas.microsoft.com/office/drawing/2014/main" id="{0B7EA828-9F11-910F-DFEA-A4EE20EAB0C4}"/>
                    </a:ext>
                  </a:extLst>
                </xdr:cNvPr>
                <xdr:cNvSpPr/>
              </xdr:nvSpPr>
              <xdr:spPr>
                <a:xfrm>
                  <a:off x="649612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08" name="Elipse 907">
                  <a:extLst>
                    <a:ext uri="{FF2B5EF4-FFF2-40B4-BE49-F238E27FC236}">
                      <a16:creationId xmlns:a16="http://schemas.microsoft.com/office/drawing/2014/main" id="{157CA049-F85C-9466-3FD2-C6663384123B}"/>
                    </a:ext>
                  </a:extLst>
                </xdr:cNvPr>
                <xdr:cNvSpPr/>
              </xdr:nvSpPr>
              <xdr:spPr>
                <a:xfrm>
                  <a:off x="769796" y="321619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09" name="Elipse 908">
                  <a:extLst>
                    <a:ext uri="{FF2B5EF4-FFF2-40B4-BE49-F238E27FC236}">
                      <a16:creationId xmlns:a16="http://schemas.microsoft.com/office/drawing/2014/main" id="{FB24BD4E-FA46-3CBC-0028-52A400060429}"/>
                    </a:ext>
                  </a:extLst>
                </xdr:cNvPr>
                <xdr:cNvSpPr/>
              </xdr:nvSpPr>
              <xdr:spPr>
                <a:xfrm>
                  <a:off x="769796" y="4453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0" name="Elipse 909">
                  <a:extLst>
                    <a:ext uri="{FF2B5EF4-FFF2-40B4-BE49-F238E27FC236}">
                      <a16:creationId xmlns:a16="http://schemas.microsoft.com/office/drawing/2014/main" id="{AB955198-5187-F3AA-D121-C8853E753D3C}"/>
                    </a:ext>
                  </a:extLst>
                </xdr:cNvPr>
                <xdr:cNvSpPr/>
              </xdr:nvSpPr>
              <xdr:spPr>
                <a:xfrm>
                  <a:off x="769796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1" name="Elipse 910">
                  <a:extLst>
                    <a:ext uri="{FF2B5EF4-FFF2-40B4-BE49-F238E27FC236}">
                      <a16:creationId xmlns:a16="http://schemas.microsoft.com/office/drawing/2014/main" id="{8EC2ECFA-8BE4-E520-B997-965696D0EEF3}"/>
                    </a:ext>
                  </a:extLst>
                </xdr:cNvPr>
                <xdr:cNvSpPr/>
              </xdr:nvSpPr>
              <xdr:spPr>
                <a:xfrm>
                  <a:off x="890489" y="322153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2" name="Elipse 911">
                  <a:extLst>
                    <a:ext uri="{FF2B5EF4-FFF2-40B4-BE49-F238E27FC236}">
                      <a16:creationId xmlns:a16="http://schemas.microsoft.com/office/drawing/2014/main" id="{BCD1D16D-88A5-8357-2F58-3FF329ED818F}"/>
                    </a:ext>
                  </a:extLst>
                </xdr:cNvPr>
                <xdr:cNvSpPr/>
              </xdr:nvSpPr>
              <xdr:spPr>
                <a:xfrm>
                  <a:off x="890489" y="445886"/>
                  <a:ext cx="112568" cy="112665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13" name="Elipse 912">
                  <a:extLst>
                    <a:ext uri="{FF2B5EF4-FFF2-40B4-BE49-F238E27FC236}">
                      <a16:creationId xmlns:a16="http://schemas.microsoft.com/office/drawing/2014/main" id="{372376CD-703C-7CA6-F576-7262C12776E2}"/>
                    </a:ext>
                  </a:extLst>
                </xdr:cNvPr>
                <xdr:cNvSpPr/>
              </xdr:nvSpPr>
              <xdr:spPr>
                <a:xfrm>
                  <a:off x="890489" y="571331"/>
                  <a:ext cx="112568" cy="111600"/>
                </a:xfrm>
                <a:prstGeom prst="ellipse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2.429695370367" createdVersion="8" refreshedVersion="8" minRefreshableVersion="3" recordCount="120" xr:uid="{1C46FEC2-60B2-4A97-A67B-B8DD04CD22A4}">
  <cacheSource type="worksheet">
    <worksheetSource ref="B5:H125" sheet="Base de dados"/>
  </cacheSource>
  <cacheFields count="7">
    <cacheField name="Marca" numFmtId="0">
      <sharedItems count="7">
        <s v="Renaut"/>
        <s v="Fiat"/>
        <s v="Hyundai"/>
        <s v="Chevrolet"/>
        <s v="Volkswagen"/>
        <s v="Fiat Grand" u="1"/>
        <s v="Fiat Grand Siena" u="1"/>
      </sharedItems>
    </cacheField>
    <cacheField name="Carros" numFmtId="0">
      <sharedItems containsBlank="1" count="11">
        <s v="Kwid"/>
        <s v="Mobi"/>
        <s v="Uno"/>
        <s v="HB20"/>
        <s v="Joy"/>
        <s v="Gol"/>
        <s v="Siena"/>
        <s v="Joy Plus"/>
        <s v="Onix"/>
        <s v="HB20S"/>
        <m u="1"/>
      </sharedItems>
    </cacheField>
    <cacheField name="Mês Venda" numFmtId="0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Abril" u="1"/>
        <s v="Julho" u="1"/>
        <s v="Dezembro" u="1"/>
        <s v="Outubro" u="1"/>
        <s v="Junho" u="1"/>
        <s v="Setembro" u="1"/>
        <s v="Maio" u="1"/>
        <s v="Novembro" u="1"/>
        <s v="Agosto" u="1"/>
        <s v="Março" u="1"/>
        <s v="Fevereiro" u="1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884385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798BE-5026-48EA-A4ED-D9E7B5B9AA33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9:N30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axis="axisRow" showAll="0" sortType="descending">
      <items count="12">
        <item x="5"/>
        <item x="3"/>
        <item x="9"/>
        <item x="4"/>
        <item x="7"/>
        <item x="0"/>
        <item x="1"/>
        <item x="8"/>
        <item x="2"/>
        <item m="1"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8"/>
    </i>
    <i>
      <x v="6"/>
    </i>
    <i>
      <x v="2"/>
    </i>
    <i>
      <x v="5"/>
    </i>
    <i>
      <x v="10"/>
    </i>
    <i t="grand">
      <x/>
    </i>
  </rowItems>
  <colItems count="1">
    <i/>
  </colItems>
  <dataFields count="1">
    <dataField name="Soma de Qtd" fld="3" baseField="0" baseItem="0"/>
  </dataFields>
  <formats count="2"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664C5-A2EE-4C3D-B545-B8E7A26FD6B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5:L6" firstHeaderRow="1" firstDataRow="1" firstDataCol="0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Número Vendas" fld="3" baseField="0" baseItem="0"/>
  </dataFields>
  <formats count="3"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81224-81CE-4F38-B666-57F2CEF4D90E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J47:K53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alor Total" fld="4" baseField="0" baseItem="1006375080" numFmtId="44"/>
  </dataFields>
  <formats count="2">
    <format dxfId="25">
      <pivotArea dataOnly="0" labelOnly="1" outline="0" axis="axisValues" fieldPosition="0"/>
    </format>
    <format dxfId="24">
      <pivotArea dataOnly="0" labelOnly="1" outline="0" axis="axisValues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82AFB-6BBD-42A0-800B-49078401BD7C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M47:N53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formats count="2">
    <format dxfId="27">
      <pivotArea dataOnly="0" labelOnly="1" outline="0" axis="axisValues" fieldPosition="0"/>
    </format>
    <format dxfId="26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C4B21-388B-4347-A1DA-27BDF177455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M9:N15" firstHeaderRow="1" firstDataRow="1" firstDataCol="1"/>
  <pivotFields count="7">
    <pivotField axis="axisRow" showAll="0">
      <items count="8">
        <item x="3"/>
        <item x="1"/>
        <item h="1" m="1" x="6"/>
        <item x="2"/>
        <item x="0"/>
        <item x="4"/>
        <item h="1" m="1" x="5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Soma de Qtd" fld="3" baseField="0" baseItem="0"/>
  </dataFields>
  <formats count="2"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2D7DC-C93D-4817-AB3F-F622B4B0B78E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M32:N45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axis="axisRow"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Qtd" fld="3" baseField="0" baseItem="0"/>
  </dataFields>
  <formats count="2"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chartFormats count="13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C67DE-215A-48C2-8FC2-AB650A735E1B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55:K61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/>
  </dataFields>
  <formats count="2"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4B503-4E00-41DC-AA78-5E78A182BAA3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9:K30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axis="axisRow" showAll="0">
      <items count="12">
        <item x="5"/>
        <item x="3"/>
        <item x="9"/>
        <item x="4"/>
        <item x="7"/>
        <item x="0"/>
        <item x="1"/>
        <item x="8"/>
        <item x="2"/>
        <item m="1" x="10"/>
        <item x="6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Valor Total" fld="4" baseField="0" baseItem="1006375080" numFmtId="44"/>
  </dataFields>
  <formats count="2">
    <format dxfId="10">
      <pivotArea dataOnly="0" labelOnly="1" outline="0" axis="axisValues" fieldPosition="0"/>
    </format>
    <format dxfId="9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18DBB-23CF-4741-82D9-E0C62D953CD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5:J6" firstHeaderRow="1" firstDataRow="1" firstDataCol="0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" fld="4" baseField="0" baseItem="1006375080" numFmtId="44"/>
  </dataFields>
  <formats count="2">
    <format dxfId="12">
      <pivotArea dataOnly="0" labelOnly="1" outline="0" axis="axisValues" fieldPosition="0"/>
    </format>
    <format dxfId="11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307A0-49C2-4578-A534-F9659AAC562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J9:K15" firstHeaderRow="1" firstDataRow="1" firstDataCol="1"/>
  <pivotFields count="7">
    <pivotField axis="axisRow" showAll="0">
      <items count="8">
        <item x="3"/>
        <item x="1"/>
        <item h="1" m="1" x="6"/>
        <item x="2"/>
        <item x="0"/>
        <item x="4"/>
        <item h="1" m="1" x="5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Valor Total" fld="4" baseField="0" baseItem="1006375080" numFmtId="44"/>
  </dataFields>
  <formats count="2"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39D4A-A8F8-4262-9C34-DF0D2D8C047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:N6" firstHeaderRow="1" firstDataRow="1" firstDataCol="0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Total Comissões" fld="6" baseField="0" baseItem="1176874152" numFmtId="44"/>
  </dataFields>
  <formats count="4"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C06E9-BA3B-416E-8879-BB872C2BFB7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32:K45" firstHeaderRow="1" firstDataRow="1" firstDataCol="1"/>
  <pivotFields count="7">
    <pivotField showAll="0">
      <items count="8">
        <item x="3"/>
        <item x="1"/>
        <item h="1" m="1" x="5"/>
        <item h="1" m="1" x="6"/>
        <item x="2"/>
        <item x="0"/>
        <item x="4"/>
        <item t="default"/>
      </items>
    </pivotField>
    <pivotField showAll="0">
      <items count="12">
        <item x="5"/>
        <item x="3"/>
        <item x="9"/>
        <item x="4"/>
        <item x="7"/>
        <item x="0"/>
        <item x="1"/>
        <item x="8"/>
        <item x="6"/>
        <item x="2"/>
        <item m="1" x="10"/>
        <item t="default"/>
      </items>
    </pivotField>
    <pivotField axis="axisRow" showAll="0">
      <items count="25">
        <item h="1" m="1" x="12"/>
        <item h="1" m="1" x="23"/>
        <item h="1" m="1" x="22"/>
        <item h="1" m="1" x="13"/>
        <item h="1" m="1" x="19"/>
        <item h="1" m="1" x="17"/>
        <item h="1" m="1" x="14"/>
        <item h="1" m="1" x="21"/>
        <item h="1" m="1" x="18"/>
        <item h="1" m="1" x="16"/>
        <item h="1" m="1" x="20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Valor Total" fld="4" baseField="0" baseItem="1006375080" numFmtId="44"/>
  </dataFields>
  <formats count="2">
    <format dxfId="20">
      <pivotArea dataOnly="0" labelOnly="1" outline="0" axis="axisValues" fieldPosition="0"/>
    </format>
    <format dxfId="19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86887678-62C3-4BED-8988-378B9007C64D}" sourceName="Mês Venda">
  <pivotTables>
    <pivotTable tabId="3" name="Tabela dinâmica1"/>
    <pivotTable tabId="3" name="Tabela dinâmica10"/>
    <pivotTable tabId="3" name="Tabela dinâmica11"/>
    <pivotTable tabId="3" name="Tabela dinâmica12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8"/>
    <pivotTable tabId="3" name="Tabela dinâmica9"/>
  </pivotTables>
  <data>
    <tabular pivotCacheId="488438549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nd="1"/>
        <i x="23" nd="1"/>
        <i x="22" nd="1"/>
        <i x="13" nd="1"/>
        <i x="19" nd="1"/>
        <i x="17" nd="1"/>
        <i x="14" nd="1"/>
        <i x="21" nd="1"/>
        <i x="18" nd="1"/>
        <i x="16" nd="1"/>
        <i x="20" nd="1"/>
        <i x="1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47E11162-CD09-4742-BE71-4FFCEE0D6EEC}" sourceName="Vendedor">
  <pivotTables>
    <pivotTable tabId="3" name="Tabela dinâmica1"/>
    <pivotTable tabId="3" name="Tabela dinâmica10"/>
    <pivotTable tabId="3" name="Tabela dinâmica11"/>
    <pivotTable tabId="3" name="Tabela dinâmica12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8"/>
    <pivotTable tabId="3" name="Tabela dinâmica9"/>
  </pivotTables>
  <data>
    <tabular pivotCacheId="488438549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E249088C-A3B3-424C-B825-88457BEC2E63}" sourceName="Marca">
  <pivotTables>
    <pivotTable tabId="3" name="Tabela dinâmica1"/>
    <pivotTable tabId="3" name="Tabela dinâmica10"/>
    <pivotTable tabId="3" name="Tabela dinâmica11"/>
    <pivotTable tabId="3" name="Tabela dinâmica12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8"/>
    <pivotTable tabId="3" name="Tabela dinâmica9"/>
  </pivotTables>
  <data>
    <tabular pivotCacheId="488438549">
      <items count="7">
        <i x="3" s="1"/>
        <i x="1" s="1"/>
        <i x="2" s="1"/>
        <i x="0" s="1"/>
        <i x="4" s="1"/>
        <i x="5" nd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9E7230CE-D529-4A58-9B03-31B67FFA0803}" sourceName="Carros">
  <pivotTables>
    <pivotTable tabId="3" name="Tabela dinâmica1"/>
    <pivotTable tabId="3" name="Tabela dinâmica10"/>
    <pivotTable tabId="3" name="Tabela dinâmica11"/>
    <pivotTable tabId="3" name="Tabela dinâmica12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8"/>
    <pivotTable tabId="3" name="Tabela dinâmica9"/>
  </pivotTables>
  <data>
    <tabular pivotCacheId="488438549">
      <items count="11">
        <i x="5" s="1"/>
        <i x="3" s="1"/>
        <i x="9" s="1"/>
        <i x="4" s="1"/>
        <i x="7" s="1"/>
        <i x="0" s="1"/>
        <i x="1" s="1"/>
        <i x="8" s="1"/>
        <i x="6" s="1"/>
        <i x="2" s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Venda" xr10:uid="{12C48098-00C6-4B1A-9505-DF57194C5CD6}" cache="SegmentaçãodeDados_Mês_Venda" caption="Mês Venda" columnCount="6" showCaption="0" style="Desh 01" rowHeight="241300"/>
  <slicer name="Vendedor" xr10:uid="{58DD2032-2A26-4B03-B0A1-29F500F563B6}" cache="SegmentaçãodeDados_Vendedor" caption="Vendedor" columnCount="2" showCaption="0" style="Desh 01" rowHeight="241300"/>
  <slicer name="Marca" xr10:uid="{72113538-75EE-4AD9-8EB5-3F6C28B3554D}" cache="SegmentaçãodeDados_Marca" caption="Marca" columnCount="2" showCaption="0" style="Desh 01" rowHeight="241300"/>
  <slicer name="Carros" xr10:uid="{E6818433-0941-4B73-BD03-AAF9E0963173}" cache="SegmentaçãodeDados_Carros" caption="Carros" columnCount="3" showCaption="0" style="Desh 0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8F7D-5DC9-4C75-89B1-E1AF4F991D1B}">
  <dimension ref="B3:J6"/>
  <sheetViews>
    <sheetView zoomScale="145" zoomScaleNormal="145" workbookViewId="0"/>
  </sheetViews>
  <sheetFormatPr defaultRowHeight="14.5" x14ac:dyDescent="0.35"/>
  <cols>
    <col min="3" max="3" width="0.81640625" customWidth="1"/>
    <col min="5" max="5" width="0.81640625" customWidth="1"/>
    <col min="7" max="7" width="0.81640625" customWidth="1"/>
    <col min="9" max="9" width="0.81640625" customWidth="1"/>
  </cols>
  <sheetData>
    <row r="3" spans="2:10" x14ac:dyDescent="0.35">
      <c r="B3" t="s">
        <v>0</v>
      </c>
    </row>
    <row r="5" spans="2:10" x14ac:dyDescent="0.35">
      <c r="B5" s="1"/>
      <c r="D5" s="2"/>
      <c r="F5" s="3"/>
      <c r="H5" s="14"/>
      <c r="J5" s="15"/>
    </row>
    <row r="6" spans="2:10" x14ac:dyDescent="0.35">
      <c r="B6" t="s">
        <v>1</v>
      </c>
      <c r="D6" t="s">
        <v>2</v>
      </c>
      <c r="F6" t="s">
        <v>3</v>
      </c>
      <c r="H6" t="s">
        <v>39</v>
      </c>
      <c r="J6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BF8B-07CB-4DB1-9DE5-2CD752D5DB4D}">
  <dimension ref="B2:S125"/>
  <sheetViews>
    <sheetView showGridLines="0" topLeftCell="H9" zoomScale="115" zoomScaleNormal="115" workbookViewId="0">
      <selection activeCell="Q52" sqref="Q52"/>
    </sheetView>
  </sheetViews>
  <sheetFormatPr defaultRowHeight="14.5" x14ac:dyDescent="0.35"/>
  <cols>
    <col min="2" max="2" width="14.453125" bestFit="1" customWidth="1"/>
    <col min="4" max="4" width="12.81640625" customWidth="1"/>
    <col min="5" max="5" width="8.7265625" style="6"/>
    <col min="6" max="6" width="14.54296875" style="5" bestFit="1" customWidth="1"/>
    <col min="7" max="7" width="13.36328125" customWidth="1"/>
    <col min="8" max="8" width="12.26953125" style="5" bestFit="1" customWidth="1"/>
    <col min="10" max="10" width="17" bestFit="1" customWidth="1"/>
    <col min="11" max="11" width="16.7265625" bestFit="1" customWidth="1"/>
    <col min="12" max="12" width="14.36328125" bestFit="1" customWidth="1"/>
    <col min="13" max="13" width="17" bestFit="1" customWidth="1"/>
    <col min="14" max="14" width="11.6328125" bestFit="1" customWidth="1"/>
    <col min="15" max="15" width="14.54296875" bestFit="1" customWidth="1"/>
    <col min="16" max="16" width="10.90625" bestFit="1" customWidth="1"/>
  </cols>
  <sheetData>
    <row r="2" spans="2:17" x14ac:dyDescent="0.35">
      <c r="B2" s="24" t="s">
        <v>30</v>
      </c>
      <c r="C2" s="24"/>
      <c r="D2" s="24"/>
      <c r="E2" s="24"/>
      <c r="F2" s="24"/>
      <c r="G2" s="24"/>
      <c r="H2" s="24"/>
    </row>
    <row r="3" spans="2:17" x14ac:dyDescent="0.35">
      <c r="B3" s="24"/>
      <c r="C3" s="24"/>
      <c r="D3" s="24"/>
      <c r="E3" s="24"/>
      <c r="F3" s="24"/>
      <c r="G3" s="24"/>
      <c r="H3" s="24"/>
    </row>
    <row r="5" spans="2:17" x14ac:dyDescent="0.35">
      <c r="B5" s="7" t="s">
        <v>5</v>
      </c>
      <c r="C5" s="7" t="s">
        <v>4</v>
      </c>
      <c r="D5" s="7" t="s">
        <v>6</v>
      </c>
      <c r="E5" s="7" t="s">
        <v>7</v>
      </c>
      <c r="F5" s="8" t="s">
        <v>8</v>
      </c>
      <c r="G5" s="7" t="s">
        <v>9</v>
      </c>
      <c r="H5" s="8" t="s">
        <v>10</v>
      </c>
      <c r="J5" s="10" t="s">
        <v>31</v>
      </c>
      <c r="L5" s="10" t="s">
        <v>33</v>
      </c>
      <c r="N5" s="10" t="s">
        <v>35</v>
      </c>
    </row>
    <row r="6" spans="2:17" x14ac:dyDescent="0.35">
      <c r="B6" t="s">
        <v>11</v>
      </c>
      <c r="C6" t="s">
        <v>12</v>
      </c>
      <c r="D6" t="s">
        <v>41</v>
      </c>
      <c r="E6" s="6">
        <v>4</v>
      </c>
      <c r="F6" s="5">
        <v>265770.48</v>
      </c>
      <c r="G6" t="s">
        <v>25</v>
      </c>
      <c r="H6" s="5">
        <v>2657.7048</v>
      </c>
      <c r="J6" s="9">
        <v>50158467.702</v>
      </c>
      <c r="K6" s="5">
        <f>GETPIVOTDATA("Valor",$J$5)</f>
        <v>50158467.702</v>
      </c>
      <c r="L6" s="6">
        <v>675</v>
      </c>
      <c r="M6">
        <f>GETPIVOTDATA("Qtd",$L$5)</f>
        <v>675</v>
      </c>
      <c r="N6" s="11">
        <v>501584.67702000018</v>
      </c>
      <c r="O6" s="5">
        <f>GETPIVOTDATA("Comissão",$N$5)</f>
        <v>501584.67702000018</v>
      </c>
    </row>
    <row r="7" spans="2:17" x14ac:dyDescent="0.35">
      <c r="B7" t="s">
        <v>13</v>
      </c>
      <c r="C7" t="s">
        <v>14</v>
      </c>
      <c r="D7" t="s">
        <v>41</v>
      </c>
      <c r="E7" s="6">
        <v>4</v>
      </c>
      <c r="F7" s="5">
        <v>275185.272</v>
      </c>
      <c r="G7" t="s">
        <v>26</v>
      </c>
      <c r="H7" s="5">
        <v>2751.8527199999999</v>
      </c>
    </row>
    <row r="8" spans="2:17" x14ac:dyDescent="0.35">
      <c r="B8" t="s">
        <v>13</v>
      </c>
      <c r="C8" t="s">
        <v>15</v>
      </c>
      <c r="D8" t="s">
        <v>41</v>
      </c>
      <c r="E8" s="6">
        <v>3</v>
      </c>
      <c r="F8" s="5">
        <v>187974.198</v>
      </c>
      <c r="G8" t="s">
        <v>27</v>
      </c>
      <c r="H8" s="5">
        <v>1879.74198</v>
      </c>
    </row>
    <row r="9" spans="2:17" x14ac:dyDescent="0.35">
      <c r="B9" t="s">
        <v>16</v>
      </c>
      <c r="C9" t="s">
        <v>17</v>
      </c>
      <c r="D9" t="s">
        <v>41</v>
      </c>
      <c r="E9" s="6">
        <v>4</v>
      </c>
      <c r="F9" s="5">
        <v>353581.75199999998</v>
      </c>
      <c r="G9" t="s">
        <v>28</v>
      </c>
      <c r="H9" s="5">
        <v>3535.8175200000001</v>
      </c>
      <c r="J9" s="12" t="s">
        <v>36</v>
      </c>
      <c r="K9" s="10" t="s">
        <v>31</v>
      </c>
      <c r="M9" s="12" t="s">
        <v>36</v>
      </c>
      <c r="N9" s="10" t="s">
        <v>32</v>
      </c>
      <c r="P9" t="s">
        <v>54</v>
      </c>
      <c r="Q9" t="s">
        <v>55</v>
      </c>
    </row>
    <row r="10" spans="2:17" x14ac:dyDescent="0.35">
      <c r="B10" t="s">
        <v>18</v>
      </c>
      <c r="C10" t="s">
        <v>19</v>
      </c>
      <c r="D10" t="s">
        <v>41</v>
      </c>
      <c r="E10" s="6">
        <v>7</v>
      </c>
      <c r="F10" s="5">
        <v>565279.30200000003</v>
      </c>
      <c r="G10" t="s">
        <v>29</v>
      </c>
      <c r="H10" s="5">
        <v>5652.7930200000001</v>
      </c>
      <c r="J10" s="13" t="s">
        <v>18</v>
      </c>
      <c r="K10" s="9">
        <v>17790389.760000002</v>
      </c>
      <c r="M10" s="13" t="s">
        <v>18</v>
      </c>
      <c r="N10">
        <v>241</v>
      </c>
      <c r="P10" t="str">
        <f>IF( AND(M10&lt;&gt;"Total Geral", M10&lt;&gt;""), M10, " ")</f>
        <v>Chevrolet</v>
      </c>
      <c r="Q10">
        <f t="shared" ref="Q10:Q15" si="0">IF(P10&lt;&gt;" ", N10, " ")</f>
        <v>241</v>
      </c>
    </row>
    <row r="11" spans="2:17" x14ac:dyDescent="0.35">
      <c r="B11" t="s">
        <v>20</v>
      </c>
      <c r="C11" t="s">
        <v>21</v>
      </c>
      <c r="D11" t="s">
        <v>41</v>
      </c>
      <c r="E11" s="6">
        <v>7</v>
      </c>
      <c r="F11" s="5">
        <v>584764.19400000002</v>
      </c>
      <c r="G11" t="s">
        <v>25</v>
      </c>
      <c r="H11" s="5">
        <v>5847.6419400000004</v>
      </c>
      <c r="J11" s="13" t="s">
        <v>13</v>
      </c>
      <c r="K11" s="9">
        <v>13171194.810000001</v>
      </c>
      <c r="M11" s="13" t="s">
        <v>13</v>
      </c>
      <c r="N11">
        <v>177</v>
      </c>
      <c r="P11" t="str">
        <f t="shared" ref="P11:P15" si="1">IF( AND(M11&lt;&gt;"Total Geral", M11&lt;&gt;""), M11, " ")</f>
        <v>Fiat</v>
      </c>
      <c r="Q11">
        <f t="shared" si="0"/>
        <v>177</v>
      </c>
    </row>
    <row r="12" spans="2:17" x14ac:dyDescent="0.35">
      <c r="B12" t="s">
        <v>13</v>
      </c>
      <c r="C12" t="s">
        <v>38</v>
      </c>
      <c r="D12" t="s">
        <v>41</v>
      </c>
      <c r="E12" s="6">
        <v>1</v>
      </c>
      <c r="F12" s="5">
        <v>65527.794000000002</v>
      </c>
      <c r="G12" t="s">
        <v>26</v>
      </c>
      <c r="H12" s="5">
        <v>655.27794000000006</v>
      </c>
      <c r="J12" s="13" t="s">
        <v>16</v>
      </c>
      <c r="K12" s="9">
        <v>9897314.1180000007</v>
      </c>
      <c r="M12" s="13" t="s">
        <v>16</v>
      </c>
      <c r="N12">
        <v>133</v>
      </c>
      <c r="P12" t="str">
        <f t="shared" si="1"/>
        <v>Hyundai</v>
      </c>
      <c r="Q12">
        <f t="shared" si="0"/>
        <v>133</v>
      </c>
    </row>
    <row r="13" spans="2:17" x14ac:dyDescent="0.35">
      <c r="B13" t="s">
        <v>18</v>
      </c>
      <c r="C13" t="s">
        <v>22</v>
      </c>
      <c r="D13" t="s">
        <v>41</v>
      </c>
      <c r="E13" s="6">
        <v>5</v>
      </c>
      <c r="F13" s="5">
        <v>301346.49</v>
      </c>
      <c r="G13" t="s">
        <v>27</v>
      </c>
      <c r="H13" s="5">
        <v>3013.4648999999999</v>
      </c>
      <c r="J13" s="13" t="s">
        <v>11</v>
      </c>
      <c r="K13" s="9">
        <v>4452267.7620000001</v>
      </c>
      <c r="M13" s="13" t="s">
        <v>11</v>
      </c>
      <c r="N13">
        <v>57</v>
      </c>
      <c r="P13" t="str">
        <f t="shared" si="1"/>
        <v>Renaut</v>
      </c>
      <c r="Q13">
        <f t="shared" si="0"/>
        <v>57</v>
      </c>
    </row>
    <row r="14" spans="2:17" x14ac:dyDescent="0.35">
      <c r="B14" t="s">
        <v>18</v>
      </c>
      <c r="C14" t="s">
        <v>23</v>
      </c>
      <c r="D14" t="s">
        <v>41</v>
      </c>
      <c r="E14" s="6">
        <v>8</v>
      </c>
      <c r="F14" s="5">
        <v>539132.11199999996</v>
      </c>
      <c r="G14" t="s">
        <v>28</v>
      </c>
      <c r="H14" s="5">
        <v>5391.3211199999996</v>
      </c>
      <c r="J14" s="13" t="s">
        <v>20</v>
      </c>
      <c r="K14" s="9">
        <v>4847301.2520000003</v>
      </c>
      <c r="M14" s="13" t="s">
        <v>20</v>
      </c>
      <c r="N14">
        <v>67</v>
      </c>
      <c r="P14" t="str">
        <f t="shared" si="1"/>
        <v>Volkswagen</v>
      </c>
      <c r="Q14">
        <f t="shared" si="0"/>
        <v>67</v>
      </c>
    </row>
    <row r="15" spans="2:17" x14ac:dyDescent="0.35">
      <c r="B15" t="s">
        <v>16</v>
      </c>
      <c r="C15" t="s">
        <v>24</v>
      </c>
      <c r="D15" t="s">
        <v>41</v>
      </c>
      <c r="E15" s="6">
        <v>1</v>
      </c>
      <c r="F15" s="5">
        <v>62991.732000000004</v>
      </c>
      <c r="G15" t="s">
        <v>29</v>
      </c>
      <c r="H15" s="5">
        <v>629.91732000000002</v>
      </c>
      <c r="J15" s="13" t="s">
        <v>37</v>
      </c>
      <c r="K15" s="9">
        <v>50158467.702000007</v>
      </c>
      <c r="M15" s="13" t="s">
        <v>37</v>
      </c>
      <c r="N15">
        <v>675</v>
      </c>
      <c r="P15" t="str">
        <f t="shared" si="1"/>
        <v xml:space="preserve"> </v>
      </c>
      <c r="Q15" t="str">
        <f t="shared" si="0"/>
        <v xml:space="preserve"> </v>
      </c>
    </row>
    <row r="16" spans="2:17" x14ac:dyDescent="0.35">
      <c r="B16" t="s">
        <v>11</v>
      </c>
      <c r="C16" t="s">
        <v>12</v>
      </c>
      <c r="D16" t="s">
        <v>42</v>
      </c>
      <c r="E16" s="6">
        <v>6</v>
      </c>
      <c r="F16" s="5">
        <v>405864.10800000001</v>
      </c>
      <c r="G16" t="s">
        <v>25</v>
      </c>
      <c r="H16" s="5">
        <v>4058.6410800000003</v>
      </c>
    </row>
    <row r="17" spans="2:19" x14ac:dyDescent="0.35">
      <c r="B17" t="s">
        <v>13</v>
      </c>
      <c r="C17" t="s">
        <v>14</v>
      </c>
      <c r="D17" t="s">
        <v>42</v>
      </c>
      <c r="E17" s="6">
        <v>8</v>
      </c>
      <c r="F17" s="5">
        <v>538234.31999999995</v>
      </c>
      <c r="G17" t="s">
        <v>26</v>
      </c>
      <c r="H17" s="5">
        <v>5382.3431999999993</v>
      </c>
    </row>
    <row r="18" spans="2:19" x14ac:dyDescent="0.35">
      <c r="B18" t="s">
        <v>13</v>
      </c>
      <c r="C18" t="s">
        <v>15</v>
      </c>
      <c r="D18" t="s">
        <v>42</v>
      </c>
      <c r="E18" s="6">
        <v>6</v>
      </c>
      <c r="F18" s="5">
        <v>507719.41200000001</v>
      </c>
      <c r="G18" t="s">
        <v>27</v>
      </c>
      <c r="H18" s="5">
        <v>5077.1941200000001</v>
      </c>
    </row>
    <row r="19" spans="2:19" x14ac:dyDescent="0.35">
      <c r="B19" t="s">
        <v>16</v>
      </c>
      <c r="C19" t="s">
        <v>17</v>
      </c>
      <c r="D19" t="s">
        <v>42</v>
      </c>
      <c r="E19" s="6">
        <v>2</v>
      </c>
      <c r="F19" s="5">
        <v>177109.51199999999</v>
      </c>
      <c r="G19" t="s">
        <v>28</v>
      </c>
      <c r="H19" s="5">
        <v>1771.09512</v>
      </c>
      <c r="J19" s="12" t="s">
        <v>36</v>
      </c>
      <c r="K19" s="10" t="s">
        <v>31</v>
      </c>
      <c r="M19" s="12" t="s">
        <v>36</v>
      </c>
      <c r="N19" s="10" t="s">
        <v>32</v>
      </c>
      <c r="R19" t="s">
        <v>57</v>
      </c>
      <c r="S19" t="s">
        <v>56</v>
      </c>
    </row>
    <row r="20" spans="2:19" x14ac:dyDescent="0.35">
      <c r="B20" t="s">
        <v>18</v>
      </c>
      <c r="C20" t="s">
        <v>19</v>
      </c>
      <c r="D20" t="s">
        <v>42</v>
      </c>
      <c r="E20" s="6">
        <v>5</v>
      </c>
      <c r="F20" s="5">
        <v>306471.71999999997</v>
      </c>
      <c r="G20" t="s">
        <v>29</v>
      </c>
      <c r="H20" s="5">
        <v>3064.7171999999996</v>
      </c>
      <c r="J20" s="13" t="s">
        <v>21</v>
      </c>
      <c r="K20" s="9">
        <v>4847301.2520000003</v>
      </c>
      <c r="M20" s="13" t="s">
        <v>23</v>
      </c>
      <c r="N20">
        <v>96</v>
      </c>
      <c r="P20" t="str">
        <f>IF( AND(M20&lt;&gt;"",M20&lt;&gt;"Total Geral"), M20, " ")</f>
        <v>Onix</v>
      </c>
      <c r="Q20">
        <f t="shared" ref="Q20:Q21" si="2">IF( AND(P20&lt;&gt;" ",M20&lt;&gt;"Total Geral"), N20, " ")</f>
        <v>96</v>
      </c>
      <c r="R20" s="21">
        <f t="shared" ref="R20:R21" si="3">IFERROR( Q20/GETPIVOTDATA("Qtd",$M$19), 0)</f>
        <v>0.14222222222222222</v>
      </c>
      <c r="S20" s="22">
        <v>0.15</v>
      </c>
    </row>
    <row r="21" spans="2:19" x14ac:dyDescent="0.35">
      <c r="B21" t="s">
        <v>20</v>
      </c>
      <c r="C21" t="s">
        <v>21</v>
      </c>
      <c r="D21" t="s">
        <v>42</v>
      </c>
      <c r="E21" s="6">
        <v>9</v>
      </c>
      <c r="F21" s="5">
        <v>570884.49</v>
      </c>
      <c r="G21" t="s">
        <v>25</v>
      </c>
      <c r="H21" s="5">
        <v>5708.8449000000001</v>
      </c>
      <c r="J21" s="13" t="s">
        <v>17</v>
      </c>
      <c r="K21" s="9">
        <v>5704037.3039999995</v>
      </c>
      <c r="M21" s="13" t="s">
        <v>19</v>
      </c>
      <c r="N21">
        <v>76</v>
      </c>
      <c r="P21" t="str">
        <f t="shared" ref="P21:P22" si="4">IF( AND(M21&lt;&gt;"",M21&lt;&gt;"Total Geral"), M21, " ")</f>
        <v>Joy</v>
      </c>
      <c r="Q21">
        <f t="shared" si="2"/>
        <v>76</v>
      </c>
      <c r="R21" s="21">
        <f t="shared" si="3"/>
        <v>0.11259259259259259</v>
      </c>
      <c r="S21" s="22">
        <v>0.15</v>
      </c>
    </row>
    <row r="22" spans="2:19" x14ac:dyDescent="0.35">
      <c r="B22" t="s">
        <v>13</v>
      </c>
      <c r="C22" t="s">
        <v>38</v>
      </c>
      <c r="D22" t="s">
        <v>42</v>
      </c>
      <c r="E22" s="6">
        <v>1</v>
      </c>
      <c r="F22" s="5">
        <v>77135.964000000007</v>
      </c>
      <c r="G22" t="s">
        <v>26</v>
      </c>
      <c r="H22" s="5">
        <v>771.35964000000013</v>
      </c>
      <c r="J22" s="13" t="s">
        <v>24</v>
      </c>
      <c r="K22" s="9">
        <v>4193276.8139999998</v>
      </c>
      <c r="M22" s="13" t="s">
        <v>17</v>
      </c>
      <c r="N22">
        <v>75</v>
      </c>
      <c r="P22" t="str">
        <f t="shared" si="4"/>
        <v>HB20</v>
      </c>
      <c r="Q22">
        <f>IF( AND(P22&lt;&gt;" ",M22&lt;&gt;"Total Geral"), N22, " ")</f>
        <v>75</v>
      </c>
      <c r="R22" s="21">
        <f>IFERROR( Q22/GETPIVOTDATA("Qtd",$M$19), 0)</f>
        <v>0.1111111111111111</v>
      </c>
      <c r="S22" s="22">
        <v>0.15</v>
      </c>
    </row>
    <row r="23" spans="2:19" x14ac:dyDescent="0.35">
      <c r="B23" t="s">
        <v>18</v>
      </c>
      <c r="C23" t="s">
        <v>22</v>
      </c>
      <c r="D23" t="s">
        <v>42</v>
      </c>
      <c r="E23" s="6">
        <v>7</v>
      </c>
      <c r="F23" s="5">
        <v>548543.89800000004</v>
      </c>
      <c r="G23" t="s">
        <v>27</v>
      </c>
      <c r="H23" s="5">
        <v>5485.4389800000008</v>
      </c>
      <c r="J23" s="13" t="s">
        <v>19</v>
      </c>
      <c r="K23" s="9">
        <v>5227021.176</v>
      </c>
      <c r="M23" s="13" t="s">
        <v>22</v>
      </c>
      <c r="N23">
        <v>69</v>
      </c>
    </row>
    <row r="24" spans="2:19" x14ac:dyDescent="0.35">
      <c r="B24" t="s">
        <v>18</v>
      </c>
      <c r="C24" t="s">
        <v>23</v>
      </c>
      <c r="D24" t="s">
        <v>42</v>
      </c>
      <c r="E24" s="6">
        <v>6</v>
      </c>
      <c r="F24" s="5">
        <v>362030.61600000004</v>
      </c>
      <c r="G24" t="s">
        <v>28</v>
      </c>
      <c r="H24" s="5">
        <v>3620.3061600000005</v>
      </c>
      <c r="J24" s="13" t="s">
        <v>22</v>
      </c>
      <c r="K24" s="9">
        <v>5306027.8740000008</v>
      </c>
      <c r="M24" s="13" t="s">
        <v>21</v>
      </c>
      <c r="N24">
        <v>67</v>
      </c>
      <c r="Q24" s="22">
        <v>0.1</v>
      </c>
    </row>
    <row r="25" spans="2:19" x14ac:dyDescent="0.35">
      <c r="B25" t="s">
        <v>16</v>
      </c>
      <c r="C25" t="s">
        <v>24</v>
      </c>
      <c r="D25" t="s">
        <v>42</v>
      </c>
      <c r="E25" s="6">
        <v>6</v>
      </c>
      <c r="F25" s="5">
        <v>446577.37200000003</v>
      </c>
      <c r="G25" t="s">
        <v>29</v>
      </c>
      <c r="H25" s="5">
        <v>4465.7737200000001</v>
      </c>
      <c r="J25" s="13" t="s">
        <v>12</v>
      </c>
      <c r="K25" s="9">
        <v>4452267.7620000001</v>
      </c>
      <c r="M25" s="13" t="s">
        <v>15</v>
      </c>
      <c r="N25">
        <v>66</v>
      </c>
      <c r="Q25" s="22">
        <v>0.1</v>
      </c>
    </row>
    <row r="26" spans="2:19" x14ac:dyDescent="0.35">
      <c r="B26" t="s">
        <v>11</v>
      </c>
      <c r="C26" t="s">
        <v>12</v>
      </c>
      <c r="D26" t="s">
        <v>43</v>
      </c>
      <c r="E26" s="6">
        <v>2</v>
      </c>
      <c r="F26" s="5">
        <v>177388.068</v>
      </c>
      <c r="G26" t="s">
        <v>25</v>
      </c>
      <c r="H26" s="5">
        <v>1773.88068</v>
      </c>
      <c r="J26" s="13" t="s">
        <v>14</v>
      </c>
      <c r="K26" s="9">
        <v>4699842.9239999996</v>
      </c>
      <c r="M26" s="13" t="s">
        <v>14</v>
      </c>
      <c r="N26">
        <v>64</v>
      </c>
      <c r="Q26" s="22">
        <v>0.1</v>
      </c>
    </row>
    <row r="27" spans="2:19" x14ac:dyDescent="0.35">
      <c r="B27" t="s">
        <v>13</v>
      </c>
      <c r="C27" t="s">
        <v>14</v>
      </c>
      <c r="D27" t="s">
        <v>43</v>
      </c>
      <c r="E27" s="6">
        <v>10</v>
      </c>
      <c r="F27" s="5">
        <v>863854.26</v>
      </c>
      <c r="G27" t="s">
        <v>26</v>
      </c>
      <c r="H27" s="5">
        <v>8638.5426000000007</v>
      </c>
      <c r="J27" s="13" t="s">
        <v>23</v>
      </c>
      <c r="K27" s="9">
        <v>7257340.71</v>
      </c>
      <c r="M27" s="13" t="s">
        <v>24</v>
      </c>
      <c r="N27">
        <v>58</v>
      </c>
      <c r="Q27" s="22">
        <v>0.1</v>
      </c>
    </row>
    <row r="28" spans="2:19" x14ac:dyDescent="0.35">
      <c r="B28" t="s">
        <v>13</v>
      </c>
      <c r="C28" t="s">
        <v>15</v>
      </c>
      <c r="D28" t="s">
        <v>43</v>
      </c>
      <c r="E28" s="6">
        <v>5</v>
      </c>
      <c r="F28" s="5">
        <v>365028.6</v>
      </c>
      <c r="G28" t="s">
        <v>27</v>
      </c>
      <c r="H28" s="5">
        <v>3650.2860000000001</v>
      </c>
      <c r="J28" s="13" t="s">
        <v>15</v>
      </c>
      <c r="K28" s="9">
        <v>5058145.0979999984</v>
      </c>
      <c r="M28" s="13" t="s">
        <v>12</v>
      </c>
      <c r="N28">
        <v>57</v>
      </c>
      <c r="Q28" s="22">
        <v>0.1</v>
      </c>
    </row>
    <row r="29" spans="2:19" x14ac:dyDescent="0.35">
      <c r="B29" t="s">
        <v>16</v>
      </c>
      <c r="C29" t="s">
        <v>17</v>
      </c>
      <c r="D29" t="s">
        <v>43</v>
      </c>
      <c r="E29" s="6">
        <v>9</v>
      </c>
      <c r="F29" s="5">
        <v>551928.65399999998</v>
      </c>
      <c r="G29" t="s">
        <v>28</v>
      </c>
      <c r="H29" s="5">
        <v>5519.2865400000001</v>
      </c>
      <c r="J29" s="13" t="s">
        <v>38</v>
      </c>
      <c r="K29" s="9">
        <v>3413206.7880000006</v>
      </c>
      <c r="M29" s="13" t="s">
        <v>38</v>
      </c>
      <c r="N29">
        <v>47</v>
      </c>
      <c r="Q29" s="22">
        <v>0.1</v>
      </c>
    </row>
    <row r="30" spans="2:19" x14ac:dyDescent="0.35">
      <c r="B30" t="s">
        <v>18</v>
      </c>
      <c r="C30" t="s">
        <v>19</v>
      </c>
      <c r="D30" t="s">
        <v>43</v>
      </c>
      <c r="E30" s="6">
        <v>4</v>
      </c>
      <c r="F30" s="5">
        <v>257089.152</v>
      </c>
      <c r="G30" t="s">
        <v>29</v>
      </c>
      <c r="H30" s="5">
        <v>2570.8915200000001</v>
      </c>
      <c r="J30" s="13" t="s">
        <v>37</v>
      </c>
      <c r="K30" s="9">
        <v>50158467.702000007</v>
      </c>
      <c r="M30" s="13" t="s">
        <v>37</v>
      </c>
      <c r="N30">
        <v>675</v>
      </c>
      <c r="Q30" s="22">
        <v>0.1</v>
      </c>
    </row>
    <row r="31" spans="2:19" x14ac:dyDescent="0.35">
      <c r="B31" t="s">
        <v>20</v>
      </c>
      <c r="C31" t="s">
        <v>21</v>
      </c>
      <c r="D31" t="s">
        <v>43</v>
      </c>
      <c r="E31" s="6">
        <v>7</v>
      </c>
      <c r="F31" s="5">
        <v>457403.98200000002</v>
      </c>
      <c r="G31" t="s">
        <v>25</v>
      </c>
      <c r="H31" s="5">
        <v>4574.03982</v>
      </c>
      <c r="Q31" s="22">
        <v>0.1</v>
      </c>
    </row>
    <row r="32" spans="2:19" x14ac:dyDescent="0.35">
      <c r="B32" t="s">
        <v>13</v>
      </c>
      <c r="C32" t="s">
        <v>38</v>
      </c>
      <c r="D32" t="s">
        <v>43</v>
      </c>
      <c r="E32" s="6">
        <v>4</v>
      </c>
      <c r="F32" s="5">
        <v>330904.48800000001</v>
      </c>
      <c r="G32" t="s">
        <v>26</v>
      </c>
      <c r="H32" s="5">
        <v>3309.0448800000004</v>
      </c>
      <c r="J32" s="12" t="s">
        <v>36</v>
      </c>
      <c r="K32" s="10" t="s">
        <v>31</v>
      </c>
      <c r="M32" s="12" t="s">
        <v>36</v>
      </c>
      <c r="N32" s="10" t="s">
        <v>32</v>
      </c>
      <c r="Q32" s="22">
        <v>0.1</v>
      </c>
    </row>
    <row r="33" spans="2:18" x14ac:dyDescent="0.35">
      <c r="B33" t="s">
        <v>18</v>
      </c>
      <c r="C33" t="s">
        <v>22</v>
      </c>
      <c r="D33" t="s">
        <v>43</v>
      </c>
      <c r="E33" s="6">
        <v>10</v>
      </c>
      <c r="F33" s="5">
        <v>864816.18</v>
      </c>
      <c r="G33" t="s">
        <v>27</v>
      </c>
      <c r="H33" s="5">
        <v>8648.1617999999999</v>
      </c>
      <c r="J33" s="13" t="s">
        <v>41</v>
      </c>
      <c r="K33" s="9">
        <v>3201553.3260000004</v>
      </c>
      <c r="M33" s="13" t="s">
        <v>41</v>
      </c>
      <c r="N33">
        <v>44</v>
      </c>
      <c r="Q33" s="22">
        <v>0.1</v>
      </c>
    </row>
    <row r="34" spans="2:18" x14ac:dyDescent="0.35">
      <c r="B34" t="s">
        <v>18</v>
      </c>
      <c r="C34" t="s">
        <v>23</v>
      </c>
      <c r="D34" t="s">
        <v>43</v>
      </c>
      <c r="E34" s="6">
        <v>10</v>
      </c>
      <c r="F34" s="5">
        <v>842461.56</v>
      </c>
      <c r="G34" t="s">
        <v>28</v>
      </c>
      <c r="H34" s="5">
        <v>8424.615600000001</v>
      </c>
      <c r="J34" s="13" t="s">
        <v>42</v>
      </c>
      <c r="K34" s="9">
        <v>3940571.412</v>
      </c>
      <c r="M34" s="13" t="s">
        <v>42</v>
      </c>
      <c r="N34">
        <v>56</v>
      </c>
    </row>
    <row r="35" spans="2:18" x14ac:dyDescent="0.35">
      <c r="B35" t="s">
        <v>16</v>
      </c>
      <c r="C35" t="s">
        <v>24</v>
      </c>
      <c r="D35" t="s">
        <v>43</v>
      </c>
      <c r="E35" s="6">
        <v>5</v>
      </c>
      <c r="F35" s="5">
        <v>448760.73</v>
      </c>
      <c r="G35" t="s">
        <v>29</v>
      </c>
      <c r="H35" s="5">
        <v>4487.6072999999997</v>
      </c>
      <c r="J35" s="13" t="s">
        <v>43</v>
      </c>
      <c r="K35" s="9">
        <v>5159635.6740000006</v>
      </c>
      <c r="M35" s="13" t="s">
        <v>43</v>
      </c>
      <c r="N35">
        <v>66</v>
      </c>
    </row>
    <row r="36" spans="2:18" x14ac:dyDescent="0.35">
      <c r="B36" t="s">
        <v>11</v>
      </c>
      <c r="C36" t="s">
        <v>12</v>
      </c>
      <c r="D36" t="s">
        <v>44</v>
      </c>
      <c r="E36" s="6">
        <v>3</v>
      </c>
      <c r="F36" s="5">
        <v>201269.73599999998</v>
      </c>
      <c r="G36" t="s">
        <v>25</v>
      </c>
      <c r="H36" s="5">
        <v>2012.6973599999999</v>
      </c>
      <c r="J36" s="13" t="s">
        <v>44</v>
      </c>
      <c r="K36" s="9">
        <v>4456833.8760000002</v>
      </c>
      <c r="M36" s="13" t="s">
        <v>44</v>
      </c>
      <c r="N36">
        <v>58</v>
      </c>
    </row>
    <row r="37" spans="2:18" x14ac:dyDescent="0.35">
      <c r="B37" t="s">
        <v>13</v>
      </c>
      <c r="C37" t="s">
        <v>14</v>
      </c>
      <c r="D37" t="s">
        <v>44</v>
      </c>
      <c r="E37" s="6">
        <v>1</v>
      </c>
      <c r="F37" s="5">
        <v>87067.788</v>
      </c>
      <c r="G37" t="s">
        <v>26</v>
      </c>
      <c r="H37" s="5">
        <v>870.67788000000007</v>
      </c>
      <c r="J37" s="13" t="s">
        <v>45</v>
      </c>
      <c r="K37" s="9">
        <v>3402145.71</v>
      </c>
      <c r="M37" s="13" t="s">
        <v>45</v>
      </c>
      <c r="N37">
        <v>49</v>
      </c>
    </row>
    <row r="38" spans="2:18" x14ac:dyDescent="0.35">
      <c r="B38" t="s">
        <v>13</v>
      </c>
      <c r="C38" t="s">
        <v>15</v>
      </c>
      <c r="D38" t="s">
        <v>44</v>
      </c>
      <c r="E38" s="6">
        <v>4</v>
      </c>
      <c r="F38" s="5">
        <v>342166.96799999999</v>
      </c>
      <c r="G38" t="s">
        <v>27</v>
      </c>
      <c r="H38" s="5">
        <v>3421.66968</v>
      </c>
      <c r="J38" s="13" t="s">
        <v>46</v>
      </c>
      <c r="K38" s="9">
        <v>4123063.6680000001</v>
      </c>
      <c r="M38" s="13" t="s">
        <v>46</v>
      </c>
      <c r="N38">
        <v>55</v>
      </c>
    </row>
    <row r="39" spans="2:18" x14ac:dyDescent="0.35">
      <c r="B39" t="s">
        <v>16</v>
      </c>
      <c r="C39" t="s">
        <v>17</v>
      </c>
      <c r="D39" t="s">
        <v>44</v>
      </c>
      <c r="E39" s="6">
        <v>9</v>
      </c>
      <c r="F39" s="5">
        <v>602745.08400000003</v>
      </c>
      <c r="G39" t="s">
        <v>28</v>
      </c>
      <c r="H39" s="5">
        <v>6027.4508400000004</v>
      </c>
      <c r="J39" s="13" t="s">
        <v>47</v>
      </c>
      <c r="K39" s="9">
        <v>4920723.8040000005</v>
      </c>
      <c r="M39" s="13" t="s">
        <v>47</v>
      </c>
      <c r="N39">
        <v>63</v>
      </c>
    </row>
    <row r="40" spans="2:18" x14ac:dyDescent="0.35">
      <c r="B40" t="s">
        <v>18</v>
      </c>
      <c r="C40" t="s">
        <v>19</v>
      </c>
      <c r="D40" t="s">
        <v>44</v>
      </c>
      <c r="E40" s="6">
        <v>8</v>
      </c>
      <c r="F40" s="5">
        <v>495044.11200000002</v>
      </c>
      <c r="G40" t="s">
        <v>29</v>
      </c>
      <c r="H40" s="5">
        <v>4950.4411200000004</v>
      </c>
      <c r="J40" s="13" t="s">
        <v>48</v>
      </c>
      <c r="K40" s="9">
        <v>4443673.608</v>
      </c>
      <c r="M40" s="13" t="s">
        <v>48</v>
      </c>
      <c r="N40">
        <v>59</v>
      </c>
    </row>
    <row r="41" spans="2:18" x14ac:dyDescent="0.35">
      <c r="B41" t="s">
        <v>20</v>
      </c>
      <c r="C41" t="s">
        <v>21</v>
      </c>
      <c r="D41" t="s">
        <v>44</v>
      </c>
      <c r="E41" s="6">
        <v>3</v>
      </c>
      <c r="F41" s="5">
        <v>250459.91999999998</v>
      </c>
      <c r="G41" t="s">
        <v>25</v>
      </c>
      <c r="H41" s="5">
        <v>2504.5992000000001</v>
      </c>
      <c r="J41" s="13" t="s">
        <v>49</v>
      </c>
      <c r="K41" s="9">
        <v>3192567.3899999997</v>
      </c>
      <c r="M41" s="13" t="s">
        <v>49</v>
      </c>
      <c r="N41">
        <v>48</v>
      </c>
    </row>
    <row r="42" spans="2:18" x14ac:dyDescent="0.35">
      <c r="B42" t="s">
        <v>13</v>
      </c>
      <c r="C42" t="s">
        <v>38</v>
      </c>
      <c r="D42" t="s">
        <v>44</v>
      </c>
      <c r="E42" s="6">
        <v>8</v>
      </c>
      <c r="F42" s="5">
        <v>683580.43200000003</v>
      </c>
      <c r="G42" t="s">
        <v>26</v>
      </c>
      <c r="H42" s="5">
        <v>6835.8043200000002</v>
      </c>
      <c r="J42" s="13" t="s">
        <v>50</v>
      </c>
      <c r="K42" s="9">
        <v>4755548.1119999997</v>
      </c>
      <c r="M42" s="13" t="s">
        <v>50</v>
      </c>
      <c r="N42">
        <v>61</v>
      </c>
    </row>
    <row r="43" spans="2:18" x14ac:dyDescent="0.35">
      <c r="B43" t="s">
        <v>18</v>
      </c>
      <c r="C43" t="s">
        <v>22</v>
      </c>
      <c r="D43" t="s">
        <v>44</v>
      </c>
      <c r="E43" s="6">
        <v>5</v>
      </c>
      <c r="F43" s="5">
        <v>355905.38999999996</v>
      </c>
      <c r="G43" t="s">
        <v>27</v>
      </c>
      <c r="H43" s="5">
        <v>3559.0538999999994</v>
      </c>
      <c r="J43" s="13" t="s">
        <v>51</v>
      </c>
      <c r="K43" s="9">
        <v>4399929.2939999998</v>
      </c>
      <c r="M43" s="13" t="s">
        <v>51</v>
      </c>
      <c r="N43">
        <v>61</v>
      </c>
    </row>
    <row r="44" spans="2:18" x14ac:dyDescent="0.35">
      <c r="B44" t="s">
        <v>18</v>
      </c>
      <c r="C44" t="s">
        <v>23</v>
      </c>
      <c r="D44" t="s">
        <v>44</v>
      </c>
      <c r="E44" s="6">
        <v>9</v>
      </c>
      <c r="F44" s="5">
        <v>810853.47</v>
      </c>
      <c r="G44" t="s">
        <v>28</v>
      </c>
      <c r="H44" s="5">
        <v>8108.5347000000002</v>
      </c>
      <c r="J44" s="13" t="s">
        <v>52</v>
      </c>
      <c r="K44" s="9">
        <v>4162221.8280000002</v>
      </c>
      <c r="M44" s="13" t="s">
        <v>52</v>
      </c>
      <c r="N44">
        <v>55</v>
      </c>
    </row>
    <row r="45" spans="2:18" x14ac:dyDescent="0.35">
      <c r="B45" t="s">
        <v>16</v>
      </c>
      <c r="C45" t="s">
        <v>24</v>
      </c>
      <c r="D45" t="s">
        <v>44</v>
      </c>
      <c r="E45" s="6">
        <v>8</v>
      </c>
      <c r="F45" s="5">
        <v>627740.97600000002</v>
      </c>
      <c r="G45" t="s">
        <v>29</v>
      </c>
      <c r="H45" s="5">
        <v>6277.4097600000005</v>
      </c>
      <c r="J45" s="13" t="s">
        <v>37</v>
      </c>
      <c r="K45" s="9">
        <v>50158467.702</v>
      </c>
      <c r="M45" s="13" t="s">
        <v>37</v>
      </c>
      <c r="N45">
        <v>675</v>
      </c>
    </row>
    <row r="46" spans="2:18" x14ac:dyDescent="0.35">
      <c r="B46" t="s">
        <v>11</v>
      </c>
      <c r="C46" t="s">
        <v>12</v>
      </c>
      <c r="D46" t="s">
        <v>45</v>
      </c>
      <c r="E46" s="6">
        <v>1</v>
      </c>
      <c r="F46" s="5">
        <v>65990.717999999993</v>
      </c>
      <c r="G46" t="s">
        <v>25</v>
      </c>
      <c r="H46" s="5">
        <v>659.90717999999993</v>
      </c>
    </row>
    <row r="47" spans="2:18" x14ac:dyDescent="0.35">
      <c r="B47" t="s">
        <v>13</v>
      </c>
      <c r="C47" t="s">
        <v>14</v>
      </c>
      <c r="D47" t="s">
        <v>45</v>
      </c>
      <c r="E47" s="6">
        <v>6</v>
      </c>
      <c r="F47" s="5">
        <v>438509.26799999998</v>
      </c>
      <c r="G47" t="s">
        <v>26</v>
      </c>
      <c r="H47" s="5">
        <v>4385.0926799999997</v>
      </c>
      <c r="J47" s="12" t="s">
        <v>36</v>
      </c>
      <c r="K47" s="10" t="s">
        <v>31</v>
      </c>
      <c r="M47" s="12" t="s">
        <v>36</v>
      </c>
      <c r="N47" s="10" t="s">
        <v>32</v>
      </c>
      <c r="P47" t="s">
        <v>54</v>
      </c>
      <c r="Q47" t="s">
        <v>55</v>
      </c>
    </row>
    <row r="48" spans="2:18" x14ac:dyDescent="0.35">
      <c r="B48" t="s">
        <v>13</v>
      </c>
      <c r="C48" t="s">
        <v>15</v>
      </c>
      <c r="D48" t="s">
        <v>45</v>
      </c>
      <c r="E48" s="6">
        <v>7</v>
      </c>
      <c r="F48" s="5">
        <v>464284.71600000001</v>
      </c>
      <c r="G48" t="s">
        <v>27</v>
      </c>
      <c r="H48" s="5">
        <v>4642.8471600000003</v>
      </c>
      <c r="J48" s="13" t="s">
        <v>25</v>
      </c>
      <c r="K48" s="9">
        <v>9299569.0139999986</v>
      </c>
      <c r="M48" s="13" t="s">
        <v>25</v>
      </c>
      <c r="N48">
        <v>124</v>
      </c>
      <c r="P48" t="str">
        <f>IF( AND(M48&lt;&gt;"Total Geral", M48&lt;&gt;""), M48, " ")</f>
        <v>Alan</v>
      </c>
      <c r="Q48">
        <f t="shared" ref="Q48:Q53" si="5">IF(P48&lt;&gt;" ", N48, " ")</f>
        <v>124</v>
      </c>
      <c r="R48">
        <f>MAX($Q$48:$Q$52)</f>
        <v>171</v>
      </c>
    </row>
    <row r="49" spans="2:18" x14ac:dyDescent="0.35">
      <c r="B49" t="s">
        <v>16</v>
      </c>
      <c r="C49" t="s">
        <v>17</v>
      </c>
      <c r="D49" t="s">
        <v>45</v>
      </c>
      <c r="E49" s="6">
        <v>2</v>
      </c>
      <c r="F49" s="5">
        <v>163847.04000000001</v>
      </c>
      <c r="G49" t="s">
        <v>28</v>
      </c>
      <c r="H49" s="5">
        <v>1638.4704000000002</v>
      </c>
      <c r="J49" s="13" t="s">
        <v>28</v>
      </c>
      <c r="K49" s="9">
        <v>12961378.014</v>
      </c>
      <c r="M49" s="13" t="s">
        <v>28</v>
      </c>
      <c r="N49">
        <v>171</v>
      </c>
      <c r="P49" t="str">
        <f t="shared" ref="P49:P53" si="6">IF( AND(M49&lt;&gt;"Total Geral", M49&lt;&gt;""), M49, " ")</f>
        <v>Alice</v>
      </c>
      <c r="Q49">
        <f t="shared" si="5"/>
        <v>171</v>
      </c>
      <c r="R49">
        <f t="shared" ref="R49:R52" si="7">MAX($Q$48:$Q$52)</f>
        <v>171</v>
      </c>
    </row>
    <row r="50" spans="2:18" x14ac:dyDescent="0.35">
      <c r="B50" t="s">
        <v>18</v>
      </c>
      <c r="C50" t="s">
        <v>19</v>
      </c>
      <c r="D50" t="s">
        <v>45</v>
      </c>
      <c r="E50" s="6">
        <v>8</v>
      </c>
      <c r="F50" s="5">
        <v>499821.64799999999</v>
      </c>
      <c r="G50" t="s">
        <v>29</v>
      </c>
      <c r="H50" s="5">
        <v>4998.21648</v>
      </c>
      <c r="J50" s="13" t="s">
        <v>26</v>
      </c>
      <c r="K50" s="9">
        <v>8113049.7119999994</v>
      </c>
      <c r="M50" s="13" t="s">
        <v>26</v>
      </c>
      <c r="N50">
        <v>111</v>
      </c>
      <c r="P50" t="str">
        <f t="shared" si="6"/>
        <v>Aline</v>
      </c>
      <c r="Q50">
        <f t="shared" si="5"/>
        <v>111</v>
      </c>
      <c r="R50">
        <f t="shared" si="7"/>
        <v>171</v>
      </c>
    </row>
    <row r="51" spans="2:18" x14ac:dyDescent="0.35">
      <c r="B51" t="s">
        <v>20</v>
      </c>
      <c r="C51" t="s">
        <v>21</v>
      </c>
      <c r="D51" t="s">
        <v>45</v>
      </c>
      <c r="E51" s="6">
        <v>3</v>
      </c>
      <c r="F51" s="5">
        <v>254265.516</v>
      </c>
      <c r="G51" t="s">
        <v>25</v>
      </c>
      <c r="H51" s="5">
        <v>2542.6551600000003</v>
      </c>
      <c r="J51" s="13" t="s">
        <v>27</v>
      </c>
      <c r="K51" s="9">
        <v>10364172.971999999</v>
      </c>
      <c r="M51" s="13" t="s">
        <v>27</v>
      </c>
      <c r="N51">
        <v>135</v>
      </c>
      <c r="P51" t="str">
        <f t="shared" si="6"/>
        <v>Cauã</v>
      </c>
      <c r="Q51">
        <f t="shared" si="5"/>
        <v>135</v>
      </c>
      <c r="R51">
        <f t="shared" si="7"/>
        <v>171</v>
      </c>
    </row>
    <row r="52" spans="2:18" x14ac:dyDescent="0.35">
      <c r="B52" t="s">
        <v>13</v>
      </c>
      <c r="C52" t="s">
        <v>38</v>
      </c>
      <c r="D52" t="s">
        <v>45</v>
      </c>
      <c r="E52" s="6">
        <v>5</v>
      </c>
      <c r="F52" s="5">
        <v>347678.97</v>
      </c>
      <c r="G52" t="s">
        <v>26</v>
      </c>
      <c r="H52" s="5">
        <v>3476.7896999999998</v>
      </c>
      <c r="J52" s="13" t="s">
        <v>29</v>
      </c>
      <c r="K52" s="9">
        <v>9420297.9900000002</v>
      </c>
      <c r="M52" s="13" t="s">
        <v>29</v>
      </c>
      <c r="N52">
        <v>134</v>
      </c>
      <c r="P52" t="str">
        <f t="shared" si="6"/>
        <v>Fernanda</v>
      </c>
      <c r="Q52">
        <f t="shared" si="5"/>
        <v>134</v>
      </c>
      <c r="R52">
        <f t="shared" si="7"/>
        <v>171</v>
      </c>
    </row>
    <row r="53" spans="2:18" x14ac:dyDescent="0.35">
      <c r="B53" t="s">
        <v>18</v>
      </c>
      <c r="C53" t="s">
        <v>22</v>
      </c>
      <c r="D53" t="s">
        <v>45</v>
      </c>
      <c r="E53" s="6">
        <v>3</v>
      </c>
      <c r="F53" s="5">
        <v>219585.29399999999</v>
      </c>
      <c r="G53" t="s">
        <v>27</v>
      </c>
      <c r="H53" s="5">
        <v>2195.8529400000002</v>
      </c>
      <c r="J53" s="13" t="s">
        <v>37</v>
      </c>
      <c r="K53" s="9">
        <v>50158467.702</v>
      </c>
      <c r="M53" s="13" t="s">
        <v>37</v>
      </c>
      <c r="N53">
        <v>675</v>
      </c>
      <c r="P53" t="str">
        <f t="shared" si="6"/>
        <v xml:space="preserve"> </v>
      </c>
      <c r="Q53" t="str">
        <f t="shared" si="5"/>
        <v xml:space="preserve"> </v>
      </c>
    </row>
    <row r="54" spans="2:18" x14ac:dyDescent="0.35">
      <c r="B54" t="s">
        <v>18</v>
      </c>
      <c r="C54" t="s">
        <v>23</v>
      </c>
      <c r="D54" t="s">
        <v>45</v>
      </c>
      <c r="E54" s="6">
        <v>10</v>
      </c>
      <c r="F54" s="5">
        <v>686079.41999999993</v>
      </c>
      <c r="G54" t="s">
        <v>28</v>
      </c>
      <c r="H54" s="5">
        <v>6860.7941999999994</v>
      </c>
    </row>
    <row r="55" spans="2:18" x14ac:dyDescent="0.35">
      <c r="B55" t="s">
        <v>16</v>
      </c>
      <c r="C55" t="s">
        <v>24</v>
      </c>
      <c r="D55" t="s">
        <v>45</v>
      </c>
      <c r="E55" s="6">
        <v>4</v>
      </c>
      <c r="F55" s="5">
        <v>262083.12</v>
      </c>
      <c r="G55" t="s">
        <v>29</v>
      </c>
      <c r="H55" s="5">
        <v>2620.8312000000001</v>
      </c>
      <c r="J55" s="12" t="s">
        <v>36</v>
      </c>
      <c r="K55" s="10" t="s">
        <v>34</v>
      </c>
      <c r="M55" t="s">
        <v>9</v>
      </c>
      <c r="N55" s="17" t="s">
        <v>10</v>
      </c>
      <c r="O55" s="18" t="s">
        <v>53</v>
      </c>
    </row>
    <row r="56" spans="2:18" x14ac:dyDescent="0.35">
      <c r="B56" t="s">
        <v>11</v>
      </c>
      <c r="C56" t="s">
        <v>12</v>
      </c>
      <c r="D56" t="s">
        <v>46</v>
      </c>
      <c r="E56" s="6">
        <v>3</v>
      </c>
      <c r="F56" s="5">
        <v>210597.35399999999</v>
      </c>
      <c r="G56" t="s">
        <v>25</v>
      </c>
      <c r="H56" s="5">
        <v>2105.97354</v>
      </c>
      <c r="J56" s="13" t="s">
        <v>25</v>
      </c>
      <c r="K56">
        <v>92995.690139999992</v>
      </c>
      <c r="M56" t="str">
        <f>IF(J56&lt;&gt;"",J56, " ")</f>
        <v>Alan</v>
      </c>
      <c r="N56" s="5">
        <f>IF(M56&lt;&gt;" ",K56, " ")</f>
        <v>92995.690139999992</v>
      </c>
      <c r="O56" s="9">
        <f>MAX($N$56:$N$60)</f>
        <v>129613.78013999999</v>
      </c>
    </row>
    <row r="57" spans="2:18" x14ac:dyDescent="0.35">
      <c r="B57" t="s">
        <v>13</v>
      </c>
      <c r="C57" t="s">
        <v>14</v>
      </c>
      <c r="D57" t="s">
        <v>46</v>
      </c>
      <c r="E57" s="6">
        <v>3</v>
      </c>
      <c r="F57" s="5">
        <v>232369.81200000003</v>
      </c>
      <c r="G57" t="s">
        <v>26</v>
      </c>
      <c r="H57" s="5">
        <v>2323.6981200000005</v>
      </c>
      <c r="J57" s="13" t="s">
        <v>28</v>
      </c>
      <c r="K57">
        <v>129613.78013999999</v>
      </c>
      <c r="M57" t="str">
        <f t="shared" ref="M57:M59" si="8">IF(AND(J57&lt;&gt;"",J57&lt;&gt;"Total Geral"),J57, " ")</f>
        <v>Alice</v>
      </c>
      <c r="N57" s="5">
        <f t="shared" ref="N57:N61" si="9">IF(M57&lt;&gt;" ",K57, " ")</f>
        <v>129613.78013999999</v>
      </c>
      <c r="O57" s="9">
        <f t="shared" ref="O57:O60" si="10">MAX($N$56:$N$60)</f>
        <v>129613.78013999999</v>
      </c>
    </row>
    <row r="58" spans="2:18" x14ac:dyDescent="0.35">
      <c r="B58" t="s">
        <v>13</v>
      </c>
      <c r="C58" t="s">
        <v>15</v>
      </c>
      <c r="D58" t="s">
        <v>46</v>
      </c>
      <c r="E58" s="6">
        <v>10</v>
      </c>
      <c r="F58" s="5">
        <v>793804.44000000006</v>
      </c>
      <c r="G58" t="s">
        <v>27</v>
      </c>
      <c r="H58" s="5">
        <v>7938.0444000000007</v>
      </c>
      <c r="J58" s="13" t="s">
        <v>26</v>
      </c>
      <c r="K58">
        <v>81130.497119999985</v>
      </c>
      <c r="M58" t="str">
        <f t="shared" si="8"/>
        <v>Aline</v>
      </c>
      <c r="N58" s="5">
        <f t="shared" si="9"/>
        <v>81130.497119999985</v>
      </c>
      <c r="O58" s="9">
        <f t="shared" si="10"/>
        <v>129613.78013999999</v>
      </c>
    </row>
    <row r="59" spans="2:18" x14ac:dyDescent="0.35">
      <c r="B59" t="s">
        <v>16</v>
      </c>
      <c r="C59" t="s">
        <v>17</v>
      </c>
      <c r="D59" t="s">
        <v>46</v>
      </c>
      <c r="E59" s="6">
        <v>9</v>
      </c>
      <c r="F59" s="5">
        <v>667034.40599999996</v>
      </c>
      <c r="G59" t="s">
        <v>28</v>
      </c>
      <c r="H59" s="5">
        <v>6670.3440599999994</v>
      </c>
      <c r="J59" s="13" t="s">
        <v>27</v>
      </c>
      <c r="K59">
        <v>103641.72971999997</v>
      </c>
      <c r="M59" t="str">
        <f t="shared" si="8"/>
        <v>Cauã</v>
      </c>
      <c r="N59" s="5">
        <f t="shared" si="9"/>
        <v>103641.72971999997</v>
      </c>
      <c r="O59" s="9">
        <f t="shared" si="10"/>
        <v>129613.78013999999</v>
      </c>
    </row>
    <row r="60" spans="2:18" x14ac:dyDescent="0.35">
      <c r="B60" t="s">
        <v>18</v>
      </c>
      <c r="C60" t="s">
        <v>19</v>
      </c>
      <c r="D60" t="s">
        <v>46</v>
      </c>
      <c r="E60" s="6">
        <v>5</v>
      </c>
      <c r="F60" s="5">
        <v>340940.52</v>
      </c>
      <c r="G60" t="s">
        <v>29</v>
      </c>
      <c r="H60" s="5">
        <v>3409.4052000000001</v>
      </c>
      <c r="J60" s="13" t="s">
        <v>29</v>
      </c>
      <c r="K60">
        <v>94202.979899999977</v>
      </c>
      <c r="M60" t="str">
        <f>IF(AND(J60&lt;&gt;"",J60&lt;&gt;"Total Geral"),J60, " ")</f>
        <v>Fernanda</v>
      </c>
      <c r="N60" s="5">
        <f t="shared" si="9"/>
        <v>94202.979899999977</v>
      </c>
      <c r="O60" s="9">
        <f t="shared" si="10"/>
        <v>129613.78013999999</v>
      </c>
    </row>
    <row r="61" spans="2:18" x14ac:dyDescent="0.35">
      <c r="B61" t="s">
        <v>20</v>
      </c>
      <c r="C61" t="s">
        <v>21</v>
      </c>
      <c r="D61" t="s">
        <v>46</v>
      </c>
      <c r="E61" s="6">
        <v>9</v>
      </c>
      <c r="F61" s="5">
        <v>698227.66799999995</v>
      </c>
      <c r="G61" t="s">
        <v>25</v>
      </c>
      <c r="H61" s="5">
        <v>6982.2766799999999</v>
      </c>
      <c r="J61" s="13" t="s">
        <v>37</v>
      </c>
      <c r="K61">
        <v>501584.67701999989</v>
      </c>
      <c r="M61" t="str">
        <f>IF(AND(J61&lt;&gt;"",J61&lt;&gt;"Total Geral"),J61, " ")</f>
        <v xml:space="preserve"> </v>
      </c>
      <c r="N61" t="str">
        <f t="shared" si="9"/>
        <v xml:space="preserve"> </v>
      </c>
    </row>
    <row r="62" spans="2:18" x14ac:dyDescent="0.35">
      <c r="B62" t="s">
        <v>13</v>
      </c>
      <c r="C62" t="s">
        <v>38</v>
      </c>
      <c r="D62" t="s">
        <v>46</v>
      </c>
      <c r="E62" s="6">
        <v>3</v>
      </c>
      <c r="F62" s="5">
        <v>199847.89799999999</v>
      </c>
      <c r="G62" t="s">
        <v>26</v>
      </c>
      <c r="H62" s="5">
        <v>1998.4789799999999</v>
      </c>
    </row>
    <row r="63" spans="2:18" x14ac:dyDescent="0.35">
      <c r="B63" t="s">
        <v>18</v>
      </c>
      <c r="C63" t="s">
        <v>22</v>
      </c>
      <c r="D63" t="s">
        <v>46</v>
      </c>
      <c r="E63" s="6">
        <v>3</v>
      </c>
      <c r="F63" s="5">
        <v>228086.26199999999</v>
      </c>
      <c r="G63" t="s">
        <v>27</v>
      </c>
      <c r="H63" s="5">
        <v>2280.8626199999999</v>
      </c>
      <c r="O63">
        <v>129613.78014</v>
      </c>
    </row>
    <row r="64" spans="2:18" x14ac:dyDescent="0.35">
      <c r="B64" t="s">
        <v>18</v>
      </c>
      <c r="C64" t="s">
        <v>23</v>
      </c>
      <c r="D64" t="s">
        <v>46</v>
      </c>
      <c r="E64" s="6">
        <v>8</v>
      </c>
      <c r="F64" s="5">
        <v>602514.62399999995</v>
      </c>
      <c r="G64" t="s">
        <v>28</v>
      </c>
      <c r="H64" s="5">
        <v>6025.14624</v>
      </c>
    </row>
    <row r="65" spans="2:8" x14ac:dyDescent="0.35">
      <c r="B65" t="s">
        <v>16</v>
      </c>
      <c r="C65" t="s">
        <v>24</v>
      </c>
      <c r="D65" t="s">
        <v>46</v>
      </c>
      <c r="E65" s="6">
        <v>2</v>
      </c>
      <c r="F65" s="5">
        <v>149640.68400000001</v>
      </c>
      <c r="G65" t="s">
        <v>29</v>
      </c>
      <c r="H65" s="5">
        <v>1496.4068400000001</v>
      </c>
    </row>
    <row r="66" spans="2:8" x14ac:dyDescent="0.35">
      <c r="B66" t="s">
        <v>11</v>
      </c>
      <c r="C66" t="s">
        <v>12</v>
      </c>
      <c r="D66" t="s">
        <v>47</v>
      </c>
      <c r="E66" s="6">
        <v>5</v>
      </c>
      <c r="F66" s="5">
        <v>369437.39999999997</v>
      </c>
      <c r="G66" t="s">
        <v>25</v>
      </c>
      <c r="H66" s="5">
        <v>3694.3739999999998</v>
      </c>
    </row>
    <row r="67" spans="2:8" x14ac:dyDescent="0.35">
      <c r="B67" t="s">
        <v>13</v>
      </c>
      <c r="C67" t="s">
        <v>14</v>
      </c>
      <c r="D67" t="s">
        <v>47</v>
      </c>
      <c r="E67" s="6">
        <v>4</v>
      </c>
      <c r="F67" s="5">
        <v>301730.25599999999</v>
      </c>
      <c r="G67" t="s">
        <v>26</v>
      </c>
      <c r="H67" s="5">
        <v>3017.3025600000001</v>
      </c>
    </row>
    <row r="68" spans="2:8" x14ac:dyDescent="0.35">
      <c r="B68" t="s">
        <v>13</v>
      </c>
      <c r="C68" t="s">
        <v>15</v>
      </c>
      <c r="D68" t="s">
        <v>47</v>
      </c>
      <c r="E68" s="6">
        <v>8</v>
      </c>
      <c r="F68" s="5">
        <v>675404.11199999996</v>
      </c>
      <c r="G68" t="s">
        <v>27</v>
      </c>
      <c r="H68" s="5">
        <v>6754.0411199999999</v>
      </c>
    </row>
    <row r="69" spans="2:8" x14ac:dyDescent="0.35">
      <c r="B69" t="s">
        <v>16</v>
      </c>
      <c r="C69" t="s">
        <v>17</v>
      </c>
      <c r="D69" t="s">
        <v>47</v>
      </c>
      <c r="E69" s="6">
        <v>5</v>
      </c>
      <c r="F69" s="5">
        <v>390719.88</v>
      </c>
      <c r="G69" t="s">
        <v>28</v>
      </c>
      <c r="H69" s="5">
        <v>3907.1988000000001</v>
      </c>
    </row>
    <row r="70" spans="2:8" x14ac:dyDescent="0.35">
      <c r="B70" t="s">
        <v>18</v>
      </c>
      <c r="C70" t="s">
        <v>19</v>
      </c>
      <c r="D70" t="s">
        <v>47</v>
      </c>
      <c r="E70" s="6">
        <v>10</v>
      </c>
      <c r="F70" s="5">
        <v>683514.29999999993</v>
      </c>
      <c r="G70" t="s">
        <v>29</v>
      </c>
      <c r="H70" s="5">
        <v>6835.1429999999991</v>
      </c>
    </row>
    <row r="71" spans="2:8" x14ac:dyDescent="0.35">
      <c r="B71" t="s">
        <v>20</v>
      </c>
      <c r="C71" t="s">
        <v>21</v>
      </c>
      <c r="D71" t="s">
        <v>47</v>
      </c>
      <c r="E71" s="6">
        <v>7</v>
      </c>
      <c r="F71" s="5">
        <v>580604.89199999999</v>
      </c>
      <c r="G71" t="s">
        <v>25</v>
      </c>
      <c r="H71" s="5">
        <v>5806.0489200000002</v>
      </c>
    </row>
    <row r="72" spans="2:8" x14ac:dyDescent="0.35">
      <c r="B72" t="s">
        <v>13</v>
      </c>
      <c r="C72" t="s">
        <v>38</v>
      </c>
      <c r="D72" t="s">
        <v>47</v>
      </c>
      <c r="E72" s="6">
        <v>6</v>
      </c>
      <c r="F72" s="5">
        <v>467944.02</v>
      </c>
      <c r="G72" t="s">
        <v>26</v>
      </c>
      <c r="H72" s="5">
        <v>4679.4402</v>
      </c>
    </row>
    <row r="73" spans="2:8" x14ac:dyDescent="0.35">
      <c r="B73" t="s">
        <v>18</v>
      </c>
      <c r="C73" t="s">
        <v>22</v>
      </c>
      <c r="D73" t="s">
        <v>47</v>
      </c>
      <c r="E73" s="6">
        <v>4</v>
      </c>
      <c r="F73" s="5">
        <v>349192.99200000003</v>
      </c>
      <c r="G73" t="s">
        <v>27</v>
      </c>
      <c r="H73" s="5">
        <v>3491.9299200000005</v>
      </c>
    </row>
    <row r="74" spans="2:8" x14ac:dyDescent="0.35">
      <c r="B74" t="s">
        <v>18</v>
      </c>
      <c r="C74" t="s">
        <v>23</v>
      </c>
      <c r="D74" t="s">
        <v>47</v>
      </c>
      <c r="E74" s="6">
        <v>9</v>
      </c>
      <c r="F74" s="5">
        <v>720934.99200000009</v>
      </c>
      <c r="G74" t="s">
        <v>28</v>
      </c>
      <c r="H74" s="5">
        <v>7209.3499200000006</v>
      </c>
    </row>
    <row r="75" spans="2:8" x14ac:dyDescent="0.35">
      <c r="B75" t="s">
        <v>16</v>
      </c>
      <c r="C75" t="s">
        <v>24</v>
      </c>
      <c r="D75" t="s">
        <v>47</v>
      </c>
      <c r="E75" s="6">
        <v>5</v>
      </c>
      <c r="F75" s="5">
        <v>381240.95999999996</v>
      </c>
      <c r="G75" t="s">
        <v>29</v>
      </c>
      <c r="H75" s="5">
        <v>3812.4095999999995</v>
      </c>
    </row>
    <row r="76" spans="2:8" x14ac:dyDescent="0.35">
      <c r="B76" t="s">
        <v>11</v>
      </c>
      <c r="C76" t="s">
        <v>12</v>
      </c>
      <c r="D76" t="s">
        <v>48</v>
      </c>
      <c r="E76" s="6">
        <v>4</v>
      </c>
      <c r="F76" s="5">
        <v>290163.16800000001</v>
      </c>
      <c r="G76" t="s">
        <v>25</v>
      </c>
      <c r="H76" s="5">
        <v>2901.63168</v>
      </c>
    </row>
    <row r="77" spans="2:8" x14ac:dyDescent="0.35">
      <c r="B77" t="s">
        <v>13</v>
      </c>
      <c r="C77" t="s">
        <v>14</v>
      </c>
      <c r="D77" t="s">
        <v>48</v>
      </c>
      <c r="E77" s="6">
        <v>8</v>
      </c>
      <c r="F77" s="5">
        <v>641768.97600000002</v>
      </c>
      <c r="G77" t="s">
        <v>26</v>
      </c>
      <c r="H77" s="5">
        <v>6417.6897600000002</v>
      </c>
    </row>
    <row r="78" spans="2:8" x14ac:dyDescent="0.35">
      <c r="B78" t="s">
        <v>13</v>
      </c>
      <c r="C78" t="s">
        <v>15</v>
      </c>
      <c r="D78" t="s">
        <v>48</v>
      </c>
      <c r="E78" s="6">
        <v>8</v>
      </c>
      <c r="F78" s="5">
        <v>641079.6</v>
      </c>
      <c r="G78" t="s">
        <v>27</v>
      </c>
      <c r="H78" s="5">
        <v>6410.7960000000003</v>
      </c>
    </row>
    <row r="79" spans="2:8" x14ac:dyDescent="0.35">
      <c r="B79" t="s">
        <v>16</v>
      </c>
      <c r="C79" t="s">
        <v>17</v>
      </c>
      <c r="D79" t="s">
        <v>48</v>
      </c>
      <c r="E79" s="6">
        <v>9</v>
      </c>
      <c r="F79" s="5">
        <v>710952.06599999999</v>
      </c>
      <c r="G79" t="s">
        <v>28</v>
      </c>
      <c r="H79" s="5">
        <v>7109.5206600000001</v>
      </c>
    </row>
    <row r="80" spans="2:8" x14ac:dyDescent="0.35">
      <c r="B80" t="s">
        <v>18</v>
      </c>
      <c r="C80" t="s">
        <v>19</v>
      </c>
      <c r="D80" t="s">
        <v>48</v>
      </c>
      <c r="E80" s="6">
        <v>1</v>
      </c>
      <c r="F80" s="5">
        <v>86193.042000000001</v>
      </c>
      <c r="G80" t="s">
        <v>29</v>
      </c>
      <c r="H80" s="5">
        <v>861.93042000000003</v>
      </c>
    </row>
    <row r="81" spans="2:8" x14ac:dyDescent="0.35">
      <c r="B81" t="s">
        <v>20</v>
      </c>
      <c r="C81" t="s">
        <v>21</v>
      </c>
      <c r="D81" t="s">
        <v>48</v>
      </c>
      <c r="E81" s="6">
        <v>1</v>
      </c>
      <c r="F81" s="5">
        <v>75129.960000000006</v>
      </c>
      <c r="G81" t="s">
        <v>25</v>
      </c>
      <c r="H81" s="5">
        <v>751.29960000000005</v>
      </c>
    </row>
    <row r="82" spans="2:8" x14ac:dyDescent="0.35">
      <c r="B82" t="s">
        <v>13</v>
      </c>
      <c r="C82" t="s">
        <v>38</v>
      </c>
      <c r="D82" t="s">
        <v>48</v>
      </c>
      <c r="E82" s="6">
        <v>2</v>
      </c>
      <c r="F82" s="5">
        <v>156957.288</v>
      </c>
      <c r="G82" t="s">
        <v>26</v>
      </c>
      <c r="H82" s="5">
        <v>1569.5728799999999</v>
      </c>
    </row>
    <row r="83" spans="2:8" x14ac:dyDescent="0.35">
      <c r="B83" t="s">
        <v>18</v>
      </c>
      <c r="C83" t="s">
        <v>22</v>
      </c>
      <c r="D83" t="s">
        <v>48</v>
      </c>
      <c r="E83" s="6">
        <v>9</v>
      </c>
      <c r="F83" s="5">
        <v>648376.16399999999</v>
      </c>
      <c r="G83" t="s">
        <v>27</v>
      </c>
      <c r="H83" s="5">
        <v>6483.7616399999997</v>
      </c>
    </row>
    <row r="84" spans="2:8" x14ac:dyDescent="0.35">
      <c r="B84" t="s">
        <v>18</v>
      </c>
      <c r="C84" t="s">
        <v>23</v>
      </c>
      <c r="D84" t="s">
        <v>48</v>
      </c>
      <c r="E84" s="6">
        <v>8</v>
      </c>
      <c r="F84" s="5">
        <v>646562.54399999999</v>
      </c>
      <c r="G84" t="s">
        <v>28</v>
      </c>
      <c r="H84" s="5">
        <v>6465.6254399999998</v>
      </c>
    </row>
    <row r="85" spans="2:8" x14ac:dyDescent="0.35">
      <c r="B85" t="s">
        <v>16</v>
      </c>
      <c r="C85" t="s">
        <v>24</v>
      </c>
      <c r="D85" t="s">
        <v>48</v>
      </c>
      <c r="E85" s="6">
        <v>9</v>
      </c>
      <c r="F85" s="5">
        <v>546490.79999999993</v>
      </c>
      <c r="G85" t="s">
        <v>29</v>
      </c>
      <c r="H85" s="5">
        <v>5464.9079999999994</v>
      </c>
    </row>
    <row r="86" spans="2:8" x14ac:dyDescent="0.35">
      <c r="B86" t="s">
        <v>11</v>
      </c>
      <c r="C86" t="s">
        <v>12</v>
      </c>
      <c r="D86" t="s">
        <v>49</v>
      </c>
      <c r="E86" s="6">
        <v>5</v>
      </c>
      <c r="F86" s="5">
        <v>318390.51</v>
      </c>
      <c r="G86" t="s">
        <v>25</v>
      </c>
      <c r="H86" s="5">
        <v>3183.9050999999999</v>
      </c>
    </row>
    <row r="87" spans="2:8" x14ac:dyDescent="0.35">
      <c r="B87" t="s">
        <v>13</v>
      </c>
      <c r="C87" t="s">
        <v>14</v>
      </c>
      <c r="D87" t="s">
        <v>49</v>
      </c>
      <c r="E87" s="6">
        <v>2</v>
      </c>
      <c r="F87" s="5">
        <v>138592.63200000001</v>
      </c>
      <c r="G87" t="s">
        <v>26</v>
      </c>
      <c r="H87" s="5">
        <v>1385.9263200000003</v>
      </c>
    </row>
    <row r="88" spans="2:8" x14ac:dyDescent="0.35">
      <c r="B88" t="s">
        <v>13</v>
      </c>
      <c r="C88" t="s">
        <v>15</v>
      </c>
      <c r="D88" t="s">
        <v>49</v>
      </c>
      <c r="E88" s="6">
        <v>3</v>
      </c>
      <c r="F88" s="5">
        <v>220469.05800000002</v>
      </c>
      <c r="G88" t="s">
        <v>27</v>
      </c>
      <c r="H88" s="5">
        <v>2204.6905800000004</v>
      </c>
    </row>
    <row r="89" spans="2:8" x14ac:dyDescent="0.35">
      <c r="B89" t="s">
        <v>16</v>
      </c>
      <c r="C89" t="s">
        <v>17</v>
      </c>
      <c r="D89" t="s">
        <v>49</v>
      </c>
      <c r="E89" s="6">
        <v>7</v>
      </c>
      <c r="F89" s="5">
        <v>439714.674</v>
      </c>
      <c r="G89" t="s">
        <v>28</v>
      </c>
      <c r="H89" s="5">
        <v>4397.1467400000001</v>
      </c>
    </row>
    <row r="90" spans="2:8" x14ac:dyDescent="0.35">
      <c r="B90" t="s">
        <v>18</v>
      </c>
      <c r="C90" t="s">
        <v>19</v>
      </c>
      <c r="D90" t="s">
        <v>49</v>
      </c>
      <c r="E90" s="6">
        <v>6</v>
      </c>
      <c r="F90" s="5">
        <v>455950.07999999996</v>
      </c>
      <c r="G90" t="s">
        <v>29</v>
      </c>
      <c r="H90" s="5">
        <v>4559.5007999999998</v>
      </c>
    </row>
    <row r="91" spans="2:8" x14ac:dyDescent="0.35">
      <c r="B91" t="s">
        <v>20</v>
      </c>
      <c r="C91" t="s">
        <v>21</v>
      </c>
      <c r="D91" t="s">
        <v>49</v>
      </c>
      <c r="E91" s="6">
        <v>10</v>
      </c>
      <c r="F91" s="5">
        <v>649756.92000000004</v>
      </c>
      <c r="G91" t="s">
        <v>25</v>
      </c>
      <c r="H91" s="5">
        <v>6497.5692000000008</v>
      </c>
    </row>
    <row r="92" spans="2:8" x14ac:dyDescent="0.35">
      <c r="B92" t="s">
        <v>13</v>
      </c>
      <c r="C92" t="s">
        <v>38</v>
      </c>
      <c r="D92" t="s">
        <v>49</v>
      </c>
      <c r="E92" s="6">
        <v>1</v>
      </c>
      <c r="F92" s="5">
        <v>65393.525999999998</v>
      </c>
      <c r="G92" t="s">
        <v>26</v>
      </c>
      <c r="H92" s="5">
        <v>653.93525999999997</v>
      </c>
    </row>
    <row r="93" spans="2:8" x14ac:dyDescent="0.35">
      <c r="B93" t="s">
        <v>18</v>
      </c>
      <c r="C93" t="s">
        <v>22</v>
      </c>
      <c r="D93" t="s">
        <v>49</v>
      </c>
      <c r="E93" s="6">
        <v>9</v>
      </c>
      <c r="F93" s="5">
        <v>578739.16799999995</v>
      </c>
      <c r="G93" t="s">
        <v>27</v>
      </c>
      <c r="H93" s="5">
        <v>5787.3916799999997</v>
      </c>
    </row>
    <row r="94" spans="2:8" x14ac:dyDescent="0.35">
      <c r="B94" t="s">
        <v>18</v>
      </c>
      <c r="C94" t="s">
        <v>23</v>
      </c>
      <c r="D94" t="s">
        <v>49</v>
      </c>
      <c r="E94" s="6">
        <v>2</v>
      </c>
      <c r="F94" s="5">
        <v>144999.42000000001</v>
      </c>
      <c r="G94" t="s">
        <v>28</v>
      </c>
      <c r="H94" s="5">
        <v>1449.9942000000001</v>
      </c>
    </row>
    <row r="95" spans="2:8" x14ac:dyDescent="0.35">
      <c r="B95" t="s">
        <v>16</v>
      </c>
      <c r="C95" t="s">
        <v>24</v>
      </c>
      <c r="D95" t="s">
        <v>49</v>
      </c>
      <c r="E95" s="6">
        <v>3</v>
      </c>
      <c r="F95" s="5">
        <v>180561.402</v>
      </c>
      <c r="G95" t="s">
        <v>29</v>
      </c>
      <c r="H95" s="5">
        <v>1805.61402</v>
      </c>
    </row>
    <row r="96" spans="2:8" x14ac:dyDescent="0.35">
      <c r="B96" t="s">
        <v>11</v>
      </c>
      <c r="C96" t="s">
        <v>12</v>
      </c>
      <c r="D96" t="s">
        <v>50</v>
      </c>
      <c r="E96" s="6">
        <v>8</v>
      </c>
      <c r="F96" s="5">
        <v>715043.23199999996</v>
      </c>
      <c r="G96" t="s">
        <v>25</v>
      </c>
      <c r="H96" s="5">
        <v>7150.4323199999999</v>
      </c>
    </row>
    <row r="97" spans="2:8" x14ac:dyDescent="0.35">
      <c r="B97" t="s">
        <v>13</v>
      </c>
      <c r="C97" t="s">
        <v>14</v>
      </c>
      <c r="D97" t="s">
        <v>50</v>
      </c>
      <c r="E97" s="6">
        <v>9</v>
      </c>
      <c r="F97" s="5">
        <v>634163.79599999997</v>
      </c>
      <c r="G97" t="s">
        <v>26</v>
      </c>
      <c r="H97" s="5">
        <v>6341.63796</v>
      </c>
    </row>
    <row r="98" spans="2:8" x14ac:dyDescent="0.35">
      <c r="B98" t="s">
        <v>13</v>
      </c>
      <c r="C98" t="s">
        <v>15</v>
      </c>
      <c r="D98" t="s">
        <v>50</v>
      </c>
      <c r="E98" s="6">
        <v>1</v>
      </c>
      <c r="F98" s="5">
        <v>89322.288</v>
      </c>
      <c r="G98" t="s">
        <v>27</v>
      </c>
      <c r="H98" s="5">
        <v>893.22288000000003</v>
      </c>
    </row>
    <row r="99" spans="2:8" x14ac:dyDescent="0.35">
      <c r="B99" t="s">
        <v>16</v>
      </c>
      <c r="C99" t="s">
        <v>17</v>
      </c>
      <c r="D99" t="s">
        <v>50</v>
      </c>
      <c r="E99" s="6">
        <v>6</v>
      </c>
      <c r="F99" s="5">
        <v>523128.16800000006</v>
      </c>
      <c r="G99" t="s">
        <v>28</v>
      </c>
      <c r="H99" s="5">
        <v>5231.281680000001</v>
      </c>
    </row>
    <row r="100" spans="2:8" x14ac:dyDescent="0.35">
      <c r="B100" t="s">
        <v>18</v>
      </c>
      <c r="C100" t="s">
        <v>19</v>
      </c>
      <c r="D100" t="s">
        <v>50</v>
      </c>
      <c r="E100" s="6">
        <v>8</v>
      </c>
      <c r="F100" s="5">
        <v>608406.38399999996</v>
      </c>
      <c r="G100" t="s">
        <v>29</v>
      </c>
      <c r="H100" s="5">
        <v>6084.0638399999998</v>
      </c>
    </row>
    <row r="101" spans="2:8" x14ac:dyDescent="0.35">
      <c r="B101" t="s">
        <v>20</v>
      </c>
      <c r="C101" t="s">
        <v>21</v>
      </c>
      <c r="D101" t="s">
        <v>50</v>
      </c>
      <c r="E101" s="6">
        <v>8</v>
      </c>
      <c r="F101" s="5">
        <v>532294.46400000004</v>
      </c>
      <c r="G101" t="s">
        <v>25</v>
      </c>
      <c r="H101" s="5">
        <v>5322.9446400000006</v>
      </c>
    </row>
    <row r="102" spans="2:8" x14ac:dyDescent="0.35">
      <c r="B102" t="s">
        <v>13</v>
      </c>
      <c r="C102" t="s">
        <v>38</v>
      </c>
      <c r="D102" t="s">
        <v>50</v>
      </c>
      <c r="E102" s="6">
        <v>6</v>
      </c>
      <c r="F102" s="5">
        <v>372425.364</v>
      </c>
      <c r="G102" t="s">
        <v>26</v>
      </c>
      <c r="H102" s="5">
        <v>3724.2536399999999</v>
      </c>
    </row>
    <row r="103" spans="2:8" x14ac:dyDescent="0.35">
      <c r="B103" t="s">
        <v>18</v>
      </c>
      <c r="C103" t="s">
        <v>22</v>
      </c>
      <c r="D103" t="s">
        <v>50</v>
      </c>
      <c r="E103" s="6">
        <v>8</v>
      </c>
      <c r="F103" s="5">
        <v>709993.152</v>
      </c>
      <c r="G103" t="s">
        <v>27</v>
      </c>
      <c r="H103" s="5">
        <v>7099.9315200000001</v>
      </c>
    </row>
    <row r="104" spans="2:8" x14ac:dyDescent="0.35">
      <c r="B104" t="s">
        <v>18</v>
      </c>
      <c r="C104" t="s">
        <v>23</v>
      </c>
      <c r="D104" t="s">
        <v>50</v>
      </c>
      <c r="E104" s="6">
        <v>7</v>
      </c>
      <c r="F104" s="5">
        <v>570771.26399999997</v>
      </c>
      <c r="G104" t="s">
        <v>28</v>
      </c>
      <c r="H104" s="5">
        <v>5707.7126399999997</v>
      </c>
    </row>
    <row r="105" spans="2:8" x14ac:dyDescent="0.35">
      <c r="B105" t="s">
        <v>16</v>
      </c>
      <c r="C105" t="s">
        <v>24</v>
      </c>
      <c r="D105" t="s">
        <v>51</v>
      </c>
      <c r="E105" s="6">
        <v>2</v>
      </c>
      <c r="F105" s="5">
        <v>137560.57200000001</v>
      </c>
      <c r="G105" t="s">
        <v>29</v>
      </c>
      <c r="H105" s="5">
        <v>1375.6057200000002</v>
      </c>
    </row>
    <row r="106" spans="2:8" x14ac:dyDescent="0.35">
      <c r="B106" t="s">
        <v>11</v>
      </c>
      <c r="C106" t="s">
        <v>12</v>
      </c>
      <c r="D106" t="s">
        <v>51</v>
      </c>
      <c r="E106" s="6">
        <v>6</v>
      </c>
      <c r="F106" s="5">
        <v>537887.62800000003</v>
      </c>
      <c r="G106" t="s">
        <v>25</v>
      </c>
      <c r="H106" s="5">
        <v>5378.8762800000004</v>
      </c>
    </row>
    <row r="107" spans="2:8" x14ac:dyDescent="0.35">
      <c r="B107" t="s">
        <v>13</v>
      </c>
      <c r="C107" t="s">
        <v>14</v>
      </c>
      <c r="D107" t="s">
        <v>51</v>
      </c>
      <c r="E107" s="6">
        <v>6</v>
      </c>
      <c r="F107" s="5">
        <v>366497.53200000001</v>
      </c>
      <c r="G107" t="s">
        <v>26</v>
      </c>
      <c r="H107" s="5">
        <v>3664.97532</v>
      </c>
    </row>
    <row r="108" spans="2:8" x14ac:dyDescent="0.35">
      <c r="B108" t="s">
        <v>13</v>
      </c>
      <c r="C108" t="s">
        <v>15</v>
      </c>
      <c r="D108" t="s">
        <v>51</v>
      </c>
      <c r="E108" s="6">
        <v>3</v>
      </c>
      <c r="F108" s="5">
        <v>187366.98599999998</v>
      </c>
      <c r="G108" t="s">
        <v>27</v>
      </c>
      <c r="H108" s="5">
        <v>1873.6698599999997</v>
      </c>
    </row>
    <row r="109" spans="2:8" x14ac:dyDescent="0.35">
      <c r="B109" t="s">
        <v>16</v>
      </c>
      <c r="C109" t="s">
        <v>17</v>
      </c>
      <c r="D109" t="s">
        <v>51</v>
      </c>
      <c r="E109" s="6">
        <v>7</v>
      </c>
      <c r="F109" s="5">
        <v>603526.64400000009</v>
      </c>
      <c r="G109" t="s">
        <v>28</v>
      </c>
      <c r="H109" s="5">
        <v>6035.2664400000012</v>
      </c>
    </row>
    <row r="110" spans="2:8" x14ac:dyDescent="0.35">
      <c r="B110" t="s">
        <v>18</v>
      </c>
      <c r="C110" t="s">
        <v>19</v>
      </c>
      <c r="D110" t="s">
        <v>51</v>
      </c>
      <c r="E110" s="6">
        <v>10</v>
      </c>
      <c r="F110" s="5">
        <v>635498.46</v>
      </c>
      <c r="G110" t="s">
        <v>29</v>
      </c>
      <c r="H110" s="5">
        <v>6354.9845999999998</v>
      </c>
    </row>
    <row r="111" spans="2:8" x14ac:dyDescent="0.35">
      <c r="B111" t="s">
        <v>20</v>
      </c>
      <c r="C111" t="s">
        <v>21</v>
      </c>
      <c r="D111" t="s">
        <v>51</v>
      </c>
      <c r="E111" s="6">
        <v>1</v>
      </c>
      <c r="F111" s="5">
        <v>60844.446000000004</v>
      </c>
      <c r="G111" t="s">
        <v>25</v>
      </c>
      <c r="H111" s="5">
        <v>608.44446000000005</v>
      </c>
    </row>
    <row r="112" spans="2:8" x14ac:dyDescent="0.35">
      <c r="B112" t="s">
        <v>13</v>
      </c>
      <c r="C112" t="s">
        <v>38</v>
      </c>
      <c r="D112" t="s">
        <v>51</v>
      </c>
      <c r="E112" s="6">
        <v>4</v>
      </c>
      <c r="F112" s="5">
        <v>253942.872</v>
      </c>
      <c r="G112" t="s">
        <v>26</v>
      </c>
      <c r="H112" s="5">
        <v>2539.4287199999999</v>
      </c>
    </row>
    <row r="113" spans="2:8" x14ac:dyDescent="0.35">
      <c r="B113" t="s">
        <v>18</v>
      </c>
      <c r="C113" t="s">
        <v>22</v>
      </c>
      <c r="D113" t="s">
        <v>51</v>
      </c>
      <c r="E113" s="6">
        <v>4</v>
      </c>
      <c r="F113" s="5">
        <v>353553.696</v>
      </c>
      <c r="G113" t="s">
        <v>27</v>
      </c>
      <c r="H113" s="5">
        <v>3535.5369599999999</v>
      </c>
    </row>
    <row r="114" spans="2:8" x14ac:dyDescent="0.35">
      <c r="B114" t="s">
        <v>18</v>
      </c>
      <c r="C114" t="s">
        <v>23</v>
      </c>
      <c r="D114" t="s">
        <v>51</v>
      </c>
      <c r="E114" s="6">
        <v>9</v>
      </c>
      <c r="F114" s="5">
        <v>568278.28799999994</v>
      </c>
      <c r="G114" t="s">
        <v>28</v>
      </c>
      <c r="H114" s="5">
        <v>5682.7828799999997</v>
      </c>
    </row>
    <row r="115" spans="2:8" x14ac:dyDescent="0.35">
      <c r="B115" t="s">
        <v>16</v>
      </c>
      <c r="C115" t="s">
        <v>24</v>
      </c>
      <c r="D115" t="s">
        <v>51</v>
      </c>
      <c r="E115" s="6">
        <v>9</v>
      </c>
      <c r="F115" s="5">
        <v>694972.17</v>
      </c>
      <c r="G115" t="s">
        <v>29</v>
      </c>
      <c r="H115" s="5">
        <v>6949.721700000001</v>
      </c>
    </row>
    <row r="116" spans="2:8" x14ac:dyDescent="0.35">
      <c r="B116" t="s">
        <v>11</v>
      </c>
      <c r="C116" t="s">
        <v>12</v>
      </c>
      <c r="D116" t="s">
        <v>52</v>
      </c>
      <c r="E116" s="6">
        <v>10</v>
      </c>
      <c r="F116" s="5">
        <v>894465.3600000001</v>
      </c>
      <c r="G116" t="s">
        <v>25</v>
      </c>
      <c r="H116" s="5">
        <v>8944.6536000000015</v>
      </c>
    </row>
    <row r="117" spans="2:8" x14ac:dyDescent="0.35">
      <c r="B117" t="s">
        <v>13</v>
      </c>
      <c r="C117" t="s">
        <v>14</v>
      </c>
      <c r="D117" t="s">
        <v>52</v>
      </c>
      <c r="E117" s="6">
        <v>3</v>
      </c>
      <c r="F117" s="5">
        <v>181869.01199999999</v>
      </c>
      <c r="G117" t="s">
        <v>26</v>
      </c>
      <c r="H117" s="5">
        <v>1818.69012</v>
      </c>
    </row>
    <row r="118" spans="2:8" x14ac:dyDescent="0.35">
      <c r="B118" t="s">
        <v>13</v>
      </c>
      <c r="C118" t="s">
        <v>15</v>
      </c>
      <c r="D118" t="s">
        <v>52</v>
      </c>
      <c r="E118" s="6">
        <v>8</v>
      </c>
      <c r="F118" s="5">
        <v>583524.72</v>
      </c>
      <c r="G118" t="s">
        <v>27</v>
      </c>
      <c r="H118" s="5">
        <v>5835.2471999999998</v>
      </c>
    </row>
    <row r="119" spans="2:8" x14ac:dyDescent="0.35">
      <c r="B119" t="s">
        <v>16</v>
      </c>
      <c r="C119" t="s">
        <v>17</v>
      </c>
      <c r="D119" t="s">
        <v>52</v>
      </c>
      <c r="E119" s="6">
        <v>6</v>
      </c>
      <c r="F119" s="5">
        <v>519749.424</v>
      </c>
      <c r="G119" t="s">
        <v>28</v>
      </c>
      <c r="H119" s="5">
        <v>5197.49424</v>
      </c>
    </row>
    <row r="120" spans="2:8" x14ac:dyDescent="0.35">
      <c r="B120" t="s">
        <v>18</v>
      </c>
      <c r="C120" t="s">
        <v>19</v>
      </c>
      <c r="D120" t="s">
        <v>52</v>
      </c>
      <c r="E120" s="6">
        <v>4</v>
      </c>
      <c r="F120" s="5">
        <v>292812.45600000001</v>
      </c>
      <c r="G120" t="s">
        <v>29</v>
      </c>
      <c r="H120" s="5">
        <v>2928.1245600000002</v>
      </c>
    </row>
    <row r="121" spans="2:8" x14ac:dyDescent="0.35">
      <c r="B121" t="s">
        <v>20</v>
      </c>
      <c r="C121" t="s">
        <v>21</v>
      </c>
      <c r="D121" t="s">
        <v>52</v>
      </c>
      <c r="E121" s="6">
        <v>2</v>
      </c>
      <c r="F121" s="5">
        <v>132664.79999999999</v>
      </c>
      <c r="G121" t="s">
        <v>25</v>
      </c>
      <c r="H121" s="5">
        <v>1326.6479999999999</v>
      </c>
    </row>
    <row r="122" spans="2:8" x14ac:dyDescent="0.35">
      <c r="B122" t="s">
        <v>13</v>
      </c>
      <c r="C122" t="s">
        <v>38</v>
      </c>
      <c r="D122" t="s">
        <v>52</v>
      </c>
      <c r="E122" s="6">
        <v>6</v>
      </c>
      <c r="F122" s="5">
        <v>391868.17200000002</v>
      </c>
      <c r="G122" t="s">
        <v>26</v>
      </c>
      <c r="H122" s="5">
        <v>3918.6817200000005</v>
      </c>
    </row>
    <row r="123" spans="2:8" x14ac:dyDescent="0.35">
      <c r="B123" t="s">
        <v>18</v>
      </c>
      <c r="C123" t="s">
        <v>22</v>
      </c>
      <c r="D123" t="s">
        <v>52</v>
      </c>
      <c r="E123" s="6">
        <v>2</v>
      </c>
      <c r="F123" s="5">
        <v>147889.18799999999</v>
      </c>
      <c r="G123" t="s">
        <v>27</v>
      </c>
      <c r="H123" s="5">
        <v>1478.8918799999999</v>
      </c>
    </row>
    <row r="124" spans="2:8" x14ac:dyDescent="0.35">
      <c r="B124" t="s">
        <v>18</v>
      </c>
      <c r="C124" t="s">
        <v>23</v>
      </c>
      <c r="D124" t="s">
        <v>52</v>
      </c>
      <c r="E124" s="6">
        <v>10</v>
      </c>
      <c r="F124" s="5">
        <v>762722.4</v>
      </c>
      <c r="G124" t="s">
        <v>28</v>
      </c>
      <c r="H124" s="5">
        <v>7627.2240000000002</v>
      </c>
    </row>
    <row r="125" spans="2:8" x14ac:dyDescent="0.35">
      <c r="B125" t="s">
        <v>16</v>
      </c>
      <c r="C125" t="s">
        <v>24</v>
      </c>
      <c r="D125" t="s">
        <v>52</v>
      </c>
      <c r="E125" s="6">
        <v>4</v>
      </c>
      <c r="F125" s="5">
        <v>254656.296</v>
      </c>
      <c r="G125" t="s">
        <v>29</v>
      </c>
      <c r="H125" s="5">
        <v>2546.5629600000002</v>
      </c>
    </row>
  </sheetData>
  <mergeCells count="1">
    <mergeCell ref="B2:H3"/>
  </mergeCells>
  <phoneticPr fontId="3" type="noConversion"/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B49A-34E1-4D82-99D6-84B5E2002597}">
  <dimension ref="A1:AX577"/>
  <sheetViews>
    <sheetView tabSelected="1" zoomScale="70" zoomScaleNormal="70" workbookViewId="0"/>
  </sheetViews>
  <sheetFormatPr defaultRowHeight="14.5" x14ac:dyDescent="0.35"/>
  <cols>
    <col min="1" max="2" width="8.7265625" style="4"/>
    <col min="3" max="3" width="13.6328125" style="4" customWidth="1"/>
    <col min="4" max="50" width="8.7265625" style="1"/>
  </cols>
  <sheetData>
    <row r="1" spans="3:29" x14ac:dyDescent="0.35">
      <c r="C1" s="20"/>
    </row>
    <row r="13" spans="3:29" x14ac:dyDescent="0.35">
      <c r="AC13" s="16"/>
    </row>
    <row r="14" spans="3:29" x14ac:dyDescent="0.35">
      <c r="AC14" s="16"/>
    </row>
    <row r="15" spans="3:29" x14ac:dyDescent="0.35">
      <c r="AC15" s="19"/>
    </row>
    <row r="16" spans="3:29" x14ac:dyDescent="0.35">
      <c r="AC16" s="16"/>
    </row>
    <row r="17" spans="29:29" x14ac:dyDescent="0.35">
      <c r="AC17" s="16"/>
    </row>
    <row r="42" s="23" customFormat="1" x14ac:dyDescent="0.35"/>
    <row r="43" s="23" customFormat="1" x14ac:dyDescent="0.35"/>
    <row r="44" s="23" customFormat="1" x14ac:dyDescent="0.35"/>
    <row r="45" s="23" customFormat="1" x14ac:dyDescent="0.35"/>
    <row r="46" s="23" customFormat="1" x14ac:dyDescent="0.35"/>
    <row r="47" s="23" customFormat="1" x14ac:dyDescent="0.35"/>
    <row r="48" s="23" customFormat="1" x14ac:dyDescent="0.35"/>
    <row r="49" s="23" customFormat="1" x14ac:dyDescent="0.35"/>
    <row r="50" s="23" customFormat="1" x14ac:dyDescent="0.35"/>
    <row r="51" s="23" customFormat="1" x14ac:dyDescent="0.35"/>
    <row r="52" s="23" customFormat="1" x14ac:dyDescent="0.35"/>
    <row r="53" s="23" customFormat="1" x14ac:dyDescent="0.35"/>
    <row r="54" s="23" customFormat="1" x14ac:dyDescent="0.35"/>
    <row r="55" s="23" customFormat="1" x14ac:dyDescent="0.35"/>
    <row r="56" s="23" customFormat="1" x14ac:dyDescent="0.35"/>
    <row r="57" s="23" customFormat="1" x14ac:dyDescent="0.35"/>
    <row r="58" s="23" customFormat="1" x14ac:dyDescent="0.35"/>
    <row r="59" s="23" customFormat="1" x14ac:dyDescent="0.35"/>
    <row r="60" s="23" customFormat="1" x14ac:dyDescent="0.35"/>
    <row r="61" s="23" customFormat="1" x14ac:dyDescent="0.35"/>
    <row r="62" s="23" customFormat="1" x14ac:dyDescent="0.35"/>
    <row r="63" s="23" customFormat="1" x14ac:dyDescent="0.35"/>
    <row r="64" s="23" customFormat="1" x14ac:dyDescent="0.35"/>
    <row r="65" s="23" customFormat="1" x14ac:dyDescent="0.35"/>
    <row r="66" s="23" customFormat="1" x14ac:dyDescent="0.35"/>
    <row r="67" s="23" customFormat="1" x14ac:dyDescent="0.35"/>
    <row r="68" s="23" customFormat="1" x14ac:dyDescent="0.35"/>
    <row r="69" s="23" customFormat="1" x14ac:dyDescent="0.35"/>
    <row r="70" s="23" customFormat="1" x14ac:dyDescent="0.35"/>
    <row r="71" s="23" customFormat="1" x14ac:dyDescent="0.35"/>
    <row r="72" s="23" customFormat="1" x14ac:dyDescent="0.35"/>
    <row r="73" s="23" customFormat="1" x14ac:dyDescent="0.35"/>
    <row r="74" s="23" customFormat="1" x14ac:dyDescent="0.35"/>
    <row r="75" s="23" customFormat="1" x14ac:dyDescent="0.35"/>
    <row r="76" s="23" customFormat="1" x14ac:dyDescent="0.35"/>
    <row r="77" s="23" customFormat="1" x14ac:dyDescent="0.35"/>
    <row r="78" s="23" customFormat="1" x14ac:dyDescent="0.35"/>
    <row r="79" s="23" customFormat="1" x14ac:dyDescent="0.35"/>
    <row r="80" s="23" customFormat="1" x14ac:dyDescent="0.35"/>
    <row r="81" s="23" customFormat="1" x14ac:dyDescent="0.35"/>
    <row r="82" s="23" customFormat="1" x14ac:dyDescent="0.35"/>
    <row r="83" s="23" customFormat="1" x14ac:dyDescent="0.35"/>
    <row r="84" s="23" customFormat="1" x14ac:dyDescent="0.35"/>
    <row r="85" s="23" customFormat="1" x14ac:dyDescent="0.35"/>
    <row r="86" s="23" customFormat="1" x14ac:dyDescent="0.35"/>
    <row r="87" s="23" customFormat="1" x14ac:dyDescent="0.35"/>
    <row r="88" s="23" customFormat="1" x14ac:dyDescent="0.35"/>
    <row r="89" s="23" customFormat="1" x14ac:dyDescent="0.35"/>
    <row r="90" s="23" customFormat="1" x14ac:dyDescent="0.35"/>
    <row r="91" s="23" customFormat="1" x14ac:dyDescent="0.35"/>
    <row r="92" s="23" customFormat="1" x14ac:dyDescent="0.35"/>
    <row r="93" s="23" customFormat="1" x14ac:dyDescent="0.35"/>
    <row r="94" s="23" customFormat="1" x14ac:dyDescent="0.35"/>
    <row r="95" s="23" customFormat="1" x14ac:dyDescent="0.35"/>
    <row r="96" s="23" customFormat="1" x14ac:dyDescent="0.35"/>
    <row r="97" s="23" customFormat="1" x14ac:dyDescent="0.35"/>
    <row r="98" s="23" customFormat="1" x14ac:dyDescent="0.35"/>
    <row r="99" s="23" customFormat="1" x14ac:dyDescent="0.35"/>
    <row r="100" s="23" customFormat="1" x14ac:dyDescent="0.35"/>
    <row r="101" s="23" customFormat="1" x14ac:dyDescent="0.35"/>
    <row r="102" s="23" customFormat="1" x14ac:dyDescent="0.35"/>
    <row r="103" s="23" customFormat="1" x14ac:dyDescent="0.35"/>
    <row r="104" s="23" customFormat="1" x14ac:dyDescent="0.35"/>
    <row r="105" s="23" customFormat="1" x14ac:dyDescent="0.35"/>
    <row r="106" s="23" customFormat="1" x14ac:dyDescent="0.35"/>
    <row r="107" s="23" customFormat="1" x14ac:dyDescent="0.35"/>
    <row r="108" s="23" customFormat="1" x14ac:dyDescent="0.35"/>
    <row r="109" s="23" customFormat="1" x14ac:dyDescent="0.35"/>
    <row r="110" s="23" customFormat="1" x14ac:dyDescent="0.35"/>
    <row r="111" s="23" customFormat="1" x14ac:dyDescent="0.35"/>
    <row r="112" s="23" customFormat="1" x14ac:dyDescent="0.35"/>
    <row r="113" s="23" customFormat="1" x14ac:dyDescent="0.35"/>
    <row r="114" s="23" customFormat="1" x14ac:dyDescent="0.35"/>
    <row r="115" s="23" customFormat="1" x14ac:dyDescent="0.35"/>
    <row r="116" s="23" customFormat="1" x14ac:dyDescent="0.35"/>
    <row r="117" s="23" customFormat="1" x14ac:dyDescent="0.35"/>
    <row r="118" s="23" customFormat="1" x14ac:dyDescent="0.35"/>
    <row r="119" s="23" customFormat="1" x14ac:dyDescent="0.35"/>
    <row r="120" s="23" customFormat="1" x14ac:dyDescent="0.35"/>
    <row r="121" s="23" customFormat="1" x14ac:dyDescent="0.35"/>
    <row r="122" s="23" customFormat="1" x14ac:dyDescent="0.35"/>
    <row r="123" s="23" customFormat="1" x14ac:dyDescent="0.35"/>
    <row r="124" s="23" customFormat="1" x14ac:dyDescent="0.35"/>
    <row r="125" s="23" customFormat="1" x14ac:dyDescent="0.35"/>
    <row r="126" s="23" customFormat="1" x14ac:dyDescent="0.35"/>
    <row r="127" s="23" customFormat="1" x14ac:dyDescent="0.35"/>
    <row r="128" s="23" customFormat="1" x14ac:dyDescent="0.35"/>
    <row r="129" s="23" customFormat="1" x14ac:dyDescent="0.35"/>
    <row r="130" s="23" customFormat="1" x14ac:dyDescent="0.35"/>
    <row r="131" s="23" customFormat="1" x14ac:dyDescent="0.35"/>
    <row r="132" s="23" customFormat="1" x14ac:dyDescent="0.35"/>
    <row r="133" s="23" customFormat="1" x14ac:dyDescent="0.35"/>
    <row r="134" s="23" customFormat="1" x14ac:dyDescent="0.35"/>
    <row r="135" s="23" customFormat="1" x14ac:dyDescent="0.35"/>
    <row r="136" s="23" customFormat="1" x14ac:dyDescent="0.35"/>
    <row r="137" s="23" customFormat="1" x14ac:dyDescent="0.35"/>
    <row r="138" s="23" customFormat="1" x14ac:dyDescent="0.35"/>
    <row r="139" s="23" customFormat="1" x14ac:dyDescent="0.35"/>
    <row r="140" s="23" customFormat="1" x14ac:dyDescent="0.35"/>
    <row r="141" s="23" customFormat="1" x14ac:dyDescent="0.35"/>
    <row r="142" s="23" customFormat="1" x14ac:dyDescent="0.35"/>
    <row r="143" s="23" customFormat="1" x14ac:dyDescent="0.35"/>
    <row r="144" s="23" customFormat="1" x14ac:dyDescent="0.35"/>
    <row r="145" s="23" customFormat="1" x14ac:dyDescent="0.35"/>
    <row r="146" s="23" customFormat="1" x14ac:dyDescent="0.35"/>
    <row r="147" s="23" customFormat="1" x14ac:dyDescent="0.35"/>
    <row r="148" s="23" customFormat="1" x14ac:dyDescent="0.35"/>
    <row r="149" s="23" customFormat="1" x14ac:dyDescent="0.35"/>
    <row r="150" s="23" customFormat="1" x14ac:dyDescent="0.35"/>
    <row r="151" s="23" customFormat="1" x14ac:dyDescent="0.35"/>
    <row r="152" s="23" customFormat="1" x14ac:dyDescent="0.35"/>
    <row r="153" s="23" customFormat="1" x14ac:dyDescent="0.35"/>
    <row r="154" s="23" customFormat="1" x14ac:dyDescent="0.35"/>
    <row r="155" s="23" customFormat="1" x14ac:dyDescent="0.35"/>
    <row r="156" s="23" customFormat="1" x14ac:dyDescent="0.35"/>
    <row r="157" s="23" customFormat="1" x14ac:dyDescent="0.35"/>
    <row r="158" s="23" customFormat="1" x14ac:dyDescent="0.35"/>
    <row r="159" s="23" customFormat="1" x14ac:dyDescent="0.35"/>
    <row r="160" s="23" customFormat="1" x14ac:dyDescent="0.35"/>
    <row r="161" s="23" customFormat="1" x14ac:dyDescent="0.35"/>
    <row r="162" s="23" customFormat="1" x14ac:dyDescent="0.35"/>
    <row r="163" s="23" customFormat="1" x14ac:dyDescent="0.35"/>
    <row r="164" s="23" customFormat="1" x14ac:dyDescent="0.35"/>
    <row r="165" s="23" customFormat="1" x14ac:dyDescent="0.35"/>
    <row r="166" s="23" customFormat="1" x14ac:dyDescent="0.35"/>
    <row r="167" s="23" customFormat="1" x14ac:dyDescent="0.35"/>
    <row r="168" s="23" customFormat="1" x14ac:dyDescent="0.35"/>
    <row r="169" s="23" customFormat="1" x14ac:dyDescent="0.35"/>
    <row r="170" s="23" customFormat="1" x14ac:dyDescent="0.35"/>
    <row r="171" s="23" customFormat="1" x14ac:dyDescent="0.35"/>
    <row r="172" s="23" customFormat="1" x14ac:dyDescent="0.35"/>
    <row r="173" s="23" customFormat="1" x14ac:dyDescent="0.35"/>
    <row r="174" s="23" customFormat="1" x14ac:dyDescent="0.35"/>
    <row r="175" s="23" customFormat="1" x14ac:dyDescent="0.35"/>
    <row r="176" s="23" customFormat="1" x14ac:dyDescent="0.35"/>
    <row r="177" s="23" customFormat="1" x14ac:dyDescent="0.35"/>
    <row r="178" s="23" customFormat="1" x14ac:dyDescent="0.35"/>
    <row r="179" s="23" customFormat="1" x14ac:dyDescent="0.35"/>
    <row r="180" s="23" customFormat="1" x14ac:dyDescent="0.35"/>
    <row r="181" s="23" customFormat="1" x14ac:dyDescent="0.35"/>
    <row r="182" s="23" customFormat="1" x14ac:dyDescent="0.35"/>
    <row r="183" s="23" customFormat="1" x14ac:dyDescent="0.35"/>
    <row r="184" s="23" customFormat="1" x14ac:dyDescent="0.35"/>
    <row r="185" s="23" customFormat="1" x14ac:dyDescent="0.35"/>
    <row r="186" s="23" customFormat="1" x14ac:dyDescent="0.35"/>
    <row r="187" s="23" customFormat="1" x14ac:dyDescent="0.35"/>
    <row r="188" s="23" customFormat="1" x14ac:dyDescent="0.35"/>
    <row r="189" s="23" customFormat="1" x14ac:dyDescent="0.35"/>
    <row r="190" s="23" customFormat="1" x14ac:dyDescent="0.35"/>
    <row r="191" s="23" customFormat="1" x14ac:dyDescent="0.35"/>
    <row r="192" s="23" customFormat="1" x14ac:dyDescent="0.35"/>
    <row r="193" s="23" customFormat="1" x14ac:dyDescent="0.35"/>
    <row r="194" s="23" customFormat="1" x14ac:dyDescent="0.35"/>
    <row r="195" s="23" customFormat="1" x14ac:dyDescent="0.35"/>
    <row r="196" s="23" customFormat="1" x14ac:dyDescent="0.35"/>
    <row r="197" s="23" customFormat="1" x14ac:dyDescent="0.35"/>
    <row r="198" s="23" customFormat="1" x14ac:dyDescent="0.35"/>
    <row r="199" s="23" customFormat="1" x14ac:dyDescent="0.35"/>
    <row r="200" s="23" customFormat="1" x14ac:dyDescent="0.35"/>
    <row r="201" s="23" customFormat="1" x14ac:dyDescent="0.35"/>
    <row r="202" s="23" customFormat="1" x14ac:dyDescent="0.35"/>
    <row r="203" s="23" customFormat="1" x14ac:dyDescent="0.35"/>
    <row r="204" s="23" customFormat="1" x14ac:dyDescent="0.35"/>
    <row r="205" s="23" customFormat="1" x14ac:dyDescent="0.35"/>
    <row r="206" s="23" customFormat="1" x14ac:dyDescent="0.35"/>
    <row r="207" s="23" customFormat="1" x14ac:dyDescent="0.35"/>
    <row r="208" s="23" customFormat="1" x14ac:dyDescent="0.35"/>
    <row r="209" s="23" customFormat="1" x14ac:dyDescent="0.35"/>
    <row r="210" s="23" customFormat="1" x14ac:dyDescent="0.35"/>
    <row r="211" s="23" customFormat="1" x14ac:dyDescent="0.35"/>
    <row r="212" s="23" customFormat="1" x14ac:dyDescent="0.35"/>
    <row r="213" s="23" customFormat="1" x14ac:dyDescent="0.35"/>
    <row r="214" s="23" customFormat="1" x14ac:dyDescent="0.35"/>
    <row r="215" s="23" customFormat="1" x14ac:dyDescent="0.35"/>
    <row r="216" s="23" customFormat="1" x14ac:dyDescent="0.35"/>
    <row r="217" s="23" customFormat="1" x14ac:dyDescent="0.35"/>
    <row r="218" s="23" customFormat="1" x14ac:dyDescent="0.35"/>
    <row r="219" s="23" customFormat="1" x14ac:dyDescent="0.35"/>
    <row r="220" s="23" customFormat="1" x14ac:dyDescent="0.35"/>
    <row r="221" s="23" customFormat="1" x14ac:dyDescent="0.35"/>
    <row r="222" s="23" customFormat="1" x14ac:dyDescent="0.35"/>
    <row r="223" s="23" customFormat="1" x14ac:dyDescent="0.35"/>
    <row r="224" s="23" customFormat="1" x14ac:dyDescent="0.35"/>
    <row r="225" s="23" customFormat="1" x14ac:dyDescent="0.35"/>
    <row r="226" s="23" customFormat="1" x14ac:dyDescent="0.35"/>
    <row r="227" s="23" customFormat="1" x14ac:dyDescent="0.35"/>
    <row r="228" s="23" customFormat="1" x14ac:dyDescent="0.35"/>
    <row r="229" s="23" customFormat="1" x14ac:dyDescent="0.35"/>
    <row r="230" s="23" customFormat="1" x14ac:dyDescent="0.35"/>
    <row r="231" s="23" customFormat="1" x14ac:dyDescent="0.35"/>
    <row r="232" s="23" customFormat="1" x14ac:dyDescent="0.35"/>
    <row r="233" s="23" customFormat="1" x14ac:dyDescent="0.35"/>
    <row r="234" s="23" customFormat="1" x14ac:dyDescent="0.35"/>
    <row r="235" s="23" customFormat="1" x14ac:dyDescent="0.35"/>
    <row r="236" s="23" customFormat="1" x14ac:dyDescent="0.35"/>
    <row r="237" s="23" customFormat="1" x14ac:dyDescent="0.35"/>
    <row r="238" s="23" customFormat="1" x14ac:dyDescent="0.35"/>
    <row r="239" s="23" customFormat="1" x14ac:dyDescent="0.35"/>
    <row r="240" s="23" customFormat="1" x14ac:dyDescent="0.35"/>
    <row r="241" s="23" customFormat="1" x14ac:dyDescent="0.35"/>
    <row r="242" s="23" customFormat="1" x14ac:dyDescent="0.35"/>
    <row r="243" s="23" customFormat="1" x14ac:dyDescent="0.35"/>
    <row r="244" s="23" customFormat="1" x14ac:dyDescent="0.35"/>
    <row r="245" s="23" customFormat="1" x14ac:dyDescent="0.35"/>
    <row r="246" s="23" customFormat="1" x14ac:dyDescent="0.35"/>
    <row r="247" s="23" customFormat="1" x14ac:dyDescent="0.35"/>
    <row r="248" s="23" customFormat="1" x14ac:dyDescent="0.35"/>
    <row r="249" s="23" customFormat="1" x14ac:dyDescent="0.35"/>
    <row r="250" s="23" customFormat="1" x14ac:dyDescent="0.35"/>
    <row r="251" s="23" customFormat="1" x14ac:dyDescent="0.35"/>
    <row r="252" s="23" customFormat="1" x14ac:dyDescent="0.35"/>
    <row r="253" s="23" customFormat="1" x14ac:dyDescent="0.35"/>
    <row r="254" s="23" customFormat="1" x14ac:dyDescent="0.35"/>
    <row r="255" s="23" customFormat="1" x14ac:dyDescent="0.35"/>
    <row r="256" s="23" customFormat="1" x14ac:dyDescent="0.35"/>
    <row r="257" s="23" customFormat="1" x14ac:dyDescent="0.35"/>
    <row r="258" s="23" customFormat="1" x14ac:dyDescent="0.35"/>
    <row r="259" s="23" customFormat="1" x14ac:dyDescent="0.35"/>
    <row r="260" s="23" customFormat="1" x14ac:dyDescent="0.35"/>
    <row r="261" s="23" customFormat="1" x14ac:dyDescent="0.35"/>
    <row r="262" s="23" customFormat="1" x14ac:dyDescent="0.35"/>
    <row r="263" s="23" customFormat="1" x14ac:dyDescent="0.35"/>
    <row r="264" s="23" customFormat="1" x14ac:dyDescent="0.35"/>
    <row r="265" s="23" customFormat="1" x14ac:dyDescent="0.35"/>
    <row r="266" s="23" customFormat="1" x14ac:dyDescent="0.35"/>
    <row r="267" s="23" customFormat="1" x14ac:dyDescent="0.35"/>
    <row r="268" s="23" customFormat="1" x14ac:dyDescent="0.35"/>
    <row r="269" s="23" customFormat="1" x14ac:dyDescent="0.35"/>
    <row r="270" s="23" customFormat="1" x14ac:dyDescent="0.35"/>
    <row r="271" s="23" customFormat="1" x14ac:dyDescent="0.35"/>
    <row r="272" s="23" customFormat="1" x14ac:dyDescent="0.35"/>
    <row r="273" s="23" customFormat="1" x14ac:dyDescent="0.35"/>
    <row r="274" s="23" customFormat="1" x14ac:dyDescent="0.35"/>
    <row r="275" s="23" customFormat="1" x14ac:dyDescent="0.35"/>
    <row r="276" s="23" customFormat="1" x14ac:dyDescent="0.35"/>
    <row r="277" s="23" customFormat="1" x14ac:dyDescent="0.35"/>
    <row r="278" s="23" customFormat="1" x14ac:dyDescent="0.35"/>
    <row r="279" s="23" customFormat="1" x14ac:dyDescent="0.35"/>
    <row r="280" s="23" customFormat="1" x14ac:dyDescent="0.35"/>
    <row r="281" s="23" customFormat="1" x14ac:dyDescent="0.35"/>
    <row r="282" s="23" customFormat="1" x14ac:dyDescent="0.35"/>
    <row r="283" s="23" customFormat="1" x14ac:dyDescent="0.35"/>
    <row r="284" s="23" customFormat="1" x14ac:dyDescent="0.35"/>
    <row r="285" s="23" customFormat="1" x14ac:dyDescent="0.35"/>
    <row r="286" s="23" customFormat="1" x14ac:dyDescent="0.35"/>
    <row r="287" s="23" customFormat="1" x14ac:dyDescent="0.35"/>
    <row r="288" s="23" customFormat="1" x14ac:dyDescent="0.35"/>
    <row r="289" s="23" customFormat="1" x14ac:dyDescent="0.35"/>
    <row r="290" s="23" customFormat="1" x14ac:dyDescent="0.35"/>
    <row r="291" s="23" customFormat="1" x14ac:dyDescent="0.35"/>
    <row r="292" s="23" customFormat="1" x14ac:dyDescent="0.35"/>
    <row r="293" s="23" customFormat="1" x14ac:dyDescent="0.35"/>
    <row r="294" s="23" customFormat="1" x14ac:dyDescent="0.35"/>
    <row r="295" s="23" customFormat="1" x14ac:dyDescent="0.35"/>
    <row r="296" s="23" customFormat="1" x14ac:dyDescent="0.35"/>
    <row r="297" s="23" customFormat="1" x14ac:dyDescent="0.35"/>
    <row r="298" s="23" customFormat="1" x14ac:dyDescent="0.35"/>
    <row r="299" s="23" customFormat="1" x14ac:dyDescent="0.35"/>
    <row r="300" s="23" customFormat="1" x14ac:dyDescent="0.35"/>
    <row r="301" s="23" customFormat="1" x14ac:dyDescent="0.35"/>
    <row r="302" s="23" customFormat="1" x14ac:dyDescent="0.35"/>
    <row r="303" s="23" customFormat="1" x14ac:dyDescent="0.35"/>
    <row r="304" s="23" customFormat="1" x14ac:dyDescent="0.35"/>
    <row r="305" s="23" customFormat="1" x14ac:dyDescent="0.35"/>
    <row r="306" s="23" customFormat="1" x14ac:dyDescent="0.35"/>
    <row r="307" s="23" customFormat="1" x14ac:dyDescent="0.35"/>
    <row r="308" s="23" customFormat="1" x14ac:dyDescent="0.35"/>
    <row r="309" s="23" customFormat="1" x14ac:dyDescent="0.35"/>
    <row r="310" s="23" customFormat="1" x14ac:dyDescent="0.35"/>
    <row r="311" s="23" customFormat="1" x14ac:dyDescent="0.35"/>
    <row r="312" s="23" customFormat="1" x14ac:dyDescent="0.35"/>
    <row r="313" s="23" customFormat="1" x14ac:dyDescent="0.35"/>
    <row r="314" s="23" customFormat="1" x14ac:dyDescent="0.35"/>
    <row r="315" s="23" customFormat="1" x14ac:dyDescent="0.35"/>
    <row r="316" s="23" customFormat="1" x14ac:dyDescent="0.35"/>
    <row r="317" s="23" customFormat="1" x14ac:dyDescent="0.35"/>
    <row r="318" s="23" customFormat="1" x14ac:dyDescent="0.35"/>
    <row r="319" s="23" customFormat="1" x14ac:dyDescent="0.35"/>
    <row r="320" s="23" customFormat="1" x14ac:dyDescent="0.35"/>
    <row r="321" s="23" customFormat="1" x14ac:dyDescent="0.35"/>
    <row r="322" s="23" customFormat="1" x14ac:dyDescent="0.35"/>
    <row r="323" s="23" customFormat="1" x14ac:dyDescent="0.35"/>
    <row r="324" s="23" customFormat="1" x14ac:dyDescent="0.35"/>
    <row r="325" s="23" customFormat="1" x14ac:dyDescent="0.35"/>
    <row r="326" s="23" customFormat="1" x14ac:dyDescent="0.35"/>
    <row r="327" s="23" customFormat="1" x14ac:dyDescent="0.35"/>
    <row r="328" s="23" customFormat="1" x14ac:dyDescent="0.35"/>
    <row r="329" s="23" customFormat="1" x14ac:dyDescent="0.35"/>
    <row r="330" s="23" customFormat="1" x14ac:dyDescent="0.35"/>
    <row r="331" s="23" customFormat="1" x14ac:dyDescent="0.35"/>
    <row r="332" s="23" customFormat="1" x14ac:dyDescent="0.35"/>
    <row r="333" s="23" customFormat="1" x14ac:dyDescent="0.35"/>
    <row r="334" s="23" customFormat="1" x14ac:dyDescent="0.35"/>
    <row r="335" s="23" customFormat="1" x14ac:dyDescent="0.35"/>
    <row r="336" s="23" customFormat="1" x14ac:dyDescent="0.35"/>
    <row r="337" s="23" customFormat="1" x14ac:dyDescent="0.35"/>
    <row r="338" s="23" customFormat="1" x14ac:dyDescent="0.35"/>
    <row r="339" s="23" customFormat="1" x14ac:dyDescent="0.35"/>
    <row r="340" s="23" customFormat="1" x14ac:dyDescent="0.35"/>
    <row r="341" s="23" customFormat="1" x14ac:dyDescent="0.35"/>
    <row r="342" s="23" customFormat="1" x14ac:dyDescent="0.35"/>
    <row r="343" s="23" customFormat="1" x14ac:dyDescent="0.35"/>
    <row r="344" s="23" customFormat="1" x14ac:dyDescent="0.35"/>
    <row r="345" s="23" customFormat="1" x14ac:dyDescent="0.35"/>
    <row r="346" s="23" customFormat="1" x14ac:dyDescent="0.35"/>
    <row r="347" s="23" customFormat="1" x14ac:dyDescent="0.35"/>
    <row r="348" s="23" customFormat="1" x14ac:dyDescent="0.35"/>
    <row r="349" s="23" customFormat="1" x14ac:dyDescent="0.35"/>
    <row r="350" s="23" customFormat="1" x14ac:dyDescent="0.35"/>
    <row r="351" s="23" customFormat="1" x14ac:dyDescent="0.35"/>
    <row r="352" s="23" customFormat="1" x14ac:dyDescent="0.35"/>
    <row r="353" s="23" customFormat="1" x14ac:dyDescent="0.35"/>
    <row r="354" s="23" customFormat="1" x14ac:dyDescent="0.35"/>
    <row r="355" s="23" customFormat="1" x14ac:dyDescent="0.35"/>
    <row r="356" s="23" customFormat="1" x14ac:dyDescent="0.35"/>
    <row r="357" s="23" customFormat="1" x14ac:dyDescent="0.35"/>
    <row r="358" s="23" customFormat="1" x14ac:dyDescent="0.35"/>
    <row r="359" s="23" customFormat="1" x14ac:dyDescent="0.35"/>
    <row r="360" s="23" customFormat="1" x14ac:dyDescent="0.35"/>
    <row r="361" s="23" customFormat="1" x14ac:dyDescent="0.35"/>
    <row r="362" s="23" customFormat="1" x14ac:dyDescent="0.35"/>
    <row r="363" s="23" customFormat="1" x14ac:dyDescent="0.35"/>
    <row r="364" s="23" customFormat="1" x14ac:dyDescent="0.35"/>
    <row r="365" s="23" customFormat="1" x14ac:dyDescent="0.35"/>
    <row r="366" s="23" customFormat="1" x14ac:dyDescent="0.35"/>
    <row r="367" s="23" customFormat="1" x14ac:dyDescent="0.35"/>
    <row r="368" s="23" customFormat="1" x14ac:dyDescent="0.35"/>
    <row r="369" s="23" customFormat="1" x14ac:dyDescent="0.35"/>
    <row r="370" s="23" customFormat="1" x14ac:dyDescent="0.35"/>
    <row r="371" s="23" customFormat="1" x14ac:dyDescent="0.35"/>
    <row r="372" s="23" customFormat="1" x14ac:dyDescent="0.35"/>
    <row r="373" s="23" customFormat="1" x14ac:dyDescent="0.35"/>
    <row r="374" s="23" customFormat="1" x14ac:dyDescent="0.35"/>
    <row r="375" s="23" customFormat="1" x14ac:dyDescent="0.35"/>
    <row r="376" s="23" customFormat="1" x14ac:dyDescent="0.35"/>
    <row r="377" s="23" customFormat="1" x14ac:dyDescent="0.35"/>
    <row r="378" s="23" customFormat="1" x14ac:dyDescent="0.35"/>
    <row r="379" s="23" customFormat="1" x14ac:dyDescent="0.35"/>
    <row r="380" s="23" customFormat="1" x14ac:dyDescent="0.35"/>
    <row r="381" s="23" customFormat="1" x14ac:dyDescent="0.35"/>
    <row r="382" s="23" customFormat="1" x14ac:dyDescent="0.35"/>
    <row r="383" s="23" customFormat="1" x14ac:dyDescent="0.35"/>
    <row r="384" s="23" customFormat="1" x14ac:dyDescent="0.35"/>
    <row r="385" s="23" customFormat="1" x14ac:dyDescent="0.35"/>
    <row r="386" s="23" customFormat="1" x14ac:dyDescent="0.35"/>
    <row r="387" s="23" customFormat="1" x14ac:dyDescent="0.35"/>
    <row r="388" s="23" customFormat="1" x14ac:dyDescent="0.35"/>
    <row r="389" s="23" customFormat="1" x14ac:dyDescent="0.35"/>
    <row r="390" s="23" customFormat="1" x14ac:dyDescent="0.35"/>
    <row r="391" s="23" customFormat="1" x14ac:dyDescent="0.35"/>
    <row r="392" s="23" customFormat="1" x14ac:dyDescent="0.35"/>
    <row r="393" s="23" customFormat="1" x14ac:dyDescent="0.35"/>
    <row r="394" s="23" customFormat="1" x14ac:dyDescent="0.35"/>
    <row r="395" s="23" customFormat="1" x14ac:dyDescent="0.35"/>
    <row r="396" s="23" customFormat="1" x14ac:dyDescent="0.35"/>
    <row r="397" s="23" customFormat="1" x14ac:dyDescent="0.35"/>
    <row r="398" s="23" customFormat="1" x14ac:dyDescent="0.35"/>
    <row r="399" s="23" customFormat="1" x14ac:dyDescent="0.35"/>
    <row r="400" s="23" customFormat="1" x14ac:dyDescent="0.35"/>
    <row r="401" s="23" customFormat="1" x14ac:dyDescent="0.35"/>
    <row r="402" s="23" customFormat="1" x14ac:dyDescent="0.35"/>
    <row r="403" s="23" customFormat="1" x14ac:dyDescent="0.35"/>
    <row r="404" s="23" customFormat="1" x14ac:dyDescent="0.35"/>
    <row r="405" s="23" customFormat="1" x14ac:dyDescent="0.35"/>
    <row r="406" s="23" customFormat="1" x14ac:dyDescent="0.35"/>
    <row r="407" s="23" customFormat="1" x14ac:dyDescent="0.35"/>
    <row r="408" s="23" customFormat="1" x14ac:dyDescent="0.35"/>
    <row r="409" s="23" customFormat="1" x14ac:dyDescent="0.35"/>
    <row r="410" s="23" customFormat="1" x14ac:dyDescent="0.35"/>
    <row r="411" s="23" customFormat="1" x14ac:dyDescent="0.35"/>
    <row r="412" s="23" customFormat="1" x14ac:dyDescent="0.35"/>
    <row r="413" s="23" customFormat="1" x14ac:dyDescent="0.35"/>
    <row r="414" s="23" customFormat="1" x14ac:dyDescent="0.35"/>
    <row r="415" s="23" customFormat="1" x14ac:dyDescent="0.35"/>
    <row r="416" s="23" customFormat="1" x14ac:dyDescent="0.35"/>
    <row r="417" s="23" customFormat="1" x14ac:dyDescent="0.35"/>
    <row r="418" s="23" customFormat="1" x14ac:dyDescent="0.35"/>
    <row r="419" s="23" customFormat="1" x14ac:dyDescent="0.35"/>
    <row r="420" s="23" customFormat="1" x14ac:dyDescent="0.35"/>
    <row r="421" s="23" customFormat="1" x14ac:dyDescent="0.35"/>
    <row r="422" s="23" customFormat="1" x14ac:dyDescent="0.35"/>
    <row r="423" s="23" customFormat="1" x14ac:dyDescent="0.35"/>
    <row r="424" s="23" customFormat="1" x14ac:dyDescent="0.35"/>
    <row r="425" s="23" customFormat="1" x14ac:dyDescent="0.35"/>
    <row r="426" s="23" customFormat="1" x14ac:dyDescent="0.35"/>
    <row r="427" s="23" customFormat="1" x14ac:dyDescent="0.35"/>
    <row r="428" s="23" customFormat="1" x14ac:dyDescent="0.35"/>
    <row r="429" s="23" customFormat="1" x14ac:dyDescent="0.35"/>
    <row r="430" s="23" customFormat="1" x14ac:dyDescent="0.35"/>
    <row r="431" s="23" customFormat="1" x14ac:dyDescent="0.35"/>
    <row r="432" s="23" customFormat="1" x14ac:dyDescent="0.35"/>
    <row r="433" s="23" customFormat="1" x14ac:dyDescent="0.35"/>
    <row r="434" s="23" customFormat="1" x14ac:dyDescent="0.35"/>
    <row r="435" s="23" customFormat="1" x14ac:dyDescent="0.35"/>
    <row r="436" s="23" customFormat="1" x14ac:dyDescent="0.35"/>
    <row r="437" s="23" customFormat="1" x14ac:dyDescent="0.35"/>
    <row r="438" s="23" customFormat="1" x14ac:dyDescent="0.35"/>
    <row r="439" s="23" customFormat="1" x14ac:dyDescent="0.35"/>
    <row r="440" s="23" customFormat="1" x14ac:dyDescent="0.35"/>
    <row r="441" s="23" customFormat="1" x14ac:dyDescent="0.35"/>
    <row r="442" s="23" customFormat="1" x14ac:dyDescent="0.35"/>
    <row r="443" s="23" customFormat="1" x14ac:dyDescent="0.35"/>
    <row r="444" s="23" customFormat="1" x14ac:dyDescent="0.35"/>
    <row r="445" s="23" customFormat="1" x14ac:dyDescent="0.35"/>
    <row r="446" s="23" customFormat="1" x14ac:dyDescent="0.35"/>
    <row r="447" s="23" customFormat="1" x14ac:dyDescent="0.35"/>
    <row r="448" s="23" customFormat="1" x14ac:dyDescent="0.35"/>
    <row r="449" s="23" customFormat="1" x14ac:dyDescent="0.35"/>
    <row r="450" s="23" customFormat="1" x14ac:dyDescent="0.35"/>
    <row r="451" s="23" customFormat="1" x14ac:dyDescent="0.35"/>
    <row r="452" s="23" customFormat="1" x14ac:dyDescent="0.35"/>
    <row r="453" s="23" customFormat="1" x14ac:dyDescent="0.35"/>
    <row r="454" s="23" customFormat="1" x14ac:dyDescent="0.35"/>
    <row r="455" s="23" customFormat="1" x14ac:dyDescent="0.35"/>
    <row r="456" s="23" customFormat="1" x14ac:dyDescent="0.35"/>
    <row r="457" s="23" customFormat="1" x14ac:dyDescent="0.35"/>
    <row r="458" s="23" customFormat="1" x14ac:dyDescent="0.35"/>
    <row r="459" s="23" customFormat="1" x14ac:dyDescent="0.35"/>
    <row r="460" s="23" customFormat="1" x14ac:dyDescent="0.35"/>
    <row r="461" s="23" customFormat="1" x14ac:dyDescent="0.35"/>
    <row r="462" s="23" customFormat="1" x14ac:dyDescent="0.35"/>
    <row r="463" s="23" customFormat="1" x14ac:dyDescent="0.35"/>
    <row r="464" s="23" customFormat="1" x14ac:dyDescent="0.35"/>
    <row r="465" s="23" customFormat="1" x14ac:dyDescent="0.35"/>
    <row r="466" s="23" customFormat="1" x14ac:dyDescent="0.35"/>
    <row r="467" s="23" customFormat="1" x14ac:dyDescent="0.35"/>
    <row r="468" s="23" customFormat="1" x14ac:dyDescent="0.35"/>
    <row r="469" s="23" customFormat="1" x14ac:dyDescent="0.35"/>
    <row r="470" s="23" customFormat="1" x14ac:dyDescent="0.35"/>
    <row r="471" s="23" customFormat="1" x14ac:dyDescent="0.35"/>
    <row r="472" s="23" customFormat="1" x14ac:dyDescent="0.35"/>
    <row r="473" s="23" customFormat="1" x14ac:dyDescent="0.35"/>
    <row r="474" s="23" customFormat="1" x14ac:dyDescent="0.35"/>
    <row r="475" s="23" customFormat="1" x14ac:dyDescent="0.35"/>
    <row r="476" s="23" customFormat="1" x14ac:dyDescent="0.35"/>
    <row r="477" s="23" customFormat="1" x14ac:dyDescent="0.35"/>
    <row r="478" s="23" customFormat="1" x14ac:dyDescent="0.35"/>
    <row r="479" s="23" customFormat="1" x14ac:dyDescent="0.35"/>
    <row r="480" s="23" customFormat="1" x14ac:dyDescent="0.35"/>
    <row r="481" s="23" customFormat="1" x14ac:dyDescent="0.35"/>
    <row r="482" s="23" customFormat="1" x14ac:dyDescent="0.35"/>
    <row r="483" s="23" customFormat="1" x14ac:dyDescent="0.35"/>
    <row r="484" s="23" customFormat="1" x14ac:dyDescent="0.35"/>
    <row r="485" s="23" customFormat="1" x14ac:dyDescent="0.35"/>
    <row r="486" s="23" customFormat="1" x14ac:dyDescent="0.35"/>
    <row r="487" s="23" customFormat="1" x14ac:dyDescent="0.35"/>
    <row r="488" s="23" customFormat="1" x14ac:dyDescent="0.35"/>
    <row r="489" s="23" customFormat="1" x14ac:dyDescent="0.35"/>
    <row r="490" s="23" customFormat="1" x14ac:dyDescent="0.35"/>
    <row r="491" s="23" customFormat="1" x14ac:dyDescent="0.35"/>
    <row r="492" s="23" customFormat="1" x14ac:dyDescent="0.35"/>
    <row r="493" s="23" customFormat="1" x14ac:dyDescent="0.35"/>
    <row r="494" s="23" customFormat="1" x14ac:dyDescent="0.35"/>
    <row r="495" s="23" customFormat="1" x14ac:dyDescent="0.35"/>
    <row r="496" s="23" customFormat="1" x14ac:dyDescent="0.35"/>
    <row r="497" s="23" customFormat="1" x14ac:dyDescent="0.35"/>
    <row r="498" s="23" customFormat="1" x14ac:dyDescent="0.35"/>
    <row r="499" s="23" customFormat="1" x14ac:dyDescent="0.35"/>
    <row r="500" s="23" customFormat="1" x14ac:dyDescent="0.35"/>
    <row r="501" s="23" customFormat="1" x14ac:dyDescent="0.35"/>
    <row r="502" s="23" customFormat="1" x14ac:dyDescent="0.35"/>
    <row r="503" s="23" customFormat="1" x14ac:dyDescent="0.35"/>
    <row r="504" s="23" customFormat="1" x14ac:dyDescent="0.35"/>
    <row r="505" s="23" customFormat="1" x14ac:dyDescent="0.35"/>
    <row r="506" s="23" customFormat="1" x14ac:dyDescent="0.35"/>
    <row r="507" s="23" customFormat="1" x14ac:dyDescent="0.35"/>
    <row r="508" s="23" customFormat="1" x14ac:dyDescent="0.35"/>
    <row r="509" s="23" customFormat="1" x14ac:dyDescent="0.35"/>
    <row r="510" s="23" customFormat="1" x14ac:dyDescent="0.35"/>
    <row r="511" s="23" customFormat="1" x14ac:dyDescent="0.35"/>
    <row r="512" s="23" customFormat="1" x14ac:dyDescent="0.35"/>
    <row r="513" s="23" customFormat="1" x14ac:dyDescent="0.35"/>
    <row r="514" s="23" customFormat="1" x14ac:dyDescent="0.35"/>
    <row r="515" s="23" customFormat="1" x14ac:dyDescent="0.35"/>
    <row r="516" s="23" customFormat="1" x14ac:dyDescent="0.35"/>
    <row r="517" s="23" customFormat="1" x14ac:dyDescent="0.35"/>
    <row r="518" s="23" customFormat="1" x14ac:dyDescent="0.35"/>
    <row r="519" s="23" customFormat="1" x14ac:dyDescent="0.35"/>
    <row r="520" s="23" customFormat="1" x14ac:dyDescent="0.35"/>
    <row r="521" s="23" customFormat="1" x14ac:dyDescent="0.35"/>
    <row r="522" s="23" customFormat="1" x14ac:dyDescent="0.35"/>
    <row r="523" s="23" customFormat="1" x14ac:dyDescent="0.35"/>
    <row r="524" s="23" customFormat="1" x14ac:dyDescent="0.35"/>
    <row r="525" s="23" customFormat="1" x14ac:dyDescent="0.35"/>
    <row r="526" s="23" customFormat="1" x14ac:dyDescent="0.35"/>
    <row r="527" s="23" customFormat="1" x14ac:dyDescent="0.35"/>
    <row r="528" s="23" customFormat="1" x14ac:dyDescent="0.35"/>
    <row r="529" s="23" customFormat="1" x14ac:dyDescent="0.35"/>
    <row r="530" s="23" customFormat="1" x14ac:dyDescent="0.35"/>
    <row r="531" s="23" customFormat="1" x14ac:dyDescent="0.35"/>
    <row r="532" s="23" customFormat="1" x14ac:dyDescent="0.35"/>
    <row r="533" s="23" customFormat="1" x14ac:dyDescent="0.35"/>
    <row r="534" s="23" customFormat="1" x14ac:dyDescent="0.35"/>
    <row r="535" s="23" customFormat="1" x14ac:dyDescent="0.35"/>
    <row r="536" s="23" customFormat="1" x14ac:dyDescent="0.35"/>
    <row r="537" s="23" customFormat="1" x14ac:dyDescent="0.35"/>
    <row r="538" s="23" customFormat="1" x14ac:dyDescent="0.35"/>
    <row r="539" s="23" customFormat="1" x14ac:dyDescent="0.35"/>
    <row r="540" s="23" customFormat="1" x14ac:dyDescent="0.35"/>
    <row r="541" s="23" customFormat="1" x14ac:dyDescent="0.35"/>
    <row r="542" s="23" customFormat="1" x14ac:dyDescent="0.35"/>
    <row r="543" s="23" customFormat="1" x14ac:dyDescent="0.35"/>
    <row r="544" s="23" customFormat="1" x14ac:dyDescent="0.35"/>
    <row r="545" s="23" customFormat="1" x14ac:dyDescent="0.35"/>
    <row r="546" s="23" customFormat="1" x14ac:dyDescent="0.35"/>
    <row r="547" s="23" customFormat="1" x14ac:dyDescent="0.35"/>
    <row r="548" s="23" customFormat="1" x14ac:dyDescent="0.35"/>
    <row r="549" s="23" customFormat="1" x14ac:dyDescent="0.35"/>
    <row r="550" s="23" customFormat="1" x14ac:dyDescent="0.35"/>
    <row r="551" s="23" customFormat="1" x14ac:dyDescent="0.35"/>
    <row r="552" s="23" customFormat="1" x14ac:dyDescent="0.35"/>
    <row r="553" s="23" customFormat="1" x14ac:dyDescent="0.35"/>
    <row r="554" s="23" customFormat="1" x14ac:dyDescent="0.35"/>
    <row r="555" s="23" customFormat="1" x14ac:dyDescent="0.35"/>
    <row r="556" s="23" customFormat="1" x14ac:dyDescent="0.35"/>
    <row r="557" s="23" customFormat="1" x14ac:dyDescent="0.35"/>
    <row r="558" s="23" customFormat="1" x14ac:dyDescent="0.35"/>
    <row r="559" s="23" customFormat="1" x14ac:dyDescent="0.35"/>
    <row r="560" s="23" customFormat="1" x14ac:dyDescent="0.35"/>
    <row r="561" s="23" customFormat="1" x14ac:dyDescent="0.35"/>
    <row r="562" s="23" customFormat="1" x14ac:dyDescent="0.35"/>
    <row r="563" s="23" customFormat="1" x14ac:dyDescent="0.35"/>
    <row r="564" s="23" customFormat="1" x14ac:dyDescent="0.35"/>
    <row r="565" s="23" customFormat="1" x14ac:dyDescent="0.35"/>
    <row r="566" s="23" customFormat="1" x14ac:dyDescent="0.35"/>
    <row r="567" s="23" customFormat="1" x14ac:dyDescent="0.35"/>
    <row r="568" s="23" customFormat="1" x14ac:dyDescent="0.35"/>
    <row r="569" s="23" customFormat="1" x14ac:dyDescent="0.35"/>
    <row r="570" s="23" customFormat="1" x14ac:dyDescent="0.35"/>
    <row r="571" s="23" customFormat="1" x14ac:dyDescent="0.35"/>
    <row r="572" s="23" customFormat="1" x14ac:dyDescent="0.35"/>
    <row r="573" s="23" customFormat="1" x14ac:dyDescent="0.35"/>
    <row r="574" s="23" customFormat="1" x14ac:dyDescent="0.35"/>
    <row r="575" s="23" customFormat="1" x14ac:dyDescent="0.35"/>
    <row r="576" s="23" customFormat="1" x14ac:dyDescent="0.35"/>
    <row r="577" s="23" customForma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D175-EC56-4EF6-B342-7CFD047B0449}">
  <dimension ref="A1"/>
  <sheetViews>
    <sheetView showGridLines="0" zoomScale="115" zoomScaleNormal="115" workbookViewId="0">
      <selection activeCell="J15" sqref="J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Informações Iniciais</vt:lpstr>
      <vt:lpstr>Base de dados</vt:lpstr>
      <vt:lpstr>Deshboard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2022-07-10T02:12:39Z</dcterms:created>
  <dcterms:modified xsi:type="dcterms:W3CDTF">2022-07-12T21:38:01Z</dcterms:modified>
</cp:coreProperties>
</file>