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yu\Documents\MSc\Research\git\"/>
    </mc:Choice>
  </mc:AlternateContent>
  <xr:revisionPtr revIDLastSave="0" documentId="13_ncr:1_{01A2DB0B-7DD5-46CE-9B11-3F3107BF95DA}" xr6:coauthVersionLast="47" xr6:coauthVersionMax="47" xr10:uidLastSave="{00000000-0000-0000-0000-000000000000}"/>
  <bookViews>
    <workbookView xWindow="-120" yWindow="-120" windowWidth="29040" windowHeight="15720" xr2:uid="{ADE5AF9D-5035-41AC-9350-6A444D7E7345}"/>
  </bookViews>
  <sheets>
    <sheet name="Parameter testing" sheetId="3" r:id="rId1"/>
    <sheet name="Creep flow laws" sheetId="1" r:id="rId2"/>
    <sheet name="Initial geother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3" l="1"/>
  <c r="B9" i="1"/>
  <c r="D5" i="2"/>
  <c r="D6" i="2" s="1"/>
  <c r="D4" i="2"/>
  <c r="D3" i="2"/>
  <c r="F10" i="1"/>
  <c r="A3" i="2"/>
  <c r="E10" i="1"/>
  <c r="F9" i="1"/>
  <c r="F8" i="1"/>
  <c r="B8" i="1" s="1"/>
  <c r="F7" i="1"/>
  <c r="E7" i="1" s="1"/>
  <c r="B2" i="1"/>
  <c r="A4" i="2" l="1"/>
  <c r="A5" i="2" s="1"/>
  <c r="A6" i="2" s="1"/>
  <c r="B7" i="1"/>
  <c r="B10" i="1"/>
  <c r="E8" i="1"/>
  <c r="E9" i="1"/>
  <c r="F5" i="1"/>
  <c r="E5" i="1" s="1"/>
  <c r="F4" i="1"/>
  <c r="E4" i="1" s="1"/>
  <c r="B4" i="1"/>
  <c r="F3" i="1"/>
  <c r="B3" i="1" s="1"/>
  <c r="F2" i="1"/>
  <c r="E2" i="1"/>
  <c r="E3" i="1" l="1"/>
  <c r="B5" i="1"/>
</calcChain>
</file>

<file path=xl/sharedStrings.xml><?xml version="1.0" encoding="utf-8"?>
<sst xmlns="http://schemas.openxmlformats.org/spreadsheetml/2006/main" count="70" uniqueCount="57">
  <si>
    <t>n</t>
  </si>
  <si>
    <t>upper crust</t>
  </si>
  <si>
    <t>lower crust</t>
  </si>
  <si>
    <t>field</t>
  </si>
  <si>
    <t>k</t>
  </si>
  <si>
    <t>q</t>
  </si>
  <si>
    <t>depth (m)</t>
  </si>
  <si>
    <t>thickness (m)</t>
  </si>
  <si>
    <t>mantle lithosphere</t>
  </si>
  <si>
    <t>asthenosphere</t>
  </si>
  <si>
    <t>T</t>
  </si>
  <si>
    <t>mm/yr</t>
  </si>
  <si>
    <t>Divergent velocity (per side)</t>
  </si>
  <si>
    <t>km</t>
  </si>
  <si>
    <t>Initial upper plate extent</t>
  </si>
  <si>
    <t>0.5-1.5</t>
  </si>
  <si>
    <t>0.25-0.75</t>
  </si>
  <si>
    <t>-</t>
  </si>
  <si>
    <t>Initial plastic strain magnitude</t>
  </si>
  <si>
    <t>K</t>
  </si>
  <si>
    <t xml:space="preserve">Whole litho </t>
  </si>
  <si>
    <t>ML only</t>
  </si>
  <si>
    <t>Crust only</t>
  </si>
  <si>
    <t>°</t>
  </si>
  <si>
    <t>Dip angle</t>
  </si>
  <si>
    <t>Strength parameter</t>
  </si>
  <si>
    <t># of values</t>
  </si>
  <si>
    <t>Unit</t>
  </si>
  <si>
    <t>Variables</t>
  </si>
  <si>
    <t>Red is reference</t>
  </si>
  <si>
    <t>a</t>
  </si>
  <si>
    <t>b</t>
  </si>
  <si>
    <t>c</t>
  </si>
  <si>
    <t>d</t>
  </si>
  <si>
    <t>e</t>
  </si>
  <si>
    <t>f</t>
  </si>
  <si>
    <t>i</t>
  </si>
  <si>
    <t>j</t>
  </si>
  <si>
    <t>l</t>
  </si>
  <si>
    <t>m</t>
  </si>
  <si>
    <t>x</t>
  </si>
  <si>
    <t>y</t>
  </si>
  <si>
    <t>z</t>
  </si>
  <si>
    <t>Ref (881)</t>
  </si>
  <si>
    <t>Cold (781)</t>
  </si>
  <si>
    <t>Hot (981)</t>
  </si>
  <si>
    <t xml:space="preserve"> </t>
  </si>
  <si>
    <t>ref. vis. pref.</t>
  </si>
  <si>
    <t>calc. vis. pref.</t>
  </si>
  <si>
    <t>reference A</t>
  </si>
  <si>
    <t>calculated A</t>
  </si>
  <si>
    <t>H</t>
  </si>
  <si>
    <t>5+4</t>
  </si>
  <si>
    <t>Total # of models</t>
  </si>
  <si>
    <t>Preferentially deformed layer(s)</t>
  </si>
  <si>
    <t>Initial geotherm (MOHO temp)</t>
  </si>
  <si>
    <t>Initial plastic strain 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</si>
</sst>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E+00"/>
    <numFmt numFmtId="165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0" xfId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1" applyFont="1" applyAlignment="1">
      <alignment horizontal="right" vertical="center"/>
    </xf>
    <xf numFmtId="0" fontId="2" fillId="0" borderId="0" xfId="1" applyAlignment="1">
      <alignment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" fillId="0" borderId="0" xfId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6" fillId="0" borderId="0" xfId="1" applyFont="1" applyAlignment="1">
      <alignment horizontal="right" vertical="center"/>
    </xf>
    <xf numFmtId="0" fontId="1" fillId="0" borderId="0" xfId="1" applyFont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1" applyFont="1" applyAlignment="1">
      <alignment horizontal="right" vertical="center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2">
    <cellStyle name="Normal" xfId="0" builtinId="0"/>
    <cellStyle name="Normal 2" xfId="1" xr:uid="{FB337501-B67B-4130-9952-FC6DFD36CF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0027-07E9-4F33-87D7-FE5B60A11C31}">
  <dimension ref="A1:L21"/>
  <sheetViews>
    <sheetView tabSelected="1" zoomScale="115" zoomScaleNormal="115" workbookViewId="0">
      <selection activeCell="E23" sqref="E23"/>
    </sheetView>
  </sheetViews>
  <sheetFormatPr defaultColWidth="8.7109375" defaultRowHeight="15" x14ac:dyDescent="0.25"/>
  <cols>
    <col min="1" max="1" width="29.140625" customWidth="1"/>
    <col min="2" max="11" width="11.140625" customWidth="1"/>
  </cols>
  <sheetData>
    <row r="1" spans="1:12" x14ac:dyDescent="0.25">
      <c r="A1" s="9" t="s">
        <v>28</v>
      </c>
      <c r="B1" s="21" t="s">
        <v>27</v>
      </c>
      <c r="C1" s="10" t="s">
        <v>26</v>
      </c>
      <c r="D1" s="5"/>
      <c r="E1" s="5"/>
      <c r="F1" s="5"/>
      <c r="G1" s="5"/>
      <c r="H1" s="5"/>
      <c r="I1" s="5"/>
      <c r="J1" s="5"/>
      <c r="K1" s="5"/>
    </row>
    <row r="2" spans="1:12" x14ac:dyDescent="0.25">
      <c r="A2" s="9" t="s">
        <v>25</v>
      </c>
      <c r="B2" s="22" t="s">
        <v>17</v>
      </c>
      <c r="C2" s="10" t="s">
        <v>52</v>
      </c>
      <c r="D2" s="10">
        <v>0.1</v>
      </c>
      <c r="E2" s="10">
        <v>0.3</v>
      </c>
      <c r="F2" s="11">
        <v>0.5</v>
      </c>
      <c r="G2" s="10">
        <v>0.7</v>
      </c>
      <c r="H2" s="10">
        <v>0.9</v>
      </c>
      <c r="I2" s="16">
        <v>1</v>
      </c>
      <c r="J2" s="16">
        <v>2</v>
      </c>
      <c r="K2" s="17">
        <v>0.05</v>
      </c>
      <c r="L2" s="16">
        <v>5</v>
      </c>
    </row>
    <row r="3" spans="1:12" x14ac:dyDescent="0.25">
      <c r="A3" s="9"/>
      <c r="B3" s="22"/>
      <c r="C3" s="5"/>
      <c r="D3" s="5">
        <v>1</v>
      </c>
      <c r="E3" s="5">
        <v>3</v>
      </c>
      <c r="F3" s="8">
        <v>5</v>
      </c>
      <c r="G3" s="5">
        <v>7</v>
      </c>
      <c r="H3" s="5">
        <v>9</v>
      </c>
      <c r="I3" s="5">
        <v>0</v>
      </c>
      <c r="J3" s="5">
        <v>2</v>
      </c>
      <c r="K3" s="5">
        <v>4</v>
      </c>
      <c r="L3" s="5">
        <v>6</v>
      </c>
    </row>
    <row r="4" spans="1:12" x14ac:dyDescent="0.25">
      <c r="A4" s="9" t="s">
        <v>24</v>
      </c>
      <c r="B4" s="22" t="s">
        <v>23</v>
      </c>
      <c r="C4" s="10">
        <v>6</v>
      </c>
      <c r="D4" s="10">
        <v>15</v>
      </c>
      <c r="E4" s="11">
        <v>30</v>
      </c>
      <c r="F4" s="10">
        <v>45</v>
      </c>
      <c r="G4" s="10">
        <v>60</v>
      </c>
      <c r="H4" s="10">
        <v>75</v>
      </c>
      <c r="I4" s="10">
        <v>90</v>
      </c>
      <c r="J4" s="5"/>
      <c r="K4" s="5"/>
    </row>
    <row r="5" spans="1:12" x14ac:dyDescent="0.25">
      <c r="A5" s="9"/>
      <c r="B5" s="22"/>
      <c r="C5" s="5"/>
      <c r="D5" s="5" t="s">
        <v>30</v>
      </c>
      <c r="E5" s="8" t="s">
        <v>31</v>
      </c>
      <c r="F5" s="5" t="s">
        <v>32</v>
      </c>
      <c r="G5" s="5" t="s">
        <v>33</v>
      </c>
      <c r="H5" s="5" t="s">
        <v>34</v>
      </c>
      <c r="I5" s="5" t="s">
        <v>35</v>
      </c>
      <c r="J5" s="5"/>
      <c r="K5" s="5"/>
    </row>
    <row r="6" spans="1:12" x14ac:dyDescent="0.25">
      <c r="A6" s="9" t="s">
        <v>54</v>
      </c>
      <c r="B6" s="22" t="s">
        <v>17</v>
      </c>
      <c r="C6" s="10">
        <v>3</v>
      </c>
      <c r="D6" s="10" t="s">
        <v>22</v>
      </c>
      <c r="E6" s="10" t="s">
        <v>21</v>
      </c>
      <c r="F6" s="11" t="s">
        <v>20</v>
      </c>
      <c r="G6" s="5"/>
      <c r="H6" s="5"/>
      <c r="I6" s="4"/>
      <c r="J6" s="4"/>
      <c r="K6" s="5"/>
    </row>
    <row r="7" spans="1:12" x14ac:dyDescent="0.25">
      <c r="A7" s="9"/>
      <c r="B7" s="22"/>
      <c r="C7" s="5"/>
      <c r="D7" s="5" t="s">
        <v>36</v>
      </c>
      <c r="E7" s="5" t="s">
        <v>37</v>
      </c>
      <c r="F7" s="8" t="s">
        <v>4</v>
      </c>
      <c r="G7" s="5"/>
      <c r="H7" s="5"/>
      <c r="I7" s="4"/>
      <c r="J7" s="4"/>
      <c r="K7" s="5"/>
    </row>
    <row r="8" spans="1:12" x14ac:dyDescent="0.25">
      <c r="A8" s="15" t="s">
        <v>55</v>
      </c>
      <c r="B8" s="23" t="s">
        <v>19</v>
      </c>
      <c r="C8" s="12">
        <v>3</v>
      </c>
      <c r="D8" s="12" t="s">
        <v>44</v>
      </c>
      <c r="E8" s="14" t="s">
        <v>43</v>
      </c>
      <c r="F8" s="12" t="s">
        <v>45</v>
      </c>
      <c r="G8" s="4"/>
      <c r="H8" s="4"/>
      <c r="I8" s="5"/>
      <c r="J8" s="5"/>
      <c r="K8" s="5"/>
    </row>
    <row r="9" spans="1:12" x14ac:dyDescent="0.25">
      <c r="A9" s="7"/>
      <c r="B9" s="23"/>
      <c r="C9" s="4"/>
      <c r="D9" s="4" t="s">
        <v>38</v>
      </c>
      <c r="E9" s="6" t="s">
        <v>39</v>
      </c>
      <c r="F9" s="4" t="s">
        <v>0</v>
      </c>
      <c r="G9" s="4"/>
      <c r="H9" s="4"/>
      <c r="I9" s="4"/>
      <c r="J9" s="4"/>
      <c r="K9" s="5"/>
    </row>
    <row r="10" spans="1:12" x14ac:dyDescent="0.25">
      <c r="A10" s="9" t="s">
        <v>18</v>
      </c>
      <c r="B10" s="22" t="s">
        <v>17</v>
      </c>
      <c r="C10" s="5">
        <v>3</v>
      </c>
      <c r="D10" s="10">
        <v>0</v>
      </c>
      <c r="E10" s="10" t="s">
        <v>16</v>
      </c>
      <c r="F10" s="14" t="s">
        <v>15</v>
      </c>
      <c r="G10" s="4"/>
      <c r="I10" s="4"/>
      <c r="J10" s="4"/>
      <c r="K10" s="5"/>
    </row>
    <row r="11" spans="1:12" x14ac:dyDescent="0.25">
      <c r="A11" s="13"/>
      <c r="B11" s="22"/>
      <c r="C11" s="5"/>
      <c r="D11" s="5" t="s">
        <v>40</v>
      </c>
      <c r="E11" s="5" t="s">
        <v>41</v>
      </c>
      <c r="F11" s="8" t="s">
        <v>42</v>
      </c>
      <c r="G11" s="4"/>
      <c r="H11" s="4"/>
      <c r="I11" s="4"/>
      <c r="J11" s="4"/>
      <c r="K11" s="5"/>
    </row>
    <row r="12" spans="1:12" x14ac:dyDescent="0.25">
      <c r="A12" s="9" t="s">
        <v>56</v>
      </c>
      <c r="B12" s="22" t="s">
        <v>13</v>
      </c>
      <c r="C12" s="5">
        <v>3</v>
      </c>
      <c r="D12" s="10">
        <v>200</v>
      </c>
      <c r="E12" s="10">
        <v>300</v>
      </c>
      <c r="F12" s="11">
        <v>400</v>
      </c>
      <c r="G12" s="5"/>
      <c r="H12" s="5"/>
      <c r="I12" s="4"/>
      <c r="J12" s="4"/>
      <c r="K12" s="5"/>
    </row>
    <row r="13" spans="1:12" x14ac:dyDescent="0.25">
      <c r="A13" s="9"/>
      <c r="B13" s="22"/>
      <c r="C13" s="5"/>
      <c r="D13" s="5">
        <v>1</v>
      </c>
      <c r="E13" s="5">
        <v>2</v>
      </c>
      <c r="F13" s="8">
        <v>3</v>
      </c>
      <c r="G13" s="10"/>
      <c r="H13" s="5"/>
      <c r="I13" s="4"/>
      <c r="J13" s="4"/>
      <c r="K13" s="4"/>
    </row>
    <row r="14" spans="1:12" x14ac:dyDescent="0.25">
      <c r="A14" s="9" t="s">
        <v>14</v>
      </c>
      <c r="B14" s="22" t="s">
        <v>13</v>
      </c>
      <c r="C14" s="5">
        <v>3</v>
      </c>
      <c r="D14" s="10">
        <v>200</v>
      </c>
      <c r="E14" s="11">
        <v>300</v>
      </c>
      <c r="F14" s="12">
        <v>400</v>
      </c>
      <c r="G14" s="5"/>
      <c r="H14" s="5"/>
      <c r="I14" s="5"/>
      <c r="J14" s="5"/>
      <c r="K14" s="4"/>
    </row>
    <row r="15" spans="1:12" x14ac:dyDescent="0.25">
      <c r="A15" s="9"/>
      <c r="B15" s="22"/>
      <c r="C15" s="5"/>
      <c r="D15" s="5">
        <v>1</v>
      </c>
      <c r="E15" s="8">
        <v>2</v>
      </c>
      <c r="F15" s="4">
        <v>3</v>
      </c>
      <c r="G15" s="4"/>
      <c r="H15" s="5"/>
      <c r="I15" s="5"/>
      <c r="J15" s="5"/>
      <c r="K15" s="4"/>
    </row>
    <row r="16" spans="1:12" x14ac:dyDescent="0.25">
      <c r="A16" s="9" t="s">
        <v>12</v>
      </c>
      <c r="B16" s="22" t="s">
        <v>11</v>
      </c>
      <c r="C16" s="5">
        <v>3</v>
      </c>
      <c r="D16" s="10">
        <v>2.5</v>
      </c>
      <c r="E16" s="11">
        <v>5</v>
      </c>
      <c r="F16" s="10">
        <v>10</v>
      </c>
      <c r="G16" s="4"/>
      <c r="H16" s="4"/>
      <c r="I16" s="5"/>
      <c r="J16" s="5"/>
      <c r="K16" s="4"/>
    </row>
    <row r="17" spans="1:11" x14ac:dyDescent="0.25">
      <c r="A17" s="9"/>
      <c r="B17" s="20"/>
      <c r="C17" s="5"/>
      <c r="D17" s="5">
        <v>1</v>
      </c>
      <c r="E17" s="8">
        <v>2</v>
      </c>
      <c r="F17" s="5">
        <v>3</v>
      </c>
      <c r="G17" s="4"/>
      <c r="H17" s="4"/>
      <c r="I17" s="5"/>
      <c r="J17" s="5"/>
      <c r="K17" s="4"/>
    </row>
    <row r="18" spans="1:11" x14ac:dyDescent="0.25">
      <c r="A18" s="7"/>
      <c r="B18" s="4"/>
      <c r="C18" s="4"/>
      <c r="D18" s="4"/>
      <c r="E18" s="4"/>
      <c r="F18" s="4"/>
      <c r="G18" s="4"/>
      <c r="H18" s="4"/>
      <c r="I18" s="5"/>
      <c r="J18" s="5"/>
      <c r="K18" s="4"/>
    </row>
    <row r="19" spans="1:11" x14ac:dyDescent="0.25">
      <c r="A19" s="7"/>
      <c r="B19" s="4"/>
      <c r="C19" s="4"/>
      <c r="D19" s="4"/>
      <c r="E19" s="14" t="s">
        <v>29</v>
      </c>
      <c r="F19" s="4"/>
      <c r="G19" s="4"/>
      <c r="H19" s="4"/>
      <c r="I19" s="5"/>
      <c r="J19" s="5"/>
      <c r="K19" s="4"/>
    </row>
    <row r="21" spans="1:11" x14ac:dyDescent="0.25">
      <c r="A21" s="2" t="s">
        <v>53</v>
      </c>
      <c r="B21">
        <f>30+4+10+10+10+10+10+10</f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9130-E39F-4BA9-B03D-2EE19FCF35AE}">
  <dimension ref="A1:H15"/>
  <sheetViews>
    <sheetView zoomScale="115" zoomScaleNormal="115" workbookViewId="0">
      <selection activeCell="H10" sqref="H10"/>
    </sheetView>
  </sheetViews>
  <sheetFormatPr defaultColWidth="8.7109375" defaultRowHeight="15" x14ac:dyDescent="0.25"/>
  <cols>
    <col min="1" max="1" width="20" customWidth="1"/>
    <col min="2" max="2" width="18.7109375" style="3" customWidth="1"/>
    <col min="3" max="3" width="17.7109375" customWidth="1"/>
    <col min="4" max="4" width="11.42578125" customWidth="1"/>
    <col min="5" max="5" width="14.42578125" customWidth="1"/>
    <col min="6" max="6" width="15.7109375" customWidth="1"/>
    <col min="7" max="7" width="13.7109375" customWidth="1"/>
    <col min="8" max="8" width="17.7109375" customWidth="1"/>
  </cols>
  <sheetData>
    <row r="1" spans="1:8" x14ac:dyDescent="0.25">
      <c r="A1" s="2" t="s">
        <v>3</v>
      </c>
      <c r="B1" s="18" t="s">
        <v>50</v>
      </c>
      <c r="C1" s="19" t="s">
        <v>49</v>
      </c>
      <c r="D1" s="19" t="s">
        <v>0</v>
      </c>
      <c r="E1" s="19" t="s">
        <v>48</v>
      </c>
      <c r="F1" s="19" t="s">
        <v>47</v>
      </c>
      <c r="G1" s="19" t="s">
        <v>35</v>
      </c>
    </row>
    <row r="2" spans="1:8" x14ac:dyDescent="0.25">
      <c r="A2" s="2" t="s">
        <v>1</v>
      </c>
      <c r="B2" s="3">
        <f>(G2*F2)^(-D2)</f>
        <v>1.3711999999999971E-26</v>
      </c>
      <c r="C2" s="1">
        <v>8.57E-28</v>
      </c>
      <c r="D2">
        <v>4</v>
      </c>
      <c r="E2" s="1">
        <f>G2*F2</f>
        <v>2922300.0053150682</v>
      </c>
      <c r="F2" s="1">
        <f>C2^(-1/$D2)</f>
        <v>5844600.0106301364</v>
      </c>
      <c r="G2" s="1">
        <v>0.5</v>
      </c>
      <c r="H2" s="1"/>
    </row>
    <row r="3" spans="1:8" x14ac:dyDescent="0.25">
      <c r="A3" s="2" t="s">
        <v>2</v>
      </c>
      <c r="B3" s="3">
        <f>(G3*F3)^(-D3)</f>
        <v>5.7040000000000233E-17</v>
      </c>
      <c r="C3" s="1">
        <v>7.1299999999999998E-18</v>
      </c>
      <c r="D3">
        <v>3</v>
      </c>
      <c r="E3" s="1">
        <f t="shared" ref="E3:E4" si="0">G3*F3</f>
        <v>259780.66710749292</v>
      </c>
      <c r="F3" s="1">
        <f>C3^(-1/$D3)</f>
        <v>519561.33421498584</v>
      </c>
      <c r="G3" s="1">
        <v>0.5</v>
      </c>
      <c r="H3" s="1"/>
    </row>
    <row r="4" spans="1:8" x14ac:dyDescent="0.25">
      <c r="A4" s="2" t="s">
        <v>8</v>
      </c>
      <c r="B4" s="3">
        <f t="shared" ref="B4:B5" si="1">(G4*F4)^(-D4)</f>
        <v>7.3765379413381299E-15</v>
      </c>
      <c r="C4" s="1">
        <v>6.5200000000000004E-16</v>
      </c>
      <c r="D4">
        <v>3.5</v>
      </c>
      <c r="E4" s="1">
        <f t="shared" si="0"/>
        <v>10908.283225618405</v>
      </c>
      <c r="F4" s="1">
        <f>C4^(-1/$D4)</f>
        <v>21816.566451236809</v>
      </c>
      <c r="G4" s="1">
        <v>0.5</v>
      </c>
      <c r="H4" s="1"/>
    </row>
    <row r="5" spans="1:8" x14ac:dyDescent="0.25">
      <c r="A5" s="2" t="s">
        <v>9</v>
      </c>
      <c r="B5" s="3" t="e">
        <f t="shared" si="1"/>
        <v>#DIV/0!</v>
      </c>
      <c r="C5" s="1">
        <v>5.3299999999999998E-19</v>
      </c>
      <c r="D5">
        <v>3.5</v>
      </c>
      <c r="E5" s="1">
        <f>G5*F5</f>
        <v>0</v>
      </c>
      <c r="F5" s="1">
        <f>C5^(-1/$D5)</f>
        <v>166316.40276765396</v>
      </c>
      <c r="G5" s="1"/>
    </row>
    <row r="6" spans="1:8" x14ac:dyDescent="0.25">
      <c r="A6" s="2"/>
    </row>
    <row r="7" spans="1:8" x14ac:dyDescent="0.25">
      <c r="A7" s="2" t="s">
        <v>1</v>
      </c>
      <c r="B7" s="3" t="e">
        <f>(G7*F7)^(-D7)</f>
        <v>#DIV/0!</v>
      </c>
      <c r="C7" s="1">
        <v>1.5E-50</v>
      </c>
      <c r="D7">
        <v>1</v>
      </c>
      <c r="E7" s="1">
        <f>G7*F7</f>
        <v>0</v>
      </c>
      <c r="F7" s="1">
        <f>C7^(-1/$D7)</f>
        <v>6.6666666666666665E+49</v>
      </c>
      <c r="G7" s="1"/>
    </row>
    <row r="8" spans="1:8" x14ac:dyDescent="0.25">
      <c r="A8" s="2" t="s">
        <v>2</v>
      </c>
      <c r="B8" s="3" t="e">
        <f>(G8*F8)^(-D8)</f>
        <v>#DIV/0!</v>
      </c>
      <c r="C8" s="1">
        <v>1.5E-50</v>
      </c>
      <c r="D8">
        <v>1</v>
      </c>
      <c r="E8" s="1">
        <f t="shared" ref="E8:E9" si="2">G8*F8</f>
        <v>0</v>
      </c>
      <c r="F8" s="1">
        <f>C8^(-1/$D8)</f>
        <v>6.6666666666666665E+49</v>
      </c>
      <c r="G8" s="1"/>
    </row>
    <row r="9" spans="1:8" x14ac:dyDescent="0.25">
      <c r="A9" s="2" t="s">
        <v>8</v>
      </c>
      <c r="B9" s="3">
        <f>(G9*F9)^(-D9)</f>
        <v>4.7399999999999997E-15</v>
      </c>
      <c r="C9" s="1">
        <v>2.3699999999999999E-15</v>
      </c>
      <c r="D9">
        <v>1</v>
      </c>
      <c r="E9" s="1">
        <f t="shared" si="2"/>
        <v>210970464135021.13</v>
      </c>
      <c r="F9" s="1">
        <f>C9^(-1/$D9)</f>
        <v>421940928270042.25</v>
      </c>
      <c r="G9" s="1">
        <v>0.5</v>
      </c>
      <c r="H9" s="1"/>
    </row>
    <row r="10" spans="1:8" x14ac:dyDescent="0.25">
      <c r="A10" s="2" t="s">
        <v>9</v>
      </c>
      <c r="B10" s="3" t="e">
        <f t="shared" ref="B10" si="3">(G10*F10)^(-D10)</f>
        <v>#DIV/0!</v>
      </c>
      <c r="C10" s="1">
        <v>1.4999999999999999E-18</v>
      </c>
      <c r="D10">
        <v>1</v>
      </c>
      <c r="E10" s="1">
        <f>G10*F10</f>
        <v>0</v>
      </c>
      <c r="F10" s="1">
        <f>C10^(-1/$D10)</f>
        <v>6.6666666666666675E+17</v>
      </c>
      <c r="G10" s="1"/>
    </row>
    <row r="15" spans="1:8" x14ac:dyDescent="0.25">
      <c r="G15" t="s">
        <v>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3943-7F65-9E47-B414-2DD39A9AE8FA}">
  <dimension ref="A1:F18"/>
  <sheetViews>
    <sheetView zoomScale="115" zoomScaleNormal="115" workbookViewId="0">
      <selection activeCell="H28" sqref="H28"/>
    </sheetView>
  </sheetViews>
  <sheetFormatPr defaultColWidth="11.42578125" defaultRowHeight="15" x14ac:dyDescent="0.25"/>
  <cols>
    <col min="1" max="1" width="11.42578125" style="28"/>
    <col min="5" max="5" width="13.42578125" customWidth="1"/>
  </cols>
  <sheetData>
    <row r="1" spans="1:6" x14ac:dyDescent="0.25">
      <c r="A1" s="26" t="s">
        <v>10</v>
      </c>
      <c r="B1" s="19" t="s">
        <v>4</v>
      </c>
      <c r="C1" s="19" t="s">
        <v>51</v>
      </c>
      <c r="D1" s="19" t="s">
        <v>5</v>
      </c>
      <c r="E1" s="19" t="s">
        <v>7</v>
      </c>
      <c r="F1" s="19" t="s">
        <v>6</v>
      </c>
    </row>
    <row r="2" spans="1:6" x14ac:dyDescent="0.25">
      <c r="A2" s="27">
        <v>273</v>
      </c>
      <c r="B2" s="24" t="s">
        <v>17</v>
      </c>
      <c r="C2" s="24" t="s">
        <v>17</v>
      </c>
      <c r="D2" s="24" t="s">
        <v>17</v>
      </c>
      <c r="E2" s="24">
        <v>0</v>
      </c>
      <c r="F2" s="24">
        <v>0</v>
      </c>
    </row>
    <row r="3" spans="1:6" x14ac:dyDescent="0.25">
      <c r="A3" s="27">
        <f>A2 + (D3/B3*E3)-(C3*E3*E3)/(2*B3)</f>
        <v>633</v>
      </c>
      <c r="B3" s="24">
        <v>2.5</v>
      </c>
      <c r="C3" s="25">
        <v>9.9999999999999995E-7</v>
      </c>
      <c r="D3" s="24">
        <f>0.055</f>
        <v>5.5E-2</v>
      </c>
      <c r="E3" s="24">
        <v>20000</v>
      </c>
      <c r="F3" s="24">
        <v>20000</v>
      </c>
    </row>
    <row r="4" spans="1:6" x14ac:dyDescent="0.25">
      <c r="A4" s="27">
        <f>A3 + (D4/B4*E4)-(C4*E4*E4)/(2*B4)</f>
        <v>881</v>
      </c>
      <c r="B4" s="24">
        <v>2.5</v>
      </c>
      <c r="C4" s="25">
        <v>3.9999999999999998E-7</v>
      </c>
      <c r="D4" s="25">
        <f>D3-E3*C3</f>
        <v>3.5000000000000003E-2</v>
      </c>
      <c r="E4" s="24">
        <v>20000</v>
      </c>
      <c r="F4" s="24">
        <v>20000</v>
      </c>
    </row>
    <row r="5" spans="1:6" x14ac:dyDescent="0.25">
      <c r="A5" s="27">
        <f t="shared" ref="A5" si="0">A4 + (D5/B5*E5)-(C5*E5*E5)/(2*B5)</f>
        <v>1579.6666666666667</v>
      </c>
      <c r="B5" s="24">
        <v>3</v>
      </c>
      <c r="C5" s="25">
        <v>2E-8</v>
      </c>
      <c r="D5" s="25">
        <f>D4-E4*C4</f>
        <v>2.7000000000000003E-2</v>
      </c>
      <c r="E5" s="24">
        <v>80000</v>
      </c>
      <c r="F5" s="24">
        <v>80000</v>
      </c>
    </row>
    <row r="6" spans="1:6" x14ac:dyDescent="0.25">
      <c r="A6" s="27">
        <f>A5+(D6/B6)*E6</f>
        <v>1793</v>
      </c>
      <c r="B6" s="24">
        <v>57.15</v>
      </c>
      <c r="C6" s="25">
        <v>0</v>
      </c>
      <c r="D6" s="25">
        <f>D5-E5*C5</f>
        <v>2.5400000000000002E-2</v>
      </c>
      <c r="E6" s="24">
        <v>480000</v>
      </c>
      <c r="F6" s="24">
        <v>600000</v>
      </c>
    </row>
    <row r="18" s="28" customFormat="1" x14ac:dyDescent="0.25"/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 testing</vt:lpstr>
      <vt:lpstr>Creep flow laws</vt:lpstr>
      <vt:lpstr>Initial geotherm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2022-11-28T14:56:17Z</dcterms:created>
  <dcterms:modified xsi:type="dcterms:W3CDTF">2025-02-11T09:56:32Z</dcterms:modified>
</cp:coreProperties>
</file>